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backupFile="1" defaultThemeVersion="124226"/>
  <bookViews>
    <workbookView xWindow="480" yWindow="36" windowWidth="4488" windowHeight="2736" tabRatio="686" firstSheet="1" activeTab="13"/>
  </bookViews>
  <sheets>
    <sheet name="2001" sheetId="26" r:id="rId1"/>
    <sheet name="2002" sheetId="25" r:id="rId2"/>
    <sheet name="2003" sheetId="23" r:id="rId3"/>
    <sheet name="2004" sheetId="22" r:id="rId4"/>
    <sheet name="2005" sheetId="21" r:id="rId5"/>
    <sheet name="2006" sheetId="19" r:id="rId6"/>
    <sheet name="2007" sheetId="18" r:id="rId7"/>
    <sheet name="2008" sheetId="15" r:id="rId8"/>
    <sheet name="2009" sheetId="9" r:id="rId9"/>
    <sheet name="2010" sheetId="4" r:id="rId10"/>
    <sheet name="2011" sheetId="3" r:id="rId11"/>
    <sheet name="2012" sheetId="39" r:id="rId12"/>
    <sheet name="2013" sheetId="41" r:id="rId13"/>
    <sheet name="Notes" sheetId="40" r:id="rId14"/>
    <sheet name="all" sheetId="7" r:id="rId15"/>
  </sheets>
  <calcPr calcId="152511"/>
</workbook>
</file>

<file path=xl/calcChain.xml><?xml version="1.0" encoding="utf-8"?>
<calcChain xmlns="http://schemas.openxmlformats.org/spreadsheetml/2006/main">
  <c r="BO5" i="7" l="1"/>
  <c r="BP5" i="7"/>
  <c r="BO6" i="7"/>
  <c r="BP6" i="7"/>
  <c r="BO7" i="7"/>
  <c r="BP7" i="7"/>
  <c r="BO8" i="7"/>
  <c r="BP8" i="7"/>
  <c r="BO9" i="7"/>
  <c r="BP9" i="7"/>
  <c r="BO10" i="7"/>
  <c r="BP10" i="7"/>
  <c r="BO11" i="7"/>
  <c r="BP11" i="7"/>
  <c r="BO13" i="7"/>
  <c r="BP13" i="7"/>
  <c r="BO14" i="7"/>
  <c r="BP14" i="7"/>
  <c r="BO20" i="7"/>
  <c r="BP20" i="7"/>
  <c r="BO21" i="7"/>
  <c r="BP21" i="7"/>
  <c r="BO22" i="7"/>
  <c r="BP22" i="7"/>
  <c r="BO23" i="7"/>
  <c r="BP23" i="7"/>
  <c r="BO24" i="7"/>
  <c r="BP24" i="7"/>
  <c r="BO25" i="7"/>
  <c r="BP25" i="7"/>
  <c r="BO26" i="7"/>
  <c r="BP26" i="7"/>
  <c r="BO27" i="7"/>
  <c r="BP27" i="7"/>
  <c r="BO28" i="7"/>
  <c r="BP28" i="7"/>
  <c r="BO29" i="7"/>
  <c r="BP29" i="7"/>
  <c r="BO30" i="7"/>
  <c r="BP30" i="7"/>
  <c r="BO31" i="7"/>
  <c r="BP31" i="7"/>
  <c r="BO32" i="7"/>
  <c r="BP32" i="7"/>
  <c r="BO33" i="7"/>
  <c r="BP33" i="7"/>
  <c r="BO34" i="7"/>
  <c r="BP34" i="7"/>
  <c r="BO36" i="7"/>
  <c r="BP36" i="7"/>
  <c r="BO37" i="7"/>
  <c r="BP37" i="7"/>
  <c r="BO38" i="7"/>
  <c r="BP38" i="7"/>
  <c r="BO40" i="7"/>
  <c r="BP40" i="7"/>
  <c r="BO41" i="7"/>
  <c r="BP41" i="7"/>
  <c r="BO42" i="7"/>
  <c r="BP42" i="7"/>
  <c r="BO47" i="7"/>
  <c r="BP47" i="7"/>
  <c r="BO48" i="7"/>
  <c r="BP48" i="7"/>
  <c r="BO50" i="7"/>
  <c r="BP50" i="7"/>
  <c r="BO51" i="7"/>
  <c r="BP51" i="7"/>
  <c r="BO52" i="7"/>
  <c r="BP52" i="7"/>
  <c r="BO53" i="7"/>
  <c r="BP53" i="7"/>
  <c r="BO54" i="7"/>
  <c r="BP54" i="7"/>
  <c r="BO55" i="7"/>
  <c r="BP55" i="7"/>
  <c r="BO56" i="7"/>
  <c r="BP56" i="7"/>
  <c r="BO57" i="7"/>
  <c r="BP57" i="7"/>
  <c r="BO58" i="7"/>
  <c r="BP58" i="7"/>
  <c r="BO60" i="7"/>
  <c r="BP60" i="7"/>
  <c r="BO62" i="7"/>
  <c r="BP62" i="7"/>
  <c r="BO63" i="7"/>
  <c r="BP63" i="7"/>
  <c r="BO64" i="7"/>
  <c r="BP64" i="7"/>
  <c r="BO65" i="7"/>
  <c r="BP65" i="7"/>
  <c r="BO66" i="7"/>
  <c r="BP66" i="7"/>
  <c r="BO67" i="7"/>
  <c r="BP67" i="7"/>
  <c r="BO68" i="7"/>
  <c r="BP68" i="7"/>
  <c r="BO70" i="7"/>
  <c r="BP70" i="7"/>
  <c r="BO74" i="7"/>
  <c r="BP74" i="7"/>
  <c r="BO75" i="7"/>
  <c r="BP75" i="7"/>
  <c r="BO76" i="7"/>
  <c r="BP76" i="7"/>
  <c r="BO77" i="7"/>
  <c r="BP77" i="7"/>
  <c r="BO78" i="7"/>
  <c r="BP78" i="7"/>
  <c r="BO79" i="7"/>
  <c r="BP79" i="7"/>
  <c r="BO80" i="7"/>
  <c r="BP80" i="7"/>
  <c r="BO81" i="7"/>
  <c r="BP81" i="7"/>
  <c r="BO84" i="7"/>
  <c r="BP84" i="7"/>
  <c r="BO85" i="7"/>
  <c r="BP85" i="7"/>
  <c r="BO86" i="7"/>
  <c r="BP86" i="7"/>
  <c r="BO87" i="7"/>
  <c r="BP87" i="7"/>
  <c r="BO89" i="7"/>
  <c r="BP89" i="7"/>
  <c r="BO91" i="7"/>
  <c r="BP91" i="7"/>
  <c r="BO96" i="7"/>
  <c r="BP96" i="7"/>
  <c r="BO97" i="7"/>
  <c r="BP97" i="7"/>
  <c r="BO99" i="7"/>
  <c r="BP99" i="7"/>
  <c r="BO100" i="7"/>
  <c r="BP100" i="7"/>
  <c r="BO101" i="7"/>
  <c r="BP101" i="7"/>
  <c r="BO102" i="7"/>
  <c r="BP102" i="7"/>
  <c r="BO103" i="7"/>
  <c r="BP103" i="7"/>
  <c r="BO109" i="7"/>
  <c r="BP109" i="7"/>
  <c r="BO110" i="7"/>
  <c r="BP110" i="7"/>
  <c r="BO111" i="7"/>
  <c r="BP111" i="7"/>
  <c r="BO112" i="7"/>
  <c r="BP112" i="7"/>
  <c r="BO116" i="7"/>
  <c r="BP116" i="7"/>
  <c r="BO118" i="7"/>
  <c r="BP118" i="7"/>
  <c r="BO119" i="7"/>
  <c r="BP119" i="7"/>
  <c r="BO120" i="7"/>
  <c r="BP120" i="7"/>
  <c r="BO121" i="7"/>
  <c r="BP121" i="7"/>
  <c r="BO122" i="7"/>
  <c r="BP122" i="7"/>
  <c r="BO123" i="7"/>
  <c r="BP123" i="7"/>
  <c r="BO124" i="7"/>
  <c r="BP124" i="7"/>
  <c r="BO125" i="7"/>
  <c r="BP125" i="7"/>
  <c r="BO126" i="7"/>
  <c r="BP126" i="7"/>
  <c r="BO127" i="7"/>
  <c r="BP127" i="7"/>
  <c r="BO128" i="7"/>
  <c r="BP128" i="7"/>
  <c r="BO129" i="7"/>
  <c r="BP129" i="7"/>
  <c r="BO130" i="7"/>
  <c r="BP130" i="7"/>
  <c r="BO132" i="7"/>
  <c r="BP132" i="7"/>
  <c r="BO133" i="7"/>
  <c r="BP133" i="7"/>
  <c r="BO134" i="7"/>
  <c r="BP134" i="7"/>
  <c r="BO136" i="7"/>
  <c r="BP136" i="7"/>
  <c r="BO137" i="7"/>
  <c r="BP137" i="7"/>
  <c r="BO138" i="7"/>
  <c r="BP138" i="7"/>
  <c r="BO139" i="7"/>
  <c r="BP139" i="7"/>
  <c r="BO140" i="7"/>
  <c r="BP140" i="7"/>
  <c r="BP4" i="7"/>
  <c r="BO4" i="7"/>
  <c r="BN4" i="7"/>
  <c r="BO3" i="7"/>
  <c r="BP3" i="7"/>
  <c r="BC5" i="7"/>
  <c r="BC6" i="7"/>
  <c r="BC7" i="7"/>
  <c r="BC8" i="7"/>
  <c r="BC9" i="7"/>
  <c r="BC10" i="7"/>
  <c r="BC11" i="7"/>
  <c r="BC13" i="7"/>
  <c r="BC14" i="7"/>
  <c r="BC20" i="7"/>
  <c r="BC21" i="7"/>
  <c r="BC22" i="7"/>
  <c r="BC23" i="7"/>
  <c r="BC24" i="7"/>
  <c r="BC25" i="7"/>
  <c r="BC26" i="7"/>
  <c r="BC27" i="7"/>
  <c r="BC28" i="7"/>
  <c r="BC29" i="7"/>
  <c r="BC30" i="7"/>
  <c r="BC31" i="7"/>
  <c r="BC32" i="7"/>
  <c r="BC33" i="7"/>
  <c r="BC34" i="7"/>
  <c r="BC36" i="7"/>
  <c r="BC37" i="7"/>
  <c r="BC38" i="7"/>
  <c r="BC40" i="7"/>
  <c r="BC41" i="7"/>
  <c r="BC42" i="7"/>
  <c r="BC47" i="7"/>
  <c r="BC48" i="7"/>
  <c r="BC50" i="7"/>
  <c r="BC51" i="7"/>
  <c r="BC52" i="7"/>
  <c r="BC53" i="7"/>
  <c r="BC54" i="7"/>
  <c r="BC55" i="7"/>
  <c r="BC56" i="7"/>
  <c r="BC57" i="7"/>
  <c r="BC58" i="7"/>
  <c r="BC60" i="7"/>
  <c r="BC62" i="7"/>
  <c r="BC63" i="7"/>
  <c r="BC64" i="7"/>
  <c r="BC65" i="7"/>
  <c r="BC66" i="7"/>
  <c r="BC67" i="7"/>
  <c r="BC68" i="7"/>
  <c r="BC70" i="7"/>
  <c r="BC74" i="7"/>
  <c r="BC75" i="7"/>
  <c r="BC76" i="7"/>
  <c r="BC77" i="7"/>
  <c r="BC78" i="7"/>
  <c r="BC79" i="7"/>
  <c r="BC80" i="7"/>
  <c r="BC81" i="7"/>
  <c r="BC84" i="7"/>
  <c r="BC85" i="7"/>
  <c r="BC86" i="7"/>
  <c r="BC87" i="7"/>
  <c r="BC89" i="7"/>
  <c r="BC91" i="7"/>
  <c r="BC96" i="7"/>
  <c r="BC97" i="7"/>
  <c r="BC99" i="7"/>
  <c r="BC100" i="7"/>
  <c r="BC101" i="7"/>
  <c r="BC102" i="7"/>
  <c r="BC103" i="7"/>
  <c r="BC109" i="7"/>
  <c r="BC110" i="7"/>
  <c r="BC111" i="7"/>
  <c r="BC112" i="7"/>
  <c r="BC116" i="7"/>
  <c r="BC118" i="7"/>
  <c r="BC119" i="7"/>
  <c r="BC120" i="7"/>
  <c r="BC121" i="7"/>
  <c r="BC122" i="7"/>
  <c r="BC123" i="7"/>
  <c r="BC124" i="7"/>
  <c r="BC125" i="7"/>
  <c r="BC126" i="7"/>
  <c r="BC127" i="7"/>
  <c r="BC128" i="7"/>
  <c r="BC129" i="7"/>
  <c r="BC130" i="7"/>
  <c r="BC132" i="7"/>
  <c r="BC133" i="7"/>
  <c r="BC134" i="7"/>
  <c r="BC136" i="7"/>
  <c r="BC137" i="7"/>
  <c r="BC138" i="7"/>
  <c r="BC139" i="7"/>
  <c r="BC140" i="7"/>
  <c r="BC4" i="7"/>
  <c r="BB4" i="7"/>
  <c r="BC3" i="7"/>
  <c r="BC141" i="7"/>
  <c r="AP5" i="7"/>
  <c r="AP6" i="7"/>
  <c r="AP7" i="7"/>
  <c r="AP8" i="7"/>
  <c r="AP9" i="7"/>
  <c r="AP10" i="7"/>
  <c r="AP11" i="7"/>
  <c r="AP13" i="7"/>
  <c r="AP14" i="7"/>
  <c r="AP20" i="7"/>
  <c r="AP21" i="7"/>
  <c r="AP22" i="7"/>
  <c r="AP23" i="7"/>
  <c r="AP24" i="7"/>
  <c r="AP25" i="7"/>
  <c r="AP26" i="7"/>
  <c r="AP27" i="7"/>
  <c r="AP28" i="7"/>
  <c r="AP29" i="7"/>
  <c r="AP30" i="7"/>
  <c r="AP31" i="7"/>
  <c r="AP32" i="7"/>
  <c r="AP33" i="7"/>
  <c r="AP34" i="7"/>
  <c r="AP36" i="7"/>
  <c r="AP37" i="7"/>
  <c r="AP38" i="7"/>
  <c r="AP40" i="7"/>
  <c r="AP41" i="7"/>
  <c r="AP42" i="7"/>
  <c r="AP47" i="7"/>
  <c r="AP48" i="7"/>
  <c r="AP50" i="7"/>
  <c r="AP51" i="7"/>
  <c r="AP52" i="7"/>
  <c r="AP53" i="7"/>
  <c r="AP54" i="7"/>
  <c r="AP55" i="7"/>
  <c r="AP56" i="7"/>
  <c r="AP57" i="7"/>
  <c r="AP58" i="7"/>
  <c r="AP60" i="7"/>
  <c r="AP62" i="7"/>
  <c r="AP63" i="7"/>
  <c r="AP64" i="7"/>
  <c r="AP65" i="7"/>
  <c r="AP66" i="7"/>
  <c r="AP67" i="7"/>
  <c r="AP68" i="7"/>
  <c r="AP70" i="7"/>
  <c r="AP74" i="7"/>
  <c r="AP75" i="7"/>
  <c r="AP76" i="7"/>
  <c r="AP77" i="7"/>
  <c r="AP78" i="7"/>
  <c r="AP79" i="7"/>
  <c r="AP80" i="7"/>
  <c r="AP81" i="7"/>
  <c r="AP84" i="7"/>
  <c r="AP85" i="7"/>
  <c r="AP86" i="7"/>
  <c r="AP87" i="7"/>
  <c r="AP89" i="7"/>
  <c r="AP91" i="7"/>
  <c r="AP96" i="7"/>
  <c r="AP97" i="7"/>
  <c r="AP99" i="7"/>
  <c r="AP100" i="7"/>
  <c r="AP101" i="7"/>
  <c r="AP102" i="7"/>
  <c r="AP103" i="7"/>
  <c r="AP109" i="7"/>
  <c r="AP110" i="7"/>
  <c r="AP111" i="7"/>
  <c r="AP112" i="7"/>
  <c r="AP116" i="7"/>
  <c r="AP118" i="7"/>
  <c r="AP119" i="7"/>
  <c r="AP120" i="7"/>
  <c r="AP121" i="7"/>
  <c r="AP122" i="7"/>
  <c r="AP123" i="7"/>
  <c r="AP124" i="7"/>
  <c r="AP125" i="7"/>
  <c r="AP126" i="7"/>
  <c r="AP127" i="7"/>
  <c r="AP128" i="7"/>
  <c r="AP129" i="7"/>
  <c r="AP130" i="7"/>
  <c r="AP132" i="7"/>
  <c r="AP133" i="7"/>
  <c r="AP134" i="7"/>
  <c r="AP136" i="7"/>
  <c r="AP137" i="7"/>
  <c r="AP138" i="7"/>
  <c r="AP139" i="7"/>
  <c r="AP140" i="7"/>
  <c r="AP4" i="7"/>
  <c r="AP141" i="7" s="1"/>
  <c r="AP3" i="7"/>
  <c r="AC5" i="7"/>
  <c r="AC6" i="7"/>
  <c r="AC7" i="7"/>
  <c r="AC8" i="7"/>
  <c r="AC9" i="7"/>
  <c r="AC10" i="7"/>
  <c r="AC11" i="7"/>
  <c r="AC13" i="7"/>
  <c r="AC14" i="7"/>
  <c r="AC20" i="7"/>
  <c r="AC21" i="7"/>
  <c r="AC22" i="7"/>
  <c r="AC23" i="7"/>
  <c r="AC24" i="7"/>
  <c r="AC25" i="7"/>
  <c r="AC26" i="7"/>
  <c r="AC27" i="7"/>
  <c r="AC28" i="7"/>
  <c r="AC29" i="7"/>
  <c r="AC30" i="7"/>
  <c r="AC31" i="7"/>
  <c r="AC32" i="7"/>
  <c r="AC33" i="7"/>
  <c r="AC34" i="7"/>
  <c r="AC36" i="7"/>
  <c r="AC37" i="7"/>
  <c r="AC38" i="7"/>
  <c r="AC40" i="7"/>
  <c r="AC41" i="7"/>
  <c r="AC42" i="7"/>
  <c r="AC47" i="7"/>
  <c r="AC48" i="7"/>
  <c r="AC50" i="7"/>
  <c r="AC51" i="7"/>
  <c r="AC52" i="7"/>
  <c r="AC53" i="7"/>
  <c r="AC54" i="7"/>
  <c r="AC55" i="7"/>
  <c r="AC56" i="7"/>
  <c r="AC57" i="7"/>
  <c r="AC58" i="7"/>
  <c r="AC60" i="7"/>
  <c r="AC62" i="7"/>
  <c r="AC63" i="7"/>
  <c r="AC64" i="7"/>
  <c r="AC65" i="7"/>
  <c r="AC66" i="7"/>
  <c r="AC67" i="7"/>
  <c r="AC68" i="7"/>
  <c r="AC70" i="7"/>
  <c r="AC74" i="7"/>
  <c r="AC75" i="7"/>
  <c r="AC76" i="7"/>
  <c r="AC77" i="7"/>
  <c r="AC78" i="7"/>
  <c r="AC79" i="7"/>
  <c r="AC80" i="7"/>
  <c r="AC81" i="7"/>
  <c r="AC84" i="7"/>
  <c r="AC85" i="7"/>
  <c r="AC86" i="7"/>
  <c r="AC87" i="7"/>
  <c r="AC89" i="7"/>
  <c r="AC91" i="7"/>
  <c r="AC96" i="7"/>
  <c r="AC97" i="7"/>
  <c r="AC99" i="7"/>
  <c r="AC100" i="7"/>
  <c r="AC101" i="7"/>
  <c r="AC102" i="7"/>
  <c r="AC103" i="7"/>
  <c r="AC109" i="7"/>
  <c r="AC110" i="7"/>
  <c r="AC111" i="7"/>
  <c r="AC112" i="7"/>
  <c r="AC116" i="7"/>
  <c r="AC118" i="7"/>
  <c r="AC119" i="7"/>
  <c r="AC120" i="7"/>
  <c r="AC121" i="7"/>
  <c r="AC122" i="7"/>
  <c r="AC123" i="7"/>
  <c r="AC124" i="7"/>
  <c r="AC125" i="7"/>
  <c r="AC126" i="7"/>
  <c r="AC127" i="7"/>
  <c r="AC128" i="7"/>
  <c r="AC129" i="7"/>
  <c r="AC130" i="7"/>
  <c r="AC132" i="7"/>
  <c r="AC133" i="7"/>
  <c r="AC134" i="7"/>
  <c r="AC136" i="7"/>
  <c r="AC137" i="7"/>
  <c r="AC138" i="7"/>
  <c r="AC139" i="7"/>
  <c r="AC140" i="7"/>
  <c r="AC4" i="7"/>
  <c r="Y3" i="7"/>
  <c r="Z3" i="7"/>
  <c r="AA3" i="7"/>
  <c r="AB3" i="7"/>
  <c r="AC3" i="7"/>
  <c r="AC141" i="7" l="1"/>
  <c r="P5" i="7" l="1"/>
  <c r="P7" i="7"/>
  <c r="P9" i="7"/>
  <c r="P10" i="7"/>
  <c r="P11" i="7"/>
  <c r="P13" i="7"/>
  <c r="P14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6" i="7"/>
  <c r="P37" i="7"/>
  <c r="P38" i="7"/>
  <c r="P40" i="7"/>
  <c r="P41" i="7"/>
  <c r="P42" i="7"/>
  <c r="P47" i="7"/>
  <c r="P48" i="7"/>
  <c r="P50" i="7"/>
  <c r="P51" i="7"/>
  <c r="P52" i="7"/>
  <c r="P53" i="7"/>
  <c r="P54" i="7"/>
  <c r="P55" i="7"/>
  <c r="P56" i="7"/>
  <c r="P57" i="7"/>
  <c r="P58" i="7"/>
  <c r="P60" i="7"/>
  <c r="P62" i="7"/>
  <c r="P63" i="7"/>
  <c r="P64" i="7"/>
  <c r="P65" i="7"/>
  <c r="P66" i="7"/>
  <c r="P67" i="7"/>
  <c r="P68" i="7"/>
  <c r="P70" i="7"/>
  <c r="P74" i="7"/>
  <c r="P75" i="7"/>
  <c r="P76" i="7"/>
  <c r="P77" i="7"/>
  <c r="P78" i="7"/>
  <c r="P79" i="7"/>
  <c r="P80" i="7"/>
  <c r="P81" i="7"/>
  <c r="P84" i="7"/>
  <c r="P85" i="7"/>
  <c r="P86" i="7"/>
  <c r="P87" i="7"/>
  <c r="P89" i="7"/>
  <c r="P91" i="7"/>
  <c r="P96" i="7"/>
  <c r="P97" i="7"/>
  <c r="P99" i="7"/>
  <c r="P100" i="7"/>
  <c r="P101" i="7"/>
  <c r="P102" i="7"/>
  <c r="P103" i="7"/>
  <c r="P109" i="7"/>
  <c r="P110" i="7"/>
  <c r="P111" i="7"/>
  <c r="P112" i="7"/>
  <c r="P116" i="7"/>
  <c r="P118" i="7"/>
  <c r="P119" i="7"/>
  <c r="P120" i="7"/>
  <c r="P121" i="7"/>
  <c r="P122" i="7"/>
  <c r="P123" i="7"/>
  <c r="P124" i="7"/>
  <c r="P125" i="7"/>
  <c r="P126" i="7"/>
  <c r="P127" i="7"/>
  <c r="P128" i="7"/>
  <c r="P129" i="7"/>
  <c r="P130" i="7"/>
  <c r="P132" i="7"/>
  <c r="P133" i="7"/>
  <c r="P134" i="7"/>
  <c r="P136" i="7"/>
  <c r="P137" i="7"/>
  <c r="P138" i="7"/>
  <c r="P139" i="7"/>
  <c r="P140" i="7"/>
  <c r="P4" i="7"/>
  <c r="A140" i="41"/>
  <c r="U139" i="41"/>
  <c r="T139" i="41"/>
  <c r="R139" i="41"/>
  <c r="Q139" i="41"/>
  <c r="S139" i="41" s="1"/>
  <c r="P139" i="41"/>
  <c r="O139" i="41"/>
  <c r="N139" i="41"/>
  <c r="M139" i="41"/>
  <c r="L139" i="41"/>
  <c r="K139" i="41"/>
  <c r="A139" i="41"/>
  <c r="U138" i="41"/>
  <c r="T138" i="41"/>
  <c r="R138" i="41"/>
  <c r="Q138" i="41"/>
  <c r="S138" i="41" s="1"/>
  <c r="P138" i="41"/>
  <c r="O138" i="41"/>
  <c r="N138" i="41"/>
  <c r="M138" i="41"/>
  <c r="L138" i="41"/>
  <c r="K138" i="41"/>
  <c r="A138" i="41"/>
  <c r="U137" i="41"/>
  <c r="T137" i="41"/>
  <c r="R137" i="41"/>
  <c r="Q137" i="41"/>
  <c r="S137" i="41" s="1"/>
  <c r="P137" i="41"/>
  <c r="O137" i="41"/>
  <c r="N137" i="41"/>
  <c r="M137" i="41"/>
  <c r="L137" i="41"/>
  <c r="K137" i="41"/>
  <c r="A137" i="41"/>
  <c r="U136" i="41"/>
  <c r="T136" i="41"/>
  <c r="R136" i="41"/>
  <c r="Q136" i="41"/>
  <c r="S136" i="41" s="1"/>
  <c r="P136" i="41"/>
  <c r="O136" i="41"/>
  <c r="N136" i="41"/>
  <c r="M136" i="41"/>
  <c r="L136" i="41"/>
  <c r="K136" i="41"/>
  <c r="A136" i="41"/>
  <c r="U135" i="41"/>
  <c r="T135" i="41"/>
  <c r="S135" i="41"/>
  <c r="R134" i="41"/>
  <c r="Q134" i="41"/>
  <c r="P134" i="41"/>
  <c r="O134" i="41"/>
  <c r="S134" i="41" s="1"/>
  <c r="N134" i="41"/>
  <c r="U134" i="41" s="1"/>
  <c r="M134" i="41"/>
  <c r="L134" i="41"/>
  <c r="K134" i="41"/>
  <c r="T134" i="41" s="1"/>
  <c r="A134" i="41"/>
  <c r="R133" i="41"/>
  <c r="Q133" i="41"/>
  <c r="P133" i="41"/>
  <c r="O133" i="41"/>
  <c r="S133" i="41" s="1"/>
  <c r="N133" i="41"/>
  <c r="U133" i="41" s="1"/>
  <c r="M133" i="41"/>
  <c r="L133" i="41"/>
  <c r="K133" i="41"/>
  <c r="T133" i="41" s="1"/>
  <c r="A133" i="41"/>
  <c r="R132" i="41"/>
  <c r="Q132" i="41"/>
  <c r="P132" i="41"/>
  <c r="O132" i="41"/>
  <c r="S132" i="41" s="1"/>
  <c r="N132" i="41"/>
  <c r="U132" i="41" s="1"/>
  <c r="M132" i="41"/>
  <c r="L132" i="41"/>
  <c r="K132" i="41"/>
  <c r="T132" i="41" s="1"/>
  <c r="A132" i="41"/>
  <c r="U131" i="41"/>
  <c r="T131" i="41"/>
  <c r="S131" i="41"/>
  <c r="R130" i="41"/>
  <c r="Q130" i="41"/>
  <c r="P130" i="41"/>
  <c r="O130" i="41"/>
  <c r="S130" i="41" s="1"/>
  <c r="N130" i="41"/>
  <c r="U130" i="41" s="1"/>
  <c r="M130" i="41"/>
  <c r="T130" i="41" s="1"/>
  <c r="L130" i="41"/>
  <c r="K130" i="41"/>
  <c r="A130" i="41"/>
  <c r="R129" i="41"/>
  <c r="Q129" i="41"/>
  <c r="P129" i="41"/>
  <c r="O129" i="41"/>
  <c r="S129" i="41" s="1"/>
  <c r="N129" i="41"/>
  <c r="U129" i="41" s="1"/>
  <c r="M129" i="41"/>
  <c r="T129" i="41" s="1"/>
  <c r="L129" i="41"/>
  <c r="K129" i="41"/>
  <c r="A129" i="41"/>
  <c r="R128" i="41"/>
  <c r="Q128" i="41"/>
  <c r="P128" i="41"/>
  <c r="O128" i="41"/>
  <c r="S128" i="41" s="1"/>
  <c r="N128" i="41"/>
  <c r="U128" i="41" s="1"/>
  <c r="M128" i="41"/>
  <c r="T128" i="41" s="1"/>
  <c r="L128" i="41"/>
  <c r="K128" i="41"/>
  <c r="A128" i="41"/>
  <c r="R127" i="41"/>
  <c r="Q127" i="41"/>
  <c r="P127" i="41"/>
  <c r="O127" i="41"/>
  <c r="S127" i="41" s="1"/>
  <c r="N127" i="41"/>
  <c r="U127" i="41" s="1"/>
  <c r="M127" i="41"/>
  <c r="T127" i="41" s="1"/>
  <c r="L127" i="41"/>
  <c r="K127" i="41"/>
  <c r="A127" i="41"/>
  <c r="R126" i="41"/>
  <c r="Q126" i="41"/>
  <c r="P126" i="41"/>
  <c r="O126" i="41"/>
  <c r="S126" i="41" s="1"/>
  <c r="N126" i="41"/>
  <c r="U126" i="41" s="1"/>
  <c r="M126" i="41"/>
  <c r="T126" i="41" s="1"/>
  <c r="L126" i="41"/>
  <c r="K126" i="41"/>
  <c r="A126" i="41"/>
  <c r="R125" i="41"/>
  <c r="Q125" i="41"/>
  <c r="P125" i="41"/>
  <c r="O125" i="41"/>
  <c r="S125" i="41" s="1"/>
  <c r="N125" i="41"/>
  <c r="U125" i="41" s="1"/>
  <c r="M125" i="41"/>
  <c r="T125" i="41" s="1"/>
  <c r="L125" i="41"/>
  <c r="K125" i="41"/>
  <c r="U124" i="41"/>
  <c r="R124" i="41"/>
  <c r="Q124" i="41"/>
  <c r="S124" i="41" s="1"/>
  <c r="P124" i="41"/>
  <c r="O124" i="41"/>
  <c r="N124" i="41"/>
  <c r="M124" i="41"/>
  <c r="T124" i="41" s="1"/>
  <c r="L124" i="41"/>
  <c r="K124" i="41"/>
  <c r="A124" i="41"/>
  <c r="U123" i="41"/>
  <c r="R123" i="41"/>
  <c r="Q123" i="41"/>
  <c r="S123" i="41" s="1"/>
  <c r="P123" i="41"/>
  <c r="O123" i="41"/>
  <c r="N123" i="41"/>
  <c r="M123" i="41"/>
  <c r="T123" i="41" s="1"/>
  <c r="L123" i="41"/>
  <c r="K123" i="41"/>
  <c r="A123" i="41"/>
  <c r="U122" i="41"/>
  <c r="R122" i="41"/>
  <c r="Q122" i="41"/>
  <c r="S122" i="41" s="1"/>
  <c r="P122" i="41"/>
  <c r="O122" i="41"/>
  <c r="N122" i="41"/>
  <c r="M122" i="41"/>
  <c r="T122" i="41" s="1"/>
  <c r="L122" i="41"/>
  <c r="K122" i="41"/>
  <c r="A122" i="41"/>
  <c r="U121" i="41"/>
  <c r="R121" i="41"/>
  <c r="Q121" i="41"/>
  <c r="S121" i="41" s="1"/>
  <c r="P121" i="41"/>
  <c r="O121" i="41"/>
  <c r="N121" i="41"/>
  <c r="M121" i="41"/>
  <c r="T121" i="41" s="1"/>
  <c r="L121" i="41"/>
  <c r="K121" i="41"/>
  <c r="A121" i="41"/>
  <c r="U120" i="41"/>
  <c r="R120" i="41"/>
  <c r="Q120" i="41"/>
  <c r="S120" i="41" s="1"/>
  <c r="P120" i="41"/>
  <c r="O120" i="41"/>
  <c r="N120" i="41"/>
  <c r="M120" i="41"/>
  <c r="T120" i="41" s="1"/>
  <c r="L120" i="41"/>
  <c r="K120" i="41"/>
  <c r="A120" i="41"/>
  <c r="U119" i="41"/>
  <c r="R119" i="41"/>
  <c r="Q119" i="41"/>
  <c r="S119" i="41" s="1"/>
  <c r="P119" i="41"/>
  <c r="O119" i="41"/>
  <c r="N119" i="41"/>
  <c r="M119" i="41"/>
  <c r="T119" i="41" s="1"/>
  <c r="L119" i="41"/>
  <c r="K119" i="41"/>
  <c r="A119" i="41"/>
  <c r="U118" i="41"/>
  <c r="R118" i="41"/>
  <c r="Q118" i="41"/>
  <c r="S118" i="41" s="1"/>
  <c r="P118" i="41"/>
  <c r="O118" i="41"/>
  <c r="N118" i="41"/>
  <c r="M118" i="41"/>
  <c r="T118" i="41" s="1"/>
  <c r="L118" i="41"/>
  <c r="K118" i="41"/>
  <c r="A118" i="41"/>
  <c r="T117" i="41"/>
  <c r="S117" i="41"/>
  <c r="R116" i="41"/>
  <c r="Q116" i="41"/>
  <c r="P116" i="41"/>
  <c r="O116" i="41"/>
  <c r="S116" i="41" s="1"/>
  <c r="N116" i="41"/>
  <c r="U116" i="41" s="1"/>
  <c r="M116" i="41"/>
  <c r="L116" i="41"/>
  <c r="K116" i="41"/>
  <c r="T116" i="41" s="1"/>
  <c r="A116" i="41"/>
  <c r="U115" i="41"/>
  <c r="T115" i="41"/>
  <c r="S115" i="41"/>
  <c r="U114" i="41"/>
  <c r="T114" i="41"/>
  <c r="S114" i="41"/>
  <c r="U113" i="41"/>
  <c r="T113" i="41"/>
  <c r="S113" i="41"/>
  <c r="U112" i="41"/>
  <c r="T112" i="41"/>
  <c r="R112" i="41"/>
  <c r="Q112" i="41"/>
  <c r="S112" i="41" s="1"/>
  <c r="P112" i="41"/>
  <c r="O112" i="41"/>
  <c r="N112" i="41"/>
  <c r="M112" i="41"/>
  <c r="L112" i="41"/>
  <c r="K112" i="41"/>
  <c r="A112" i="41"/>
  <c r="U111" i="41"/>
  <c r="T111" i="41"/>
  <c r="R111" i="41"/>
  <c r="Q111" i="41"/>
  <c r="S111" i="41" s="1"/>
  <c r="P111" i="41"/>
  <c r="O111" i="41"/>
  <c r="N111" i="41"/>
  <c r="M111" i="41"/>
  <c r="L111" i="41"/>
  <c r="K111" i="41"/>
  <c r="A111" i="41"/>
  <c r="U110" i="41"/>
  <c r="T110" i="41"/>
  <c r="R110" i="41"/>
  <c r="Q110" i="41"/>
  <c r="S110" i="41" s="1"/>
  <c r="P110" i="41"/>
  <c r="O110" i="41"/>
  <c r="N110" i="41"/>
  <c r="M110" i="41"/>
  <c r="L110" i="41"/>
  <c r="K110" i="41"/>
  <c r="A110" i="41"/>
  <c r="U109" i="41"/>
  <c r="T109" i="41"/>
  <c r="R109" i="41"/>
  <c r="Q109" i="41"/>
  <c r="S109" i="41" s="1"/>
  <c r="P109" i="41"/>
  <c r="O109" i="41"/>
  <c r="N109" i="41"/>
  <c r="M109" i="41"/>
  <c r="L109" i="41"/>
  <c r="K109" i="41"/>
  <c r="A109" i="41"/>
  <c r="U108" i="41"/>
  <c r="T108" i="41"/>
  <c r="S108" i="41"/>
  <c r="U107" i="41"/>
  <c r="T107" i="41"/>
  <c r="S107" i="41"/>
  <c r="U106" i="41"/>
  <c r="T106" i="41"/>
  <c r="S106" i="41"/>
  <c r="U105" i="41"/>
  <c r="T105" i="41"/>
  <c r="S105" i="41"/>
  <c r="U104" i="41"/>
  <c r="T104" i="41"/>
  <c r="S104" i="41"/>
  <c r="U103" i="41"/>
  <c r="R103" i="41"/>
  <c r="Q103" i="41"/>
  <c r="P103" i="41"/>
  <c r="O103" i="41"/>
  <c r="S103" i="41" s="1"/>
  <c r="N103" i="41"/>
  <c r="M103" i="41"/>
  <c r="L103" i="41"/>
  <c r="K103" i="41"/>
  <c r="T103" i="41" s="1"/>
  <c r="A103" i="41"/>
  <c r="R102" i="41"/>
  <c r="Q102" i="41"/>
  <c r="P102" i="41"/>
  <c r="O102" i="41"/>
  <c r="S102" i="41" s="1"/>
  <c r="N102" i="41"/>
  <c r="U102" i="41" s="1"/>
  <c r="M102" i="41"/>
  <c r="L102" i="41"/>
  <c r="K102" i="41"/>
  <c r="T102" i="41" s="1"/>
  <c r="A102" i="41"/>
  <c r="U101" i="41"/>
  <c r="T101" i="41"/>
  <c r="S101" i="41"/>
  <c r="A101" i="41"/>
  <c r="R100" i="41"/>
  <c r="Q100" i="41"/>
  <c r="P100" i="41"/>
  <c r="O100" i="41"/>
  <c r="S100" i="41" s="1"/>
  <c r="N100" i="41"/>
  <c r="U100" i="41" s="1"/>
  <c r="M100" i="41"/>
  <c r="L100" i="41"/>
  <c r="K100" i="41"/>
  <c r="T100" i="41" s="1"/>
  <c r="A100" i="41"/>
  <c r="R99" i="41"/>
  <c r="Q99" i="41"/>
  <c r="P99" i="41"/>
  <c r="O99" i="41"/>
  <c r="S99" i="41" s="1"/>
  <c r="N99" i="41"/>
  <c r="U99" i="41" s="1"/>
  <c r="M99" i="41"/>
  <c r="L99" i="41"/>
  <c r="K99" i="41"/>
  <c r="T99" i="41" s="1"/>
  <c r="A99" i="41"/>
  <c r="T98" i="41"/>
  <c r="S98" i="41"/>
  <c r="U97" i="41"/>
  <c r="R97" i="41"/>
  <c r="Q97" i="41"/>
  <c r="S97" i="41" s="1"/>
  <c r="P97" i="41"/>
  <c r="O97" i="41"/>
  <c r="N97" i="41"/>
  <c r="M97" i="41"/>
  <c r="T97" i="41" s="1"/>
  <c r="L97" i="41"/>
  <c r="K97" i="41"/>
  <c r="A97" i="41"/>
  <c r="U96" i="41"/>
  <c r="R96" i="41"/>
  <c r="Q96" i="41"/>
  <c r="S96" i="41" s="1"/>
  <c r="P96" i="41"/>
  <c r="O96" i="41"/>
  <c r="N96" i="41"/>
  <c r="M96" i="41"/>
  <c r="T96" i="41" s="1"/>
  <c r="L96" i="41"/>
  <c r="K96" i="41"/>
  <c r="A96" i="41"/>
  <c r="U95" i="41"/>
  <c r="T95" i="41"/>
  <c r="S95" i="41"/>
  <c r="U94" i="41"/>
  <c r="T94" i="41"/>
  <c r="S94" i="41"/>
  <c r="U93" i="41"/>
  <c r="T93" i="41"/>
  <c r="S93" i="41"/>
  <c r="U92" i="41"/>
  <c r="T92" i="41"/>
  <c r="S92" i="41"/>
  <c r="U91" i="41"/>
  <c r="R91" i="41"/>
  <c r="Q91" i="41"/>
  <c r="S91" i="41" s="1"/>
  <c r="P91" i="41"/>
  <c r="O91" i="41"/>
  <c r="N91" i="41"/>
  <c r="M91" i="41"/>
  <c r="T91" i="41" s="1"/>
  <c r="L91" i="41"/>
  <c r="K91" i="41"/>
  <c r="A91" i="41"/>
  <c r="U90" i="41"/>
  <c r="T90" i="41"/>
  <c r="S90" i="41"/>
  <c r="U89" i="41"/>
  <c r="T89" i="41"/>
  <c r="R89" i="41"/>
  <c r="Q89" i="41"/>
  <c r="S89" i="41" s="1"/>
  <c r="P89" i="41"/>
  <c r="O89" i="41"/>
  <c r="N89" i="41"/>
  <c r="M89" i="41"/>
  <c r="L89" i="41"/>
  <c r="K89" i="41"/>
  <c r="A89" i="41"/>
  <c r="U88" i="41"/>
  <c r="T88" i="41"/>
  <c r="S88" i="41"/>
  <c r="R87" i="41"/>
  <c r="Q87" i="41"/>
  <c r="P87" i="41"/>
  <c r="O87" i="41"/>
  <c r="S87" i="41" s="1"/>
  <c r="N87" i="41"/>
  <c r="U87" i="41" s="1"/>
  <c r="M87" i="41"/>
  <c r="L87" i="41"/>
  <c r="K87" i="41"/>
  <c r="T87" i="41" s="1"/>
  <c r="A87" i="41"/>
  <c r="R86" i="41"/>
  <c r="Q86" i="41"/>
  <c r="P86" i="41"/>
  <c r="O86" i="41"/>
  <c r="S86" i="41" s="1"/>
  <c r="N86" i="41"/>
  <c r="U86" i="41" s="1"/>
  <c r="M86" i="41"/>
  <c r="L86" i="41"/>
  <c r="K86" i="41"/>
  <c r="T86" i="41" s="1"/>
  <c r="A86" i="41"/>
  <c r="R85" i="41"/>
  <c r="Q85" i="41"/>
  <c r="P85" i="41"/>
  <c r="O85" i="41"/>
  <c r="S85" i="41" s="1"/>
  <c r="N85" i="41"/>
  <c r="U85" i="41" s="1"/>
  <c r="M85" i="41"/>
  <c r="L85" i="41"/>
  <c r="K85" i="41"/>
  <c r="T85" i="41" s="1"/>
  <c r="A85" i="41"/>
  <c r="R84" i="41"/>
  <c r="Q84" i="41"/>
  <c r="P84" i="41"/>
  <c r="O84" i="41"/>
  <c r="S84" i="41" s="1"/>
  <c r="N84" i="41"/>
  <c r="U84" i="41" s="1"/>
  <c r="M84" i="41"/>
  <c r="L84" i="41"/>
  <c r="K84" i="41"/>
  <c r="T84" i="41" s="1"/>
  <c r="A84" i="41"/>
  <c r="U83" i="41"/>
  <c r="T83" i="41"/>
  <c r="S83" i="41"/>
  <c r="U82" i="41"/>
  <c r="T82" i="41"/>
  <c r="S82" i="41"/>
  <c r="U81" i="41"/>
  <c r="R81" i="41"/>
  <c r="Q81" i="41"/>
  <c r="S81" i="41" s="1"/>
  <c r="P81" i="41"/>
  <c r="O81" i="41"/>
  <c r="N81" i="41"/>
  <c r="M81" i="41"/>
  <c r="T81" i="41" s="1"/>
  <c r="L81" i="41"/>
  <c r="K81" i="41"/>
  <c r="A81" i="41"/>
  <c r="U80" i="41"/>
  <c r="R80" i="41"/>
  <c r="Q80" i="41"/>
  <c r="S80" i="41" s="1"/>
  <c r="P80" i="41"/>
  <c r="O80" i="41"/>
  <c r="N80" i="41"/>
  <c r="M80" i="41"/>
  <c r="T80" i="41" s="1"/>
  <c r="L80" i="41"/>
  <c r="K80" i="41"/>
  <c r="A80" i="41"/>
  <c r="U79" i="41"/>
  <c r="R79" i="41"/>
  <c r="Q79" i="41"/>
  <c r="S79" i="41" s="1"/>
  <c r="P79" i="41"/>
  <c r="O79" i="41"/>
  <c r="N79" i="41"/>
  <c r="M79" i="41"/>
  <c r="T79" i="41" s="1"/>
  <c r="L79" i="41"/>
  <c r="K79" i="41"/>
  <c r="U78" i="41"/>
  <c r="T78" i="41"/>
  <c r="S78" i="41"/>
  <c r="A78" i="41"/>
  <c r="U77" i="41"/>
  <c r="T77" i="41"/>
  <c r="R77" i="41"/>
  <c r="Q77" i="41"/>
  <c r="S77" i="41" s="1"/>
  <c r="P77" i="41"/>
  <c r="O77" i="41"/>
  <c r="N77" i="41"/>
  <c r="M77" i="41"/>
  <c r="L77" i="41"/>
  <c r="K77" i="41"/>
  <c r="A77" i="41"/>
  <c r="U76" i="41"/>
  <c r="T76" i="41"/>
  <c r="R76" i="41"/>
  <c r="Q76" i="41"/>
  <c r="S76" i="41" s="1"/>
  <c r="P76" i="41"/>
  <c r="O76" i="41"/>
  <c r="N76" i="41"/>
  <c r="M76" i="41"/>
  <c r="L76" i="41"/>
  <c r="K76" i="41"/>
  <c r="A76" i="41"/>
  <c r="U75" i="41"/>
  <c r="T75" i="41"/>
  <c r="R75" i="41"/>
  <c r="Q75" i="41"/>
  <c r="S75" i="41" s="1"/>
  <c r="P75" i="41"/>
  <c r="O75" i="41"/>
  <c r="N75" i="41"/>
  <c r="M75" i="41"/>
  <c r="L75" i="41"/>
  <c r="K75" i="41"/>
  <c r="A75" i="41"/>
  <c r="U74" i="41"/>
  <c r="T74" i="41"/>
  <c r="R74" i="41"/>
  <c r="Q74" i="41"/>
  <c r="S74" i="41" s="1"/>
  <c r="P74" i="41"/>
  <c r="O74" i="41"/>
  <c r="N74" i="41"/>
  <c r="M74" i="41"/>
  <c r="L74" i="41"/>
  <c r="K74" i="41"/>
  <c r="A74" i="41"/>
  <c r="U73" i="41"/>
  <c r="T73" i="41"/>
  <c r="S73" i="41"/>
  <c r="U72" i="41"/>
  <c r="T72" i="41"/>
  <c r="S72" i="41"/>
  <c r="U71" i="41"/>
  <c r="T71" i="41"/>
  <c r="S71" i="41"/>
  <c r="U70" i="41"/>
  <c r="R70" i="41"/>
  <c r="Q70" i="41"/>
  <c r="S70" i="41" s="1"/>
  <c r="P70" i="41"/>
  <c r="O70" i="41"/>
  <c r="N70" i="41"/>
  <c r="M70" i="41"/>
  <c r="T70" i="41" s="1"/>
  <c r="L70" i="41"/>
  <c r="K70" i="41"/>
  <c r="A70" i="41"/>
  <c r="U69" i="41"/>
  <c r="T69" i="41"/>
  <c r="S69" i="41"/>
  <c r="U68" i="41"/>
  <c r="T68" i="41"/>
  <c r="R68" i="41"/>
  <c r="Q68" i="41"/>
  <c r="S68" i="41" s="1"/>
  <c r="P68" i="41"/>
  <c r="O68" i="41"/>
  <c r="N68" i="41"/>
  <c r="M68" i="41"/>
  <c r="L68" i="41"/>
  <c r="K68" i="41"/>
  <c r="A68" i="41"/>
  <c r="U67" i="41"/>
  <c r="T67" i="41"/>
  <c r="R67" i="41"/>
  <c r="Q67" i="41"/>
  <c r="S67" i="41" s="1"/>
  <c r="P67" i="41"/>
  <c r="O67" i="41"/>
  <c r="N67" i="41"/>
  <c r="M67" i="41"/>
  <c r="L67" i="41"/>
  <c r="K67" i="41"/>
  <c r="A67" i="41"/>
  <c r="U66" i="41"/>
  <c r="T66" i="41"/>
  <c r="R66" i="41"/>
  <c r="Q66" i="41"/>
  <c r="S66" i="41" s="1"/>
  <c r="P66" i="41"/>
  <c r="O66" i="41"/>
  <c r="N66" i="41"/>
  <c r="M66" i="41"/>
  <c r="L66" i="41"/>
  <c r="K66" i="41"/>
  <c r="A66" i="41"/>
  <c r="U65" i="41"/>
  <c r="T65" i="41"/>
  <c r="R65" i="41"/>
  <c r="Q65" i="41"/>
  <c r="S65" i="41" s="1"/>
  <c r="P65" i="41"/>
  <c r="O65" i="41"/>
  <c r="N65" i="41"/>
  <c r="M65" i="41"/>
  <c r="L65" i="41"/>
  <c r="K65" i="41"/>
  <c r="A65" i="41"/>
  <c r="U64" i="41"/>
  <c r="T64" i="41"/>
  <c r="R64" i="41"/>
  <c r="Q64" i="41"/>
  <c r="S64" i="41" s="1"/>
  <c r="P64" i="41"/>
  <c r="O64" i="41"/>
  <c r="N64" i="41"/>
  <c r="M64" i="41"/>
  <c r="L64" i="41"/>
  <c r="K64" i="41"/>
  <c r="A64" i="41"/>
  <c r="U63" i="41"/>
  <c r="T63" i="41"/>
  <c r="R63" i="41"/>
  <c r="Q63" i="41"/>
  <c r="S63" i="41" s="1"/>
  <c r="P63" i="41"/>
  <c r="O63" i="41"/>
  <c r="N63" i="41"/>
  <c r="M63" i="41"/>
  <c r="L63" i="41"/>
  <c r="K63" i="41"/>
  <c r="A63" i="41"/>
  <c r="U62" i="41"/>
  <c r="T62" i="41"/>
  <c r="R62" i="41"/>
  <c r="Q62" i="41"/>
  <c r="S62" i="41" s="1"/>
  <c r="P62" i="41"/>
  <c r="O62" i="41"/>
  <c r="N62" i="41"/>
  <c r="M62" i="41"/>
  <c r="L62" i="41"/>
  <c r="K62" i="41"/>
  <c r="A62" i="41"/>
  <c r="U61" i="41"/>
  <c r="T61" i="41"/>
  <c r="S61" i="41"/>
  <c r="U60" i="41"/>
  <c r="R60" i="41"/>
  <c r="Q60" i="41"/>
  <c r="P60" i="41"/>
  <c r="O60" i="41"/>
  <c r="S60" i="41" s="1"/>
  <c r="N60" i="41"/>
  <c r="M60" i="41"/>
  <c r="L60" i="41"/>
  <c r="K60" i="41"/>
  <c r="T60" i="41" s="1"/>
  <c r="A60" i="41"/>
  <c r="U58" i="41"/>
  <c r="R58" i="41"/>
  <c r="Q58" i="41"/>
  <c r="P58" i="41"/>
  <c r="O58" i="41"/>
  <c r="S58" i="41" s="1"/>
  <c r="N58" i="41"/>
  <c r="M58" i="41"/>
  <c r="L58" i="41"/>
  <c r="K58" i="41"/>
  <c r="T58" i="41" s="1"/>
  <c r="A58" i="41"/>
  <c r="U57" i="41"/>
  <c r="R57" i="41"/>
  <c r="Q57" i="41"/>
  <c r="P57" i="41"/>
  <c r="O57" i="41"/>
  <c r="S57" i="41" s="1"/>
  <c r="N57" i="41"/>
  <c r="M57" i="41"/>
  <c r="L57" i="41"/>
  <c r="K57" i="41"/>
  <c r="T57" i="41" s="1"/>
  <c r="A57" i="41"/>
  <c r="R56" i="41"/>
  <c r="Q56" i="41"/>
  <c r="P56" i="41"/>
  <c r="O56" i="41"/>
  <c r="S56" i="41" s="1"/>
  <c r="N56" i="41"/>
  <c r="U56" i="41" s="1"/>
  <c r="M56" i="41"/>
  <c r="L56" i="41"/>
  <c r="K56" i="41"/>
  <c r="T56" i="41" s="1"/>
  <c r="A56" i="41"/>
  <c r="R55" i="41"/>
  <c r="Q55" i="41"/>
  <c r="P55" i="41"/>
  <c r="O55" i="41"/>
  <c r="S55" i="41" s="1"/>
  <c r="N55" i="41"/>
  <c r="U55" i="41" s="1"/>
  <c r="M55" i="41"/>
  <c r="L55" i="41"/>
  <c r="K55" i="41"/>
  <c r="T55" i="41" s="1"/>
  <c r="A55" i="41"/>
  <c r="U54" i="41"/>
  <c r="T54" i="41"/>
  <c r="S54" i="41"/>
  <c r="A54" i="41"/>
  <c r="R53" i="41"/>
  <c r="Q53" i="41"/>
  <c r="P53" i="41"/>
  <c r="O53" i="41"/>
  <c r="S53" i="41" s="1"/>
  <c r="N53" i="41"/>
  <c r="U53" i="41" s="1"/>
  <c r="M53" i="41"/>
  <c r="L53" i="41"/>
  <c r="K53" i="41"/>
  <c r="T53" i="41" s="1"/>
  <c r="R52" i="41"/>
  <c r="Q52" i="41"/>
  <c r="P52" i="41"/>
  <c r="O52" i="41"/>
  <c r="S52" i="41" s="1"/>
  <c r="N52" i="41"/>
  <c r="U52" i="41" s="1"/>
  <c r="M52" i="41"/>
  <c r="T52" i="41" s="1"/>
  <c r="L52" i="41"/>
  <c r="K52" i="41"/>
  <c r="U51" i="41"/>
  <c r="R51" i="41"/>
  <c r="Q51" i="41"/>
  <c r="S51" i="41" s="1"/>
  <c r="P51" i="41"/>
  <c r="O51" i="41"/>
  <c r="N51" i="41"/>
  <c r="M51" i="41"/>
  <c r="T51" i="41" s="1"/>
  <c r="L51" i="41"/>
  <c r="K51" i="41"/>
  <c r="A51" i="41"/>
  <c r="U50" i="41"/>
  <c r="R50" i="41"/>
  <c r="Q50" i="41"/>
  <c r="S50" i="41" s="1"/>
  <c r="P50" i="41"/>
  <c r="O50" i="41"/>
  <c r="N50" i="41"/>
  <c r="M50" i="41"/>
  <c r="T50" i="41" s="1"/>
  <c r="L50" i="41"/>
  <c r="K50" i="41"/>
  <c r="A50" i="41"/>
  <c r="U49" i="41"/>
  <c r="T49" i="41"/>
  <c r="S49" i="41"/>
  <c r="U48" i="41"/>
  <c r="T48" i="41"/>
  <c r="S48" i="41"/>
  <c r="A48" i="41"/>
  <c r="U47" i="41"/>
  <c r="T47" i="41"/>
  <c r="R47" i="41"/>
  <c r="Q47" i="41"/>
  <c r="S47" i="41" s="1"/>
  <c r="P47" i="41"/>
  <c r="O47" i="41"/>
  <c r="N47" i="41"/>
  <c r="M47" i="41"/>
  <c r="L47" i="41"/>
  <c r="K47" i="41"/>
  <c r="A47" i="41"/>
  <c r="U46" i="41"/>
  <c r="T46" i="41"/>
  <c r="S46" i="41"/>
  <c r="U45" i="41"/>
  <c r="T45" i="41"/>
  <c r="S45" i="41"/>
  <c r="U44" i="41"/>
  <c r="T44" i="41"/>
  <c r="S44" i="41"/>
  <c r="U43" i="41"/>
  <c r="T43" i="41"/>
  <c r="S43" i="41"/>
  <c r="U42" i="41"/>
  <c r="T42" i="41"/>
  <c r="R42" i="41"/>
  <c r="Q42" i="41"/>
  <c r="S42" i="41" s="1"/>
  <c r="P42" i="41"/>
  <c r="O42" i="41"/>
  <c r="N42" i="41"/>
  <c r="M42" i="41"/>
  <c r="L42" i="41"/>
  <c r="K42" i="41"/>
  <c r="A42" i="41"/>
  <c r="U41" i="41"/>
  <c r="T41" i="41"/>
  <c r="R41" i="41"/>
  <c r="Q41" i="41"/>
  <c r="S41" i="41" s="1"/>
  <c r="P41" i="41"/>
  <c r="O41" i="41"/>
  <c r="N41" i="41"/>
  <c r="M41" i="41"/>
  <c r="L41" i="41"/>
  <c r="K41" i="41"/>
  <c r="A41" i="41"/>
  <c r="U40" i="41"/>
  <c r="T40" i="41"/>
  <c r="R40" i="41"/>
  <c r="Q40" i="41"/>
  <c r="S40" i="41" s="1"/>
  <c r="P40" i="41"/>
  <c r="O40" i="41"/>
  <c r="N40" i="41"/>
  <c r="M40" i="41"/>
  <c r="L40" i="41"/>
  <c r="K40" i="41"/>
  <c r="A40" i="41"/>
  <c r="U39" i="41"/>
  <c r="T39" i="41"/>
  <c r="S39" i="41"/>
  <c r="R38" i="41"/>
  <c r="Q38" i="41"/>
  <c r="P38" i="41"/>
  <c r="O38" i="41"/>
  <c r="S38" i="41" s="1"/>
  <c r="N38" i="41"/>
  <c r="U38" i="41" s="1"/>
  <c r="M38" i="41"/>
  <c r="L38" i="41"/>
  <c r="K38" i="41"/>
  <c r="T38" i="41" s="1"/>
  <c r="A38" i="41"/>
  <c r="R37" i="41"/>
  <c r="Q37" i="41"/>
  <c r="P37" i="41"/>
  <c r="O37" i="41"/>
  <c r="S37" i="41" s="1"/>
  <c r="N37" i="41"/>
  <c r="U37" i="41" s="1"/>
  <c r="M37" i="41"/>
  <c r="L37" i="41"/>
  <c r="K37" i="41"/>
  <c r="T37" i="41" s="1"/>
  <c r="A37" i="41"/>
  <c r="R36" i="41"/>
  <c r="Q36" i="41"/>
  <c r="P36" i="41"/>
  <c r="O36" i="41"/>
  <c r="S36" i="41" s="1"/>
  <c r="N36" i="41"/>
  <c r="U36" i="41" s="1"/>
  <c r="M36" i="41"/>
  <c r="L36" i="41"/>
  <c r="K36" i="41"/>
  <c r="T36" i="41" s="1"/>
  <c r="A36" i="41"/>
  <c r="U35" i="41"/>
  <c r="T35" i="41"/>
  <c r="S35" i="41"/>
  <c r="R34" i="41"/>
  <c r="Q34" i="41"/>
  <c r="P34" i="41"/>
  <c r="O34" i="41"/>
  <c r="S34" i="41" s="1"/>
  <c r="N34" i="41"/>
  <c r="U34" i="41" s="1"/>
  <c r="M34" i="41"/>
  <c r="T34" i="41" s="1"/>
  <c r="L34" i="41"/>
  <c r="K34" i="41"/>
  <c r="A34" i="41"/>
  <c r="R33" i="41"/>
  <c r="Q33" i="41"/>
  <c r="P33" i="41"/>
  <c r="O33" i="41"/>
  <c r="S33" i="41" s="1"/>
  <c r="N33" i="41"/>
  <c r="U33" i="41" s="1"/>
  <c r="M33" i="41"/>
  <c r="T33" i="41" s="1"/>
  <c r="L33" i="41"/>
  <c r="K33" i="41"/>
  <c r="A33" i="41"/>
  <c r="R32" i="41"/>
  <c r="Q32" i="41"/>
  <c r="P32" i="41"/>
  <c r="O32" i="41"/>
  <c r="S32" i="41" s="1"/>
  <c r="N32" i="41"/>
  <c r="U32" i="41" s="1"/>
  <c r="M32" i="41"/>
  <c r="T32" i="41" s="1"/>
  <c r="L32" i="41"/>
  <c r="K32" i="41"/>
  <c r="A32" i="41"/>
  <c r="R31" i="41"/>
  <c r="Q31" i="41"/>
  <c r="P31" i="41"/>
  <c r="O31" i="41"/>
  <c r="S31" i="41" s="1"/>
  <c r="N31" i="41"/>
  <c r="U31" i="41" s="1"/>
  <c r="M31" i="41"/>
  <c r="T31" i="41" s="1"/>
  <c r="L31" i="41"/>
  <c r="K31" i="41"/>
  <c r="A31" i="41"/>
  <c r="R30" i="41"/>
  <c r="Q30" i="41"/>
  <c r="P30" i="41"/>
  <c r="O30" i="41"/>
  <c r="S30" i="41" s="1"/>
  <c r="N30" i="41"/>
  <c r="U30" i="41" s="1"/>
  <c r="M30" i="41"/>
  <c r="T30" i="41" s="1"/>
  <c r="L30" i="41"/>
  <c r="K30" i="41"/>
  <c r="A30" i="41"/>
  <c r="R29" i="41"/>
  <c r="Q29" i="41"/>
  <c r="P29" i="41"/>
  <c r="O29" i="41"/>
  <c r="S29" i="41" s="1"/>
  <c r="N29" i="41"/>
  <c r="U29" i="41" s="1"/>
  <c r="M29" i="41"/>
  <c r="T29" i="41" s="1"/>
  <c r="L29" i="41"/>
  <c r="K29" i="41"/>
  <c r="A29" i="41"/>
  <c r="R28" i="41"/>
  <c r="Q28" i="41"/>
  <c r="P28" i="41"/>
  <c r="O28" i="41"/>
  <c r="S28" i="41" s="1"/>
  <c r="N28" i="41"/>
  <c r="U28" i="41" s="1"/>
  <c r="M28" i="41"/>
  <c r="T28" i="41" s="1"/>
  <c r="L28" i="41"/>
  <c r="K28" i="41"/>
  <c r="A28" i="41"/>
  <c r="R27" i="41"/>
  <c r="Q27" i="41"/>
  <c r="P27" i="41"/>
  <c r="O27" i="41"/>
  <c r="S27" i="41" s="1"/>
  <c r="N27" i="41"/>
  <c r="U27" i="41" s="1"/>
  <c r="M27" i="41"/>
  <c r="T27" i="41" s="1"/>
  <c r="L27" i="41"/>
  <c r="K27" i="41"/>
  <c r="A27" i="41"/>
  <c r="R26" i="41"/>
  <c r="Q26" i="41"/>
  <c r="P26" i="41"/>
  <c r="O26" i="41"/>
  <c r="S26" i="41" s="1"/>
  <c r="N26" i="41"/>
  <c r="U26" i="41" s="1"/>
  <c r="M26" i="41"/>
  <c r="T26" i="41" s="1"/>
  <c r="L26" i="41"/>
  <c r="K26" i="41"/>
  <c r="A26" i="41"/>
  <c r="R25" i="41"/>
  <c r="Q25" i="41"/>
  <c r="P25" i="41"/>
  <c r="O25" i="41"/>
  <c r="S25" i="41" s="1"/>
  <c r="N25" i="41"/>
  <c r="U25" i="41" s="1"/>
  <c r="M25" i="41"/>
  <c r="T25" i="41" s="1"/>
  <c r="L25" i="41"/>
  <c r="K25" i="41"/>
  <c r="A25" i="41"/>
  <c r="T24" i="41"/>
  <c r="S24" i="41"/>
  <c r="A24" i="41"/>
  <c r="U23" i="41"/>
  <c r="R23" i="41"/>
  <c r="Q23" i="41"/>
  <c r="S23" i="41" s="1"/>
  <c r="P23" i="41"/>
  <c r="O23" i="41"/>
  <c r="N23" i="41"/>
  <c r="M23" i="41"/>
  <c r="T23" i="41" s="1"/>
  <c r="L23" i="41"/>
  <c r="K23" i="41"/>
  <c r="A23" i="41"/>
  <c r="U22" i="41"/>
  <c r="R22" i="41"/>
  <c r="Q22" i="41"/>
  <c r="S22" i="41" s="1"/>
  <c r="P22" i="41"/>
  <c r="O22" i="41"/>
  <c r="N22" i="41"/>
  <c r="M22" i="41"/>
  <c r="T22" i="41" s="1"/>
  <c r="L22" i="41"/>
  <c r="K22" i="41"/>
  <c r="A22" i="41"/>
  <c r="U21" i="41"/>
  <c r="R21" i="41"/>
  <c r="Q21" i="41"/>
  <c r="S21" i="41" s="1"/>
  <c r="P21" i="41"/>
  <c r="O21" i="41"/>
  <c r="N21" i="41"/>
  <c r="M21" i="41"/>
  <c r="T21" i="41" s="1"/>
  <c r="L21" i="41"/>
  <c r="K21" i="41"/>
  <c r="A21" i="41"/>
  <c r="U20" i="41"/>
  <c r="R20" i="41"/>
  <c r="Q20" i="41"/>
  <c r="S20" i="41" s="1"/>
  <c r="P20" i="41"/>
  <c r="O20" i="41"/>
  <c r="N20" i="41"/>
  <c r="M20" i="41"/>
  <c r="T20" i="41" s="1"/>
  <c r="L20" i="41"/>
  <c r="K20" i="41"/>
  <c r="A20" i="41"/>
  <c r="U19" i="41"/>
  <c r="T19" i="41"/>
  <c r="S19" i="41"/>
  <c r="U18" i="41"/>
  <c r="T18" i="41"/>
  <c r="S18" i="41"/>
  <c r="U17" i="41"/>
  <c r="T17" i="41"/>
  <c r="S17" i="41"/>
  <c r="U16" i="41"/>
  <c r="T16" i="41"/>
  <c r="S16" i="41"/>
  <c r="U15" i="41"/>
  <c r="T15" i="41"/>
  <c r="S15" i="41"/>
  <c r="U14" i="41"/>
  <c r="T14" i="41"/>
  <c r="R14" i="41"/>
  <c r="Q14" i="41"/>
  <c r="S14" i="41" s="1"/>
  <c r="P14" i="41"/>
  <c r="O14" i="41"/>
  <c r="N14" i="41"/>
  <c r="M14" i="41"/>
  <c r="L14" i="41"/>
  <c r="K14" i="41"/>
  <c r="A14" i="41"/>
  <c r="U13" i="41"/>
  <c r="T13" i="41"/>
  <c r="R13" i="41"/>
  <c r="Q13" i="41"/>
  <c r="S13" i="41" s="1"/>
  <c r="P13" i="41"/>
  <c r="O13" i="41"/>
  <c r="N13" i="41"/>
  <c r="M13" i="41"/>
  <c r="L13" i="41"/>
  <c r="K13" i="41"/>
  <c r="A13" i="41"/>
  <c r="U12" i="41"/>
  <c r="T12" i="41"/>
  <c r="S12" i="41"/>
  <c r="R11" i="41"/>
  <c r="Q11" i="41"/>
  <c r="P11" i="41"/>
  <c r="O11" i="41"/>
  <c r="S11" i="41" s="1"/>
  <c r="N11" i="41"/>
  <c r="U11" i="41" s="1"/>
  <c r="M11" i="41"/>
  <c r="L11" i="41"/>
  <c r="K11" i="41"/>
  <c r="T11" i="41" s="1"/>
  <c r="A11" i="41"/>
  <c r="R10" i="41"/>
  <c r="Q10" i="41"/>
  <c r="P10" i="41"/>
  <c r="O10" i="41"/>
  <c r="S10" i="41" s="1"/>
  <c r="N10" i="41"/>
  <c r="U10" i="41" s="1"/>
  <c r="M10" i="41"/>
  <c r="L10" i="41"/>
  <c r="K10" i="41"/>
  <c r="T10" i="41" s="1"/>
  <c r="A10" i="41"/>
  <c r="R9" i="41"/>
  <c r="Q9" i="41"/>
  <c r="P9" i="41"/>
  <c r="O9" i="41"/>
  <c r="S9" i="41" s="1"/>
  <c r="N9" i="41"/>
  <c r="U9" i="41" s="1"/>
  <c r="M9" i="41"/>
  <c r="L9" i="41"/>
  <c r="K9" i="41"/>
  <c r="T9" i="41" s="1"/>
  <c r="A9" i="41"/>
  <c r="R8" i="41"/>
  <c r="Q8" i="41"/>
  <c r="P8" i="41"/>
  <c r="O8" i="41"/>
  <c r="S8" i="41" s="1"/>
  <c r="N8" i="41"/>
  <c r="U8" i="41" s="1"/>
  <c r="M8" i="41"/>
  <c r="L8" i="41"/>
  <c r="K8" i="41"/>
  <c r="T8" i="41" s="1"/>
  <c r="A8" i="41"/>
  <c r="R7" i="41"/>
  <c r="Q7" i="41"/>
  <c r="P7" i="41"/>
  <c r="O7" i="41"/>
  <c r="S7" i="41" s="1"/>
  <c r="N7" i="41"/>
  <c r="U7" i="41" s="1"/>
  <c r="M7" i="41"/>
  <c r="L7" i="41"/>
  <c r="K7" i="41"/>
  <c r="T7" i="41" s="1"/>
  <c r="A7" i="41"/>
  <c r="R6" i="41"/>
  <c r="Q6" i="41"/>
  <c r="P6" i="41"/>
  <c r="O6" i="41"/>
  <c r="S6" i="41" s="1"/>
  <c r="N6" i="41"/>
  <c r="U6" i="41" s="1"/>
  <c r="M6" i="41"/>
  <c r="L6" i="41"/>
  <c r="K6" i="41"/>
  <c r="T6" i="41" s="1"/>
  <c r="A6" i="41"/>
  <c r="T5" i="41"/>
  <c r="R5" i="41"/>
  <c r="Q5" i="41"/>
  <c r="P5" i="41"/>
  <c r="O5" i="41"/>
  <c r="S5" i="41" s="1"/>
  <c r="N5" i="41"/>
  <c r="U5" i="41" s="1"/>
  <c r="M5" i="41"/>
  <c r="L5" i="41"/>
  <c r="K5" i="41"/>
  <c r="A5" i="41"/>
  <c r="R4" i="41"/>
  <c r="Q4" i="41"/>
  <c r="P4" i="41"/>
  <c r="O4" i="41"/>
  <c r="S4" i="41" s="1"/>
  <c r="N4" i="41"/>
  <c r="U4" i="41" s="1"/>
  <c r="M4" i="41"/>
  <c r="L4" i="41"/>
  <c r="K4" i="41"/>
  <c r="T4" i="41" s="1"/>
  <c r="A4" i="41"/>
  <c r="A140" i="25" l="1"/>
  <c r="A139" i="25"/>
  <c r="A138" i="25"/>
  <c r="A137" i="25"/>
  <c r="A136" i="25"/>
  <c r="A134" i="25"/>
  <c r="A133" i="25"/>
  <c r="A132" i="25"/>
  <c r="A130" i="25"/>
  <c r="A129" i="25"/>
  <c r="A128" i="25"/>
  <c r="A127" i="25"/>
  <c r="A126" i="25"/>
  <c r="A124" i="25"/>
  <c r="A123" i="25"/>
  <c r="A122" i="25"/>
  <c r="A121" i="25"/>
  <c r="A120" i="25"/>
  <c r="A119" i="25"/>
  <c r="A118" i="25"/>
  <c r="A116" i="25"/>
  <c r="A112" i="25"/>
  <c r="A111" i="25"/>
  <c r="A110" i="25"/>
  <c r="A109" i="25"/>
  <c r="A103" i="25"/>
  <c r="A102" i="25"/>
  <c r="A101" i="25"/>
  <c r="A100" i="25"/>
  <c r="A99" i="25"/>
  <c r="A97" i="25"/>
  <c r="A96" i="25"/>
  <c r="A91" i="25"/>
  <c r="A89" i="25"/>
  <c r="A87" i="25"/>
  <c r="A86" i="25"/>
  <c r="A85" i="25"/>
  <c r="A84" i="25"/>
  <c r="A81" i="25"/>
  <c r="A80" i="25"/>
  <c r="A78" i="25"/>
  <c r="A77" i="25"/>
  <c r="A76" i="25"/>
  <c r="A75" i="25"/>
  <c r="A74" i="25"/>
  <c r="A70" i="25"/>
  <c r="A68" i="25"/>
  <c r="A67" i="25"/>
  <c r="A66" i="25"/>
  <c r="A65" i="25"/>
  <c r="A64" i="25"/>
  <c r="A63" i="25"/>
  <c r="A62" i="25"/>
  <c r="A60" i="25"/>
  <c r="A58" i="25"/>
  <c r="A57" i="25"/>
  <c r="A56" i="25"/>
  <c r="A55" i="25"/>
  <c r="A54" i="25"/>
  <c r="A51" i="25"/>
  <c r="A50" i="25"/>
  <c r="A48" i="25"/>
  <c r="A47" i="25"/>
  <c r="A42" i="25"/>
  <c r="A41" i="25"/>
  <c r="A40" i="25"/>
  <c r="A38" i="25"/>
  <c r="A37" i="25"/>
  <c r="A36" i="25"/>
  <c r="A34" i="25"/>
  <c r="A33" i="25"/>
  <c r="A32" i="25"/>
  <c r="A31" i="25"/>
  <c r="A30" i="25"/>
  <c r="A29" i="25"/>
  <c r="A28" i="25"/>
  <c r="A27" i="25"/>
  <c r="A26" i="25"/>
  <c r="A25" i="25"/>
  <c r="A24" i="25"/>
  <c r="A23" i="25"/>
  <c r="A22" i="25"/>
  <c r="A21" i="25"/>
  <c r="A20" i="25"/>
  <c r="A14" i="25"/>
  <c r="A13" i="25"/>
  <c r="A11" i="25"/>
  <c r="A10" i="25"/>
  <c r="A9" i="25"/>
  <c r="A8" i="25"/>
  <c r="A7" i="25"/>
  <c r="A6" i="25"/>
  <c r="A5" i="25"/>
  <c r="A4" i="25"/>
  <c r="A140" i="23"/>
  <c r="A139" i="23"/>
  <c r="A138" i="23"/>
  <c r="A137" i="23"/>
  <c r="A136" i="23"/>
  <c r="A134" i="23"/>
  <c r="A133" i="23"/>
  <c r="A132" i="23"/>
  <c r="A130" i="23"/>
  <c r="A129" i="23"/>
  <c r="A128" i="23"/>
  <c r="A127" i="23"/>
  <c r="A126" i="23"/>
  <c r="A124" i="23"/>
  <c r="A123" i="23"/>
  <c r="A122" i="23"/>
  <c r="A121" i="23"/>
  <c r="A120" i="23"/>
  <c r="A119" i="23"/>
  <c r="A118" i="23"/>
  <c r="A116" i="23"/>
  <c r="A112" i="23"/>
  <c r="A111" i="23"/>
  <c r="A110" i="23"/>
  <c r="A109" i="23"/>
  <c r="A103" i="23"/>
  <c r="A102" i="23"/>
  <c r="A101" i="23"/>
  <c r="A100" i="23"/>
  <c r="A99" i="23"/>
  <c r="A97" i="23"/>
  <c r="A96" i="23"/>
  <c r="A91" i="23"/>
  <c r="A89" i="23"/>
  <c r="A87" i="23"/>
  <c r="A86" i="23"/>
  <c r="A85" i="23"/>
  <c r="A84" i="23"/>
  <c r="A81" i="23"/>
  <c r="A80" i="23"/>
  <c r="A78" i="23"/>
  <c r="A77" i="23"/>
  <c r="A76" i="23"/>
  <c r="A75" i="23"/>
  <c r="A74" i="23"/>
  <c r="A70" i="23"/>
  <c r="A68" i="23"/>
  <c r="A67" i="23"/>
  <c r="A66" i="23"/>
  <c r="A65" i="23"/>
  <c r="A64" i="23"/>
  <c r="A63" i="23"/>
  <c r="A62" i="23"/>
  <c r="A60" i="23"/>
  <c r="A58" i="23"/>
  <c r="A57" i="23"/>
  <c r="A56" i="23"/>
  <c r="A55" i="23"/>
  <c r="A54" i="23"/>
  <c r="A51" i="23"/>
  <c r="A50" i="23"/>
  <c r="A48" i="23"/>
  <c r="A47" i="23"/>
  <c r="A42" i="23"/>
  <c r="A41" i="23"/>
  <c r="A40" i="23"/>
  <c r="A38" i="23"/>
  <c r="A37" i="23"/>
  <c r="A36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4" i="23"/>
  <c r="A13" i="23"/>
  <c r="A11" i="23"/>
  <c r="A10" i="23"/>
  <c r="A9" i="23"/>
  <c r="A8" i="23"/>
  <c r="A7" i="23"/>
  <c r="A6" i="23"/>
  <c r="A5" i="23"/>
  <c r="A4" i="23"/>
  <c r="A140" i="22"/>
  <c r="A139" i="22"/>
  <c r="A138" i="22"/>
  <c r="A137" i="22"/>
  <c r="A136" i="22"/>
  <c r="A134" i="22"/>
  <c r="A133" i="22"/>
  <c r="A132" i="22"/>
  <c r="A130" i="22"/>
  <c r="A129" i="22"/>
  <c r="A128" i="22"/>
  <c r="A127" i="22"/>
  <c r="A126" i="22"/>
  <c r="A124" i="22"/>
  <c r="A123" i="22"/>
  <c r="A122" i="22"/>
  <c r="A121" i="22"/>
  <c r="A120" i="22"/>
  <c r="A119" i="22"/>
  <c r="A118" i="22"/>
  <c r="A116" i="22"/>
  <c r="A112" i="22"/>
  <c r="A111" i="22"/>
  <c r="A110" i="22"/>
  <c r="A109" i="22"/>
  <c r="A103" i="22"/>
  <c r="A102" i="22"/>
  <c r="A101" i="22"/>
  <c r="A100" i="22"/>
  <c r="A99" i="22"/>
  <c r="A97" i="22"/>
  <c r="A96" i="22"/>
  <c r="A91" i="22"/>
  <c r="A89" i="22"/>
  <c r="A87" i="22"/>
  <c r="A86" i="22"/>
  <c r="A85" i="22"/>
  <c r="A84" i="22"/>
  <c r="A81" i="22"/>
  <c r="A80" i="22"/>
  <c r="A78" i="22"/>
  <c r="A77" i="22"/>
  <c r="A76" i="22"/>
  <c r="A75" i="22"/>
  <c r="A74" i="22"/>
  <c r="A70" i="22"/>
  <c r="A68" i="22"/>
  <c r="A67" i="22"/>
  <c r="A66" i="22"/>
  <c r="A65" i="22"/>
  <c r="A64" i="22"/>
  <c r="A63" i="22"/>
  <c r="A62" i="22"/>
  <c r="A60" i="22"/>
  <c r="A58" i="22"/>
  <c r="A57" i="22"/>
  <c r="A56" i="22"/>
  <c r="A55" i="22"/>
  <c r="A54" i="22"/>
  <c r="A51" i="22"/>
  <c r="A50" i="22"/>
  <c r="A48" i="22"/>
  <c r="A47" i="22"/>
  <c r="A42" i="22"/>
  <c r="A41" i="22"/>
  <c r="A40" i="22"/>
  <c r="A38" i="22"/>
  <c r="A37" i="22"/>
  <c r="A36" i="22"/>
  <c r="A34" i="22"/>
  <c r="A33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4" i="22"/>
  <c r="A13" i="22"/>
  <c r="A11" i="22"/>
  <c r="A10" i="22"/>
  <c r="A9" i="22"/>
  <c r="A8" i="22"/>
  <c r="A7" i="22"/>
  <c r="A6" i="22"/>
  <c r="A5" i="22"/>
  <c r="A4" i="22"/>
  <c r="A140" i="21"/>
  <c r="A139" i="21"/>
  <c r="A138" i="21"/>
  <c r="A137" i="21"/>
  <c r="A136" i="21"/>
  <c r="A134" i="21"/>
  <c r="A133" i="21"/>
  <c r="A132" i="21"/>
  <c r="A130" i="21"/>
  <c r="A129" i="21"/>
  <c r="A128" i="21"/>
  <c r="A127" i="21"/>
  <c r="A126" i="21"/>
  <c r="A124" i="21"/>
  <c r="A123" i="21"/>
  <c r="A122" i="21"/>
  <c r="A121" i="21"/>
  <c r="A120" i="21"/>
  <c r="A119" i="21"/>
  <c r="A118" i="21"/>
  <c r="A116" i="21"/>
  <c r="A112" i="21"/>
  <c r="A111" i="21"/>
  <c r="A110" i="21"/>
  <c r="A109" i="21"/>
  <c r="A103" i="21"/>
  <c r="A102" i="21"/>
  <c r="A101" i="21"/>
  <c r="A100" i="21"/>
  <c r="A99" i="21"/>
  <c r="A97" i="21"/>
  <c r="A96" i="21"/>
  <c r="A91" i="21"/>
  <c r="A89" i="21"/>
  <c r="A87" i="21"/>
  <c r="A86" i="21"/>
  <c r="A85" i="21"/>
  <c r="A84" i="21"/>
  <c r="A81" i="21"/>
  <c r="A80" i="21"/>
  <c r="A78" i="21"/>
  <c r="A77" i="21"/>
  <c r="A76" i="21"/>
  <c r="A75" i="21"/>
  <c r="A74" i="21"/>
  <c r="A70" i="21"/>
  <c r="A68" i="21"/>
  <c r="A67" i="21"/>
  <c r="A66" i="21"/>
  <c r="A65" i="21"/>
  <c r="A64" i="21"/>
  <c r="A63" i="21"/>
  <c r="A62" i="21"/>
  <c r="A60" i="21"/>
  <c r="A58" i="21"/>
  <c r="A57" i="21"/>
  <c r="A56" i="21"/>
  <c r="A55" i="21"/>
  <c r="A54" i="21"/>
  <c r="A51" i="21"/>
  <c r="A50" i="21"/>
  <c r="A48" i="21"/>
  <c r="A47" i="21"/>
  <c r="A42" i="21"/>
  <c r="A41" i="21"/>
  <c r="A40" i="21"/>
  <c r="A38" i="21"/>
  <c r="A37" i="21"/>
  <c r="A36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4" i="21"/>
  <c r="A13" i="21"/>
  <c r="A11" i="21"/>
  <c r="A10" i="21"/>
  <c r="A9" i="21"/>
  <c r="A8" i="21"/>
  <c r="A7" i="21"/>
  <c r="A6" i="21"/>
  <c r="A5" i="21"/>
  <c r="A4" i="21"/>
  <c r="A140" i="19"/>
  <c r="A139" i="19"/>
  <c r="A138" i="19"/>
  <c r="A137" i="19"/>
  <c r="A136" i="19"/>
  <c r="A134" i="19"/>
  <c r="A133" i="19"/>
  <c r="A132" i="19"/>
  <c r="A130" i="19"/>
  <c r="A129" i="19"/>
  <c r="A128" i="19"/>
  <c r="A127" i="19"/>
  <c r="A126" i="19"/>
  <c r="A124" i="19"/>
  <c r="A123" i="19"/>
  <c r="A122" i="19"/>
  <c r="A121" i="19"/>
  <c r="A120" i="19"/>
  <c r="A119" i="19"/>
  <c r="A118" i="19"/>
  <c r="A116" i="19"/>
  <c r="A112" i="19"/>
  <c r="A111" i="19"/>
  <c r="A110" i="19"/>
  <c r="A109" i="19"/>
  <c r="A103" i="19"/>
  <c r="A102" i="19"/>
  <c r="A101" i="19"/>
  <c r="A100" i="19"/>
  <c r="A99" i="19"/>
  <c r="A97" i="19"/>
  <c r="A96" i="19"/>
  <c r="A91" i="19"/>
  <c r="A89" i="19"/>
  <c r="A87" i="19"/>
  <c r="A86" i="19"/>
  <c r="A85" i="19"/>
  <c r="A84" i="19"/>
  <c r="A81" i="19"/>
  <c r="A80" i="19"/>
  <c r="A78" i="19"/>
  <c r="A77" i="19"/>
  <c r="A76" i="19"/>
  <c r="A75" i="19"/>
  <c r="A74" i="19"/>
  <c r="A70" i="19"/>
  <c r="A68" i="19"/>
  <c r="A67" i="19"/>
  <c r="A66" i="19"/>
  <c r="A65" i="19"/>
  <c r="A64" i="19"/>
  <c r="A63" i="19"/>
  <c r="A62" i="19"/>
  <c r="A60" i="19"/>
  <c r="A58" i="19"/>
  <c r="A57" i="19"/>
  <c r="A56" i="19"/>
  <c r="A55" i="19"/>
  <c r="A54" i="19"/>
  <c r="A51" i="19"/>
  <c r="A50" i="19"/>
  <c r="A48" i="19"/>
  <c r="A47" i="19"/>
  <c r="A42" i="19"/>
  <c r="A41" i="19"/>
  <c r="A40" i="19"/>
  <c r="A38" i="19"/>
  <c r="A37" i="19"/>
  <c r="A36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4" i="19"/>
  <c r="A13" i="19"/>
  <c r="A11" i="19"/>
  <c r="A10" i="19"/>
  <c r="A9" i="19"/>
  <c r="A8" i="19"/>
  <c r="A7" i="19"/>
  <c r="A6" i="19"/>
  <c r="A5" i="19"/>
  <c r="A4" i="19"/>
  <c r="A140" i="18"/>
  <c r="A139" i="18"/>
  <c r="A138" i="18"/>
  <c r="A137" i="18"/>
  <c r="A136" i="18"/>
  <c r="A134" i="18"/>
  <c r="A133" i="18"/>
  <c r="A132" i="18"/>
  <c r="A130" i="18"/>
  <c r="A129" i="18"/>
  <c r="A128" i="18"/>
  <c r="A127" i="18"/>
  <c r="A126" i="18"/>
  <c r="A124" i="18"/>
  <c r="A123" i="18"/>
  <c r="A122" i="18"/>
  <c r="A121" i="18"/>
  <c r="A120" i="18"/>
  <c r="A119" i="18"/>
  <c r="A118" i="18"/>
  <c r="A116" i="18"/>
  <c r="A112" i="18"/>
  <c r="A111" i="18"/>
  <c r="A110" i="18"/>
  <c r="A109" i="18"/>
  <c r="A103" i="18"/>
  <c r="A102" i="18"/>
  <c r="A101" i="18"/>
  <c r="A100" i="18"/>
  <c r="A99" i="18"/>
  <c r="A97" i="18"/>
  <c r="A96" i="18"/>
  <c r="A91" i="18"/>
  <c r="A89" i="18"/>
  <c r="A87" i="18"/>
  <c r="A86" i="18"/>
  <c r="A85" i="18"/>
  <c r="A84" i="18"/>
  <c r="A81" i="18"/>
  <c r="A80" i="18"/>
  <c r="A78" i="18"/>
  <c r="A77" i="18"/>
  <c r="A76" i="18"/>
  <c r="A75" i="18"/>
  <c r="A74" i="18"/>
  <c r="A70" i="18"/>
  <c r="A68" i="18"/>
  <c r="A67" i="18"/>
  <c r="A66" i="18"/>
  <c r="A65" i="18"/>
  <c r="A64" i="18"/>
  <c r="A63" i="18"/>
  <c r="A62" i="18"/>
  <c r="A60" i="18"/>
  <c r="A58" i="18"/>
  <c r="A57" i="18"/>
  <c r="A56" i="18"/>
  <c r="A55" i="18"/>
  <c r="A54" i="18"/>
  <c r="A51" i="18"/>
  <c r="A50" i="18"/>
  <c r="A48" i="18"/>
  <c r="A47" i="18"/>
  <c r="A42" i="18"/>
  <c r="A41" i="18"/>
  <c r="A40" i="18"/>
  <c r="A38" i="18"/>
  <c r="A37" i="18"/>
  <c r="A36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4" i="18"/>
  <c r="A13" i="18"/>
  <c r="A11" i="18"/>
  <c r="A10" i="18"/>
  <c r="A9" i="18"/>
  <c r="A8" i="18"/>
  <c r="A7" i="18"/>
  <c r="A6" i="18"/>
  <c r="A5" i="18"/>
  <c r="A4" i="18"/>
  <c r="A140" i="15"/>
  <c r="A139" i="15"/>
  <c r="A138" i="15"/>
  <c r="A137" i="15"/>
  <c r="A136" i="15"/>
  <c r="A134" i="15"/>
  <c r="A133" i="15"/>
  <c r="A132" i="15"/>
  <c r="A130" i="15"/>
  <c r="A129" i="15"/>
  <c r="A128" i="15"/>
  <c r="A127" i="15"/>
  <c r="A126" i="15"/>
  <c r="A124" i="15"/>
  <c r="A123" i="15"/>
  <c r="A122" i="15"/>
  <c r="A121" i="15"/>
  <c r="A120" i="15"/>
  <c r="A119" i="15"/>
  <c r="A118" i="15"/>
  <c r="A116" i="15"/>
  <c r="A112" i="15"/>
  <c r="A111" i="15"/>
  <c r="A110" i="15"/>
  <c r="A109" i="15"/>
  <c r="A103" i="15"/>
  <c r="A102" i="15"/>
  <c r="A101" i="15"/>
  <c r="A100" i="15"/>
  <c r="A99" i="15"/>
  <c r="A97" i="15"/>
  <c r="A96" i="15"/>
  <c r="A91" i="15"/>
  <c r="A89" i="15"/>
  <c r="A87" i="15"/>
  <c r="A86" i="15"/>
  <c r="A85" i="15"/>
  <c r="A84" i="15"/>
  <c r="A81" i="15"/>
  <c r="A80" i="15"/>
  <c r="A78" i="15"/>
  <c r="A77" i="15"/>
  <c r="A76" i="15"/>
  <c r="A75" i="15"/>
  <c r="A74" i="15"/>
  <c r="A70" i="15"/>
  <c r="A68" i="15"/>
  <c r="A67" i="15"/>
  <c r="A66" i="15"/>
  <c r="A65" i="15"/>
  <c r="A64" i="15"/>
  <c r="A63" i="15"/>
  <c r="A62" i="15"/>
  <c r="A60" i="15"/>
  <c r="A58" i="15"/>
  <c r="A57" i="15"/>
  <c r="A56" i="15"/>
  <c r="A55" i="15"/>
  <c r="A54" i="15"/>
  <c r="A51" i="15"/>
  <c r="A50" i="15"/>
  <c r="A48" i="15"/>
  <c r="A47" i="15"/>
  <c r="A42" i="15"/>
  <c r="A41" i="15"/>
  <c r="A40" i="15"/>
  <c r="A38" i="15"/>
  <c r="A37" i="15"/>
  <c r="A36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4" i="15"/>
  <c r="A13" i="15"/>
  <c r="A11" i="15"/>
  <c r="A10" i="15"/>
  <c r="A9" i="15"/>
  <c r="A8" i="15"/>
  <c r="A7" i="15"/>
  <c r="A6" i="15"/>
  <c r="A5" i="15"/>
  <c r="A4" i="15"/>
  <c r="A140" i="9"/>
  <c r="A139" i="9"/>
  <c r="A138" i="9"/>
  <c r="A137" i="9"/>
  <c r="A136" i="9"/>
  <c r="A134" i="9"/>
  <c r="A133" i="9"/>
  <c r="A132" i="9"/>
  <c r="A130" i="9"/>
  <c r="A129" i="9"/>
  <c r="A128" i="9"/>
  <c r="A127" i="9"/>
  <c r="A126" i="9"/>
  <c r="A124" i="9"/>
  <c r="A123" i="9"/>
  <c r="A122" i="9"/>
  <c r="A121" i="9"/>
  <c r="A120" i="9"/>
  <c r="A119" i="9"/>
  <c r="A118" i="9"/>
  <c r="A116" i="9"/>
  <c r="A112" i="9"/>
  <c r="A111" i="9"/>
  <c r="A110" i="9"/>
  <c r="A109" i="9"/>
  <c r="A103" i="9"/>
  <c r="A102" i="9"/>
  <c r="A101" i="9"/>
  <c r="A100" i="9"/>
  <c r="A99" i="9"/>
  <c r="A97" i="9"/>
  <c r="A96" i="9"/>
  <c r="A91" i="9"/>
  <c r="A89" i="9"/>
  <c r="A87" i="9"/>
  <c r="A86" i="9"/>
  <c r="A85" i="9"/>
  <c r="A84" i="9"/>
  <c r="A81" i="9"/>
  <c r="A80" i="9"/>
  <c r="A78" i="9"/>
  <c r="A77" i="9"/>
  <c r="A76" i="9"/>
  <c r="A75" i="9"/>
  <c r="A74" i="9"/>
  <c r="A70" i="9"/>
  <c r="A68" i="9"/>
  <c r="A67" i="9"/>
  <c r="A66" i="9"/>
  <c r="A65" i="9"/>
  <c r="A64" i="9"/>
  <c r="A63" i="9"/>
  <c r="A62" i="9"/>
  <c r="A60" i="9"/>
  <c r="A58" i="9"/>
  <c r="A57" i="9"/>
  <c r="A56" i="9"/>
  <c r="A55" i="9"/>
  <c r="A54" i="9"/>
  <c r="A51" i="9"/>
  <c r="A50" i="9"/>
  <c r="A48" i="9"/>
  <c r="A47" i="9"/>
  <c r="A42" i="9"/>
  <c r="A41" i="9"/>
  <c r="A40" i="9"/>
  <c r="A38" i="9"/>
  <c r="A37" i="9"/>
  <c r="A36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4" i="9"/>
  <c r="A13" i="9"/>
  <c r="A11" i="9"/>
  <c r="A10" i="9"/>
  <c r="A9" i="9"/>
  <c r="A8" i="9"/>
  <c r="A7" i="9"/>
  <c r="A6" i="9"/>
  <c r="A5" i="9"/>
  <c r="A4" i="9"/>
  <c r="A140" i="4"/>
  <c r="A139" i="4"/>
  <c r="A138" i="4"/>
  <c r="A137" i="4"/>
  <c r="A136" i="4"/>
  <c r="A134" i="4"/>
  <c r="A133" i="4"/>
  <c r="A132" i="4"/>
  <c r="A130" i="4"/>
  <c r="A129" i="4"/>
  <c r="A128" i="4"/>
  <c r="A127" i="4"/>
  <c r="A126" i="4"/>
  <c r="A124" i="4"/>
  <c r="A123" i="4"/>
  <c r="A122" i="4"/>
  <c r="A121" i="4"/>
  <c r="A120" i="4"/>
  <c r="A119" i="4"/>
  <c r="A118" i="4"/>
  <c r="A116" i="4"/>
  <c r="A112" i="4"/>
  <c r="A111" i="4"/>
  <c r="A110" i="4"/>
  <c r="A109" i="4"/>
  <c r="A103" i="4"/>
  <c r="A102" i="4"/>
  <c r="A101" i="4"/>
  <c r="A100" i="4"/>
  <c r="A99" i="4"/>
  <c r="A97" i="4"/>
  <c r="A96" i="4"/>
  <c r="A91" i="4"/>
  <c r="A89" i="4"/>
  <c r="A87" i="4"/>
  <c r="A86" i="4"/>
  <c r="A85" i="4"/>
  <c r="A84" i="4"/>
  <c r="A81" i="4"/>
  <c r="A80" i="4"/>
  <c r="A78" i="4"/>
  <c r="A77" i="4"/>
  <c r="A76" i="4"/>
  <c r="A75" i="4"/>
  <c r="A74" i="4"/>
  <c r="A70" i="4"/>
  <c r="A68" i="4"/>
  <c r="A67" i="4"/>
  <c r="A66" i="4"/>
  <c r="A65" i="4"/>
  <c r="A64" i="4"/>
  <c r="A63" i="4"/>
  <c r="A62" i="4"/>
  <c r="A60" i="4"/>
  <c r="A58" i="4"/>
  <c r="A57" i="4"/>
  <c r="A56" i="4"/>
  <c r="A55" i="4"/>
  <c r="A54" i="4"/>
  <c r="A51" i="4"/>
  <c r="A50" i="4"/>
  <c r="A48" i="4"/>
  <c r="A47" i="4"/>
  <c r="A42" i="4"/>
  <c r="A41" i="4"/>
  <c r="A40" i="4"/>
  <c r="A38" i="4"/>
  <c r="A37" i="4"/>
  <c r="A36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4" i="4"/>
  <c r="A13" i="4"/>
  <c r="A11" i="4"/>
  <c r="A10" i="4"/>
  <c r="A9" i="4"/>
  <c r="A8" i="4"/>
  <c r="A7" i="4"/>
  <c r="A6" i="4"/>
  <c r="A5" i="4"/>
  <c r="A4" i="4"/>
  <c r="A140" i="26"/>
  <c r="A139" i="26"/>
  <c r="A138" i="26"/>
  <c r="A137" i="26"/>
  <c r="A136" i="26"/>
  <c r="A134" i="26"/>
  <c r="A133" i="26"/>
  <c r="A132" i="26"/>
  <c r="A130" i="26"/>
  <c r="A129" i="26"/>
  <c r="A128" i="26"/>
  <c r="A127" i="26"/>
  <c r="A126" i="26"/>
  <c r="A124" i="26"/>
  <c r="A123" i="26"/>
  <c r="A122" i="26"/>
  <c r="A121" i="26"/>
  <c r="A120" i="26"/>
  <c r="A119" i="26"/>
  <c r="A118" i="26"/>
  <c r="A116" i="26"/>
  <c r="A112" i="26"/>
  <c r="A111" i="26"/>
  <c r="A110" i="26"/>
  <c r="A109" i="26"/>
  <c r="A103" i="26"/>
  <c r="A102" i="26"/>
  <c r="A101" i="26"/>
  <c r="A100" i="26"/>
  <c r="A99" i="26"/>
  <c r="A97" i="26"/>
  <c r="A96" i="26"/>
  <c r="A91" i="26"/>
  <c r="A89" i="26"/>
  <c r="A87" i="26"/>
  <c r="A86" i="26"/>
  <c r="A85" i="26"/>
  <c r="A84" i="26"/>
  <c r="A81" i="26"/>
  <c r="A80" i="26"/>
  <c r="A78" i="26"/>
  <c r="A77" i="26"/>
  <c r="A76" i="26"/>
  <c r="A75" i="26"/>
  <c r="A74" i="26"/>
  <c r="A70" i="26"/>
  <c r="A68" i="26"/>
  <c r="A67" i="26"/>
  <c r="A66" i="26"/>
  <c r="A65" i="26"/>
  <c r="A64" i="26"/>
  <c r="A63" i="26"/>
  <c r="A62" i="26"/>
  <c r="A60" i="26"/>
  <c r="A58" i="26"/>
  <c r="A57" i="26"/>
  <c r="A56" i="26"/>
  <c r="A55" i="26"/>
  <c r="A54" i="26"/>
  <c r="A51" i="26"/>
  <c r="A50" i="26"/>
  <c r="A48" i="26"/>
  <c r="A47" i="26"/>
  <c r="A42" i="26"/>
  <c r="A41" i="26"/>
  <c r="A40" i="26"/>
  <c r="A38" i="26"/>
  <c r="A37" i="26"/>
  <c r="A36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4" i="26"/>
  <c r="A13" i="26"/>
  <c r="A11" i="26"/>
  <c r="A10" i="26"/>
  <c r="A9" i="26"/>
  <c r="A8" i="26"/>
  <c r="A7" i="26"/>
  <c r="A6" i="26"/>
  <c r="A5" i="26"/>
  <c r="A4" i="26"/>
  <c r="A140" i="39"/>
  <c r="A139" i="39"/>
  <c r="A138" i="39"/>
  <c r="A137" i="39"/>
  <c r="A136" i="39"/>
  <c r="A134" i="39"/>
  <c r="A133" i="39"/>
  <c r="A132" i="39"/>
  <c r="A130" i="39"/>
  <c r="A129" i="39"/>
  <c r="A128" i="39"/>
  <c r="A127" i="39"/>
  <c r="A126" i="39"/>
  <c r="A124" i="39"/>
  <c r="A123" i="39"/>
  <c r="A122" i="39"/>
  <c r="A121" i="39"/>
  <c r="A120" i="39"/>
  <c r="A119" i="39"/>
  <c r="A118" i="39"/>
  <c r="A116" i="39"/>
  <c r="A112" i="39"/>
  <c r="A111" i="39"/>
  <c r="A110" i="39"/>
  <c r="A109" i="39"/>
  <c r="A103" i="39"/>
  <c r="A102" i="39"/>
  <c r="A101" i="39"/>
  <c r="A100" i="39"/>
  <c r="A99" i="39"/>
  <c r="A97" i="39"/>
  <c r="A96" i="39"/>
  <c r="A91" i="39"/>
  <c r="A89" i="39"/>
  <c r="A87" i="39"/>
  <c r="A86" i="39"/>
  <c r="A85" i="39"/>
  <c r="A84" i="39"/>
  <c r="A81" i="39"/>
  <c r="A80" i="39"/>
  <c r="A78" i="39"/>
  <c r="A77" i="39"/>
  <c r="A76" i="39"/>
  <c r="A75" i="39"/>
  <c r="A74" i="39"/>
  <c r="A70" i="39"/>
  <c r="A68" i="39"/>
  <c r="A67" i="39"/>
  <c r="A66" i="39"/>
  <c r="A65" i="39"/>
  <c r="A64" i="39"/>
  <c r="A63" i="39"/>
  <c r="A62" i="39"/>
  <c r="A60" i="39"/>
  <c r="A58" i="39"/>
  <c r="A57" i="39"/>
  <c r="A56" i="39"/>
  <c r="A55" i="39"/>
  <c r="A54" i="39"/>
  <c r="A51" i="39"/>
  <c r="A50" i="39"/>
  <c r="A48" i="39"/>
  <c r="A47" i="39"/>
  <c r="A42" i="39"/>
  <c r="A41" i="39"/>
  <c r="A40" i="39"/>
  <c r="A38" i="39"/>
  <c r="A37" i="39"/>
  <c r="A36" i="39"/>
  <c r="A34" i="39"/>
  <c r="A33" i="39"/>
  <c r="A32" i="39"/>
  <c r="A31" i="39"/>
  <c r="A30" i="39"/>
  <c r="A29" i="39"/>
  <c r="A28" i="39"/>
  <c r="A27" i="39"/>
  <c r="A26" i="39"/>
  <c r="A25" i="39"/>
  <c r="A24" i="39"/>
  <c r="A23" i="39"/>
  <c r="A22" i="39"/>
  <c r="A21" i="39"/>
  <c r="A20" i="39"/>
  <c r="A14" i="39"/>
  <c r="A13" i="39"/>
  <c r="A11" i="39"/>
  <c r="A10" i="39"/>
  <c r="A9" i="39"/>
  <c r="A8" i="39"/>
  <c r="A7" i="39"/>
  <c r="A6" i="39"/>
  <c r="A5" i="39"/>
  <c r="A4" i="39"/>
  <c r="A24" i="3"/>
  <c r="BB5" i="7" l="1"/>
  <c r="BB6" i="7"/>
  <c r="BB7" i="7"/>
  <c r="BB8" i="7"/>
  <c r="BB9" i="7"/>
  <c r="BB10" i="7"/>
  <c r="BB11" i="7"/>
  <c r="BB13" i="7"/>
  <c r="BB14" i="7"/>
  <c r="BB20" i="7"/>
  <c r="BB21" i="7"/>
  <c r="BB22" i="7"/>
  <c r="BB23" i="7"/>
  <c r="BB24" i="7"/>
  <c r="BB25" i="7"/>
  <c r="BB26" i="7"/>
  <c r="BB27" i="7"/>
  <c r="BB28" i="7"/>
  <c r="BB29" i="7"/>
  <c r="BB30" i="7"/>
  <c r="BB31" i="7"/>
  <c r="BB32" i="7"/>
  <c r="BB33" i="7"/>
  <c r="BB34" i="7"/>
  <c r="BB36" i="7"/>
  <c r="BB37" i="7"/>
  <c r="BB38" i="7"/>
  <c r="BB40" i="7"/>
  <c r="BB41" i="7"/>
  <c r="BB42" i="7"/>
  <c r="BB47" i="7"/>
  <c r="BB48" i="7"/>
  <c r="BB50" i="7"/>
  <c r="BB51" i="7"/>
  <c r="BB52" i="7"/>
  <c r="BB53" i="7"/>
  <c r="BB54" i="7"/>
  <c r="BB55" i="7"/>
  <c r="BB56" i="7"/>
  <c r="BB57" i="7"/>
  <c r="BB58" i="7"/>
  <c r="BB60" i="7"/>
  <c r="BB62" i="7"/>
  <c r="BB63" i="7"/>
  <c r="BB64" i="7"/>
  <c r="BB65" i="7"/>
  <c r="BB66" i="7"/>
  <c r="BB67" i="7"/>
  <c r="BB68" i="7"/>
  <c r="BB70" i="7"/>
  <c r="BB74" i="7"/>
  <c r="BB75" i="7"/>
  <c r="BB76" i="7"/>
  <c r="BB77" i="7"/>
  <c r="BB78" i="7"/>
  <c r="BB79" i="7"/>
  <c r="BB80" i="7"/>
  <c r="BB81" i="7"/>
  <c r="BB84" i="7"/>
  <c r="BB85" i="7"/>
  <c r="BB86" i="7"/>
  <c r="BB87" i="7"/>
  <c r="BB89" i="7"/>
  <c r="BB91" i="7"/>
  <c r="BB96" i="7"/>
  <c r="BB97" i="7"/>
  <c r="BB99" i="7"/>
  <c r="BB100" i="7"/>
  <c r="BB101" i="7"/>
  <c r="BB102" i="7"/>
  <c r="BB103" i="7"/>
  <c r="BB109" i="7"/>
  <c r="BB110" i="7"/>
  <c r="BB111" i="7"/>
  <c r="BB112" i="7"/>
  <c r="BB116" i="7"/>
  <c r="BB118" i="7"/>
  <c r="BB119" i="7"/>
  <c r="BB120" i="7"/>
  <c r="BB121" i="7"/>
  <c r="BB122" i="7"/>
  <c r="BB123" i="7"/>
  <c r="BB124" i="7"/>
  <c r="BB125" i="7"/>
  <c r="BB126" i="7"/>
  <c r="BB127" i="7"/>
  <c r="BB128" i="7"/>
  <c r="BB129" i="7"/>
  <c r="BB130" i="7"/>
  <c r="BB132" i="7"/>
  <c r="BB134" i="7"/>
  <c r="BB136" i="7"/>
  <c r="BB137" i="7"/>
  <c r="BB138" i="7"/>
  <c r="BB139" i="7"/>
  <c r="BB140" i="7"/>
  <c r="AO5" i="7"/>
  <c r="AO6" i="7"/>
  <c r="AO7" i="7"/>
  <c r="AO8" i="7"/>
  <c r="AO9" i="7"/>
  <c r="AO10" i="7"/>
  <c r="AO11" i="7"/>
  <c r="AO13" i="7"/>
  <c r="AO14" i="7"/>
  <c r="AO20" i="7"/>
  <c r="AO21" i="7"/>
  <c r="AO22" i="7"/>
  <c r="AO23" i="7"/>
  <c r="AO24" i="7"/>
  <c r="AO25" i="7"/>
  <c r="AO26" i="7"/>
  <c r="AO27" i="7"/>
  <c r="AO28" i="7"/>
  <c r="AO29" i="7"/>
  <c r="AO30" i="7"/>
  <c r="AO31" i="7"/>
  <c r="AO32" i="7"/>
  <c r="AO33" i="7"/>
  <c r="AO34" i="7"/>
  <c r="AO36" i="7"/>
  <c r="AO37" i="7"/>
  <c r="AO38" i="7"/>
  <c r="AO40" i="7"/>
  <c r="AO41" i="7"/>
  <c r="AO42" i="7"/>
  <c r="AO47" i="7"/>
  <c r="AO48" i="7"/>
  <c r="AO50" i="7"/>
  <c r="AO51" i="7"/>
  <c r="AO52" i="7"/>
  <c r="AO53" i="7"/>
  <c r="AO54" i="7"/>
  <c r="AO55" i="7"/>
  <c r="AO56" i="7"/>
  <c r="AO57" i="7"/>
  <c r="AO58" i="7"/>
  <c r="AO60" i="7"/>
  <c r="AO62" i="7"/>
  <c r="AO63" i="7"/>
  <c r="AO64" i="7"/>
  <c r="AO65" i="7"/>
  <c r="AO66" i="7"/>
  <c r="AO67" i="7"/>
  <c r="AO68" i="7"/>
  <c r="AO70" i="7"/>
  <c r="AO74" i="7"/>
  <c r="AO75" i="7"/>
  <c r="AO76" i="7"/>
  <c r="AO77" i="7"/>
  <c r="AO78" i="7"/>
  <c r="AO79" i="7"/>
  <c r="AO80" i="7"/>
  <c r="AO81" i="7"/>
  <c r="AO84" i="7"/>
  <c r="AO85" i="7"/>
  <c r="AO86" i="7"/>
  <c r="AO87" i="7"/>
  <c r="AO89" i="7"/>
  <c r="AO91" i="7"/>
  <c r="AO96" i="7"/>
  <c r="AO97" i="7"/>
  <c r="AO99" i="7"/>
  <c r="AO100" i="7"/>
  <c r="AO101" i="7"/>
  <c r="AO102" i="7"/>
  <c r="AO103" i="7"/>
  <c r="AO109" i="7"/>
  <c r="AO110" i="7"/>
  <c r="AO111" i="7"/>
  <c r="AO112" i="7"/>
  <c r="AO116" i="7"/>
  <c r="AO118" i="7"/>
  <c r="AO119" i="7"/>
  <c r="AO120" i="7"/>
  <c r="AO121" i="7"/>
  <c r="AO122" i="7"/>
  <c r="AO123" i="7"/>
  <c r="AO124" i="7"/>
  <c r="AO125" i="7"/>
  <c r="AO126" i="7"/>
  <c r="AO127" i="7"/>
  <c r="AO128" i="7"/>
  <c r="AO129" i="7"/>
  <c r="AO130" i="7"/>
  <c r="AO132" i="7"/>
  <c r="AO134" i="7"/>
  <c r="AO136" i="7"/>
  <c r="AO137" i="7"/>
  <c r="AO138" i="7"/>
  <c r="AO139" i="7"/>
  <c r="AO140" i="7"/>
  <c r="AO4" i="7"/>
  <c r="AN123" i="7"/>
  <c r="AO3" i="7"/>
  <c r="BB3" i="7" s="1"/>
  <c r="AB5" i="7" l="1"/>
  <c r="AB6" i="7"/>
  <c r="AB7" i="7"/>
  <c r="AB8" i="7"/>
  <c r="AB9" i="7"/>
  <c r="AB10" i="7"/>
  <c r="AB11" i="7"/>
  <c r="AB13" i="7"/>
  <c r="AB14" i="7"/>
  <c r="AB20" i="7"/>
  <c r="AB21" i="7"/>
  <c r="AB22" i="7"/>
  <c r="AB23" i="7"/>
  <c r="AB24" i="7"/>
  <c r="AB25" i="7"/>
  <c r="AB26" i="7"/>
  <c r="AB27" i="7"/>
  <c r="AB28" i="7"/>
  <c r="AB29" i="7"/>
  <c r="AB30" i="7"/>
  <c r="AB31" i="7"/>
  <c r="AB32" i="7"/>
  <c r="AB33" i="7"/>
  <c r="AB34" i="7"/>
  <c r="AB36" i="7"/>
  <c r="AB37" i="7"/>
  <c r="AB38" i="7"/>
  <c r="AB40" i="7"/>
  <c r="AB41" i="7"/>
  <c r="AB42" i="7"/>
  <c r="AB47" i="7"/>
  <c r="AB48" i="7"/>
  <c r="AB50" i="7"/>
  <c r="AB51" i="7"/>
  <c r="AB52" i="7"/>
  <c r="AB53" i="7"/>
  <c r="AB54" i="7"/>
  <c r="AB55" i="7"/>
  <c r="AB56" i="7"/>
  <c r="AB57" i="7"/>
  <c r="AB58" i="7"/>
  <c r="AB60" i="7"/>
  <c r="AB62" i="7"/>
  <c r="AB63" i="7"/>
  <c r="AB64" i="7"/>
  <c r="AB65" i="7"/>
  <c r="AB66" i="7"/>
  <c r="AB67" i="7"/>
  <c r="AB68" i="7"/>
  <c r="AB70" i="7"/>
  <c r="AB74" i="7"/>
  <c r="AB75" i="7"/>
  <c r="AB76" i="7"/>
  <c r="AB77" i="7"/>
  <c r="AB78" i="7"/>
  <c r="AB79" i="7"/>
  <c r="AB80" i="7"/>
  <c r="AB81" i="7"/>
  <c r="AB84" i="7"/>
  <c r="AB85" i="7"/>
  <c r="AB86" i="7"/>
  <c r="AB87" i="7"/>
  <c r="AB89" i="7"/>
  <c r="AB91" i="7"/>
  <c r="AB96" i="7"/>
  <c r="AB97" i="7"/>
  <c r="AB99" i="7"/>
  <c r="AB100" i="7"/>
  <c r="AB101" i="7"/>
  <c r="AB102" i="7"/>
  <c r="AB103" i="7"/>
  <c r="AB109" i="7"/>
  <c r="AB110" i="7"/>
  <c r="AB111" i="7"/>
  <c r="AB112" i="7"/>
  <c r="AB116" i="7"/>
  <c r="AB118" i="7"/>
  <c r="AB119" i="7"/>
  <c r="AB120" i="7"/>
  <c r="AB121" i="7"/>
  <c r="AB122" i="7"/>
  <c r="AB123" i="7"/>
  <c r="AB124" i="7"/>
  <c r="AB125" i="7"/>
  <c r="AB126" i="7"/>
  <c r="AB127" i="7"/>
  <c r="AB128" i="7"/>
  <c r="AB129" i="7"/>
  <c r="AB130" i="7"/>
  <c r="AB132" i="7"/>
  <c r="AB134" i="7"/>
  <c r="AB136" i="7"/>
  <c r="AB137" i="7"/>
  <c r="AB138" i="7"/>
  <c r="AB139" i="7"/>
  <c r="AB140" i="7"/>
  <c r="AB4" i="7"/>
  <c r="K42" i="39"/>
  <c r="L70" i="39"/>
  <c r="M70" i="39"/>
  <c r="N70" i="39"/>
  <c r="O70" i="39"/>
  <c r="P70" i="39"/>
  <c r="Q70" i="39"/>
  <c r="R70" i="39"/>
  <c r="K70" i="39"/>
  <c r="L81" i="39"/>
  <c r="M81" i="39"/>
  <c r="N81" i="39"/>
  <c r="O81" i="39"/>
  <c r="P81" i="39"/>
  <c r="Q81" i="39"/>
  <c r="R81" i="39"/>
  <c r="K81" i="39"/>
  <c r="K91" i="39"/>
  <c r="L103" i="39"/>
  <c r="M103" i="39"/>
  <c r="N103" i="39"/>
  <c r="O103" i="39"/>
  <c r="P103" i="39"/>
  <c r="Q103" i="39"/>
  <c r="R103" i="39"/>
  <c r="K103" i="39"/>
  <c r="O103" i="7" s="1"/>
  <c r="L112" i="39"/>
  <c r="M112" i="39"/>
  <c r="N112" i="39"/>
  <c r="O112" i="39"/>
  <c r="P112" i="39"/>
  <c r="Q112" i="39"/>
  <c r="R112" i="39"/>
  <c r="K112" i="39"/>
  <c r="R91" i="39"/>
  <c r="Q91" i="39"/>
  <c r="P91" i="39"/>
  <c r="O91" i="39"/>
  <c r="N91" i="39"/>
  <c r="M91" i="39"/>
  <c r="L91" i="39"/>
  <c r="O91" i="7"/>
  <c r="O81" i="7"/>
  <c r="L42" i="39"/>
  <c r="M42" i="39"/>
  <c r="N42" i="39"/>
  <c r="O42" i="39"/>
  <c r="P42" i="39"/>
  <c r="Q42" i="39"/>
  <c r="R42" i="39"/>
  <c r="O42" i="7"/>
  <c r="L14" i="39"/>
  <c r="M14" i="39"/>
  <c r="N14" i="39"/>
  <c r="O14" i="39"/>
  <c r="P14" i="39"/>
  <c r="Q14" i="39"/>
  <c r="R14" i="39"/>
  <c r="K14" i="39"/>
  <c r="R97" i="39"/>
  <c r="Q97" i="39"/>
  <c r="P97" i="39"/>
  <c r="O97" i="39"/>
  <c r="N97" i="39"/>
  <c r="M97" i="39"/>
  <c r="L97" i="39"/>
  <c r="K97" i="39"/>
  <c r="R89" i="39"/>
  <c r="Q89" i="39"/>
  <c r="P89" i="39"/>
  <c r="O89" i="39"/>
  <c r="N89" i="39"/>
  <c r="M89" i="39"/>
  <c r="L89" i="39"/>
  <c r="K89" i="39"/>
  <c r="R87" i="39"/>
  <c r="Q87" i="39"/>
  <c r="P87" i="39"/>
  <c r="O87" i="39"/>
  <c r="N87" i="39"/>
  <c r="M87" i="39"/>
  <c r="L87" i="39"/>
  <c r="K87" i="39"/>
  <c r="R68" i="39"/>
  <c r="Q68" i="39"/>
  <c r="P68" i="39"/>
  <c r="O68" i="39"/>
  <c r="N68" i="39"/>
  <c r="M68" i="39"/>
  <c r="L68" i="39"/>
  <c r="K68" i="39"/>
  <c r="R60" i="39"/>
  <c r="Q60" i="39"/>
  <c r="P60" i="39"/>
  <c r="O60" i="39"/>
  <c r="N60" i="39"/>
  <c r="M60" i="39"/>
  <c r="L60" i="39"/>
  <c r="K60" i="39"/>
  <c r="R58" i="39"/>
  <c r="Q58" i="39"/>
  <c r="P58" i="39"/>
  <c r="O58" i="39"/>
  <c r="N58" i="39"/>
  <c r="M58" i="39"/>
  <c r="L58" i="39"/>
  <c r="K58" i="39"/>
  <c r="R38" i="39"/>
  <c r="Q38" i="39"/>
  <c r="P38" i="39"/>
  <c r="O38" i="39"/>
  <c r="N38" i="39"/>
  <c r="M38" i="39"/>
  <c r="L38" i="39"/>
  <c r="K38" i="39"/>
  <c r="R116" i="39"/>
  <c r="Q116" i="39"/>
  <c r="P116" i="39"/>
  <c r="O116" i="39"/>
  <c r="N116" i="39"/>
  <c r="M116" i="39"/>
  <c r="L116" i="39"/>
  <c r="K116" i="39"/>
  <c r="R130" i="39"/>
  <c r="Q130" i="39"/>
  <c r="P130" i="39"/>
  <c r="O130" i="39"/>
  <c r="N130" i="39"/>
  <c r="M130" i="39"/>
  <c r="L130" i="39"/>
  <c r="K130" i="39"/>
  <c r="L134" i="39"/>
  <c r="M134" i="39"/>
  <c r="N134" i="39"/>
  <c r="O134" i="39"/>
  <c r="P134" i="39"/>
  <c r="Q134" i="39"/>
  <c r="R134" i="39"/>
  <c r="K134" i="39"/>
  <c r="O134" i="7" s="1"/>
  <c r="U140" i="39"/>
  <c r="T140" i="39"/>
  <c r="R140" i="39"/>
  <c r="Q140" i="39"/>
  <c r="S140" i="39" s="1"/>
  <c r="P140" i="39"/>
  <c r="O140" i="39"/>
  <c r="N140" i="39"/>
  <c r="M140" i="39"/>
  <c r="L140" i="39"/>
  <c r="K140" i="39"/>
  <c r="R139" i="39"/>
  <c r="Q139" i="39"/>
  <c r="P139" i="39"/>
  <c r="O139" i="39"/>
  <c r="S139" i="39" s="1"/>
  <c r="N139" i="39"/>
  <c r="U139" i="39" s="1"/>
  <c r="M139" i="39"/>
  <c r="L139" i="39"/>
  <c r="K139" i="39"/>
  <c r="T139" i="39" s="1"/>
  <c r="U138" i="39"/>
  <c r="T138" i="39"/>
  <c r="R138" i="39"/>
  <c r="Q138" i="39"/>
  <c r="S138" i="39" s="1"/>
  <c r="P138" i="39"/>
  <c r="O138" i="39"/>
  <c r="N138" i="39"/>
  <c r="M138" i="39"/>
  <c r="L138" i="39"/>
  <c r="K138" i="39"/>
  <c r="R137" i="39"/>
  <c r="Q137" i="39"/>
  <c r="P137" i="39"/>
  <c r="O137" i="39"/>
  <c r="S137" i="39" s="1"/>
  <c r="N137" i="39"/>
  <c r="U137" i="39" s="1"/>
  <c r="M137" i="39"/>
  <c r="L137" i="39"/>
  <c r="K137" i="39"/>
  <c r="O137" i="7" s="1"/>
  <c r="R136" i="39"/>
  <c r="Q136" i="39"/>
  <c r="P136" i="39"/>
  <c r="O136" i="39"/>
  <c r="S136" i="39" s="1"/>
  <c r="N136" i="39"/>
  <c r="U136" i="39" s="1"/>
  <c r="M136" i="39"/>
  <c r="L136" i="39"/>
  <c r="K136" i="39"/>
  <c r="T136" i="39" s="1"/>
  <c r="R132" i="39"/>
  <c r="Q132" i="39"/>
  <c r="P132" i="39"/>
  <c r="O132" i="39"/>
  <c r="S132" i="39" s="1"/>
  <c r="N132" i="39"/>
  <c r="U132" i="39" s="1"/>
  <c r="M132" i="39"/>
  <c r="L132" i="39"/>
  <c r="K132" i="39"/>
  <c r="O132" i="7" s="1"/>
  <c r="T129" i="39"/>
  <c r="R129" i="39"/>
  <c r="Q129" i="39"/>
  <c r="P129" i="39"/>
  <c r="O129" i="39"/>
  <c r="S129" i="39" s="1"/>
  <c r="N129" i="39"/>
  <c r="M129" i="39"/>
  <c r="L129" i="39"/>
  <c r="K129" i="39"/>
  <c r="R128" i="39"/>
  <c r="Q128" i="39"/>
  <c r="P128" i="39"/>
  <c r="O128" i="39"/>
  <c r="S128" i="39" s="1"/>
  <c r="N128" i="39"/>
  <c r="U128" i="39" s="1"/>
  <c r="M128" i="39"/>
  <c r="L128" i="39"/>
  <c r="K128" i="39"/>
  <c r="T128" i="39" s="1"/>
  <c r="U127" i="39"/>
  <c r="T127" i="39"/>
  <c r="R127" i="39"/>
  <c r="Q127" i="39"/>
  <c r="S127" i="39" s="1"/>
  <c r="P127" i="39"/>
  <c r="O127" i="39"/>
  <c r="N127" i="39"/>
  <c r="M127" i="39"/>
  <c r="L127" i="39"/>
  <c r="K127" i="39"/>
  <c r="R126" i="39"/>
  <c r="Q126" i="39"/>
  <c r="P126" i="39"/>
  <c r="O126" i="39"/>
  <c r="S126" i="39" s="1"/>
  <c r="N126" i="39"/>
  <c r="U126" i="39" s="1"/>
  <c r="M126" i="39"/>
  <c r="L126" i="39"/>
  <c r="K126" i="39"/>
  <c r="T126" i="39" s="1"/>
  <c r="U125" i="39"/>
  <c r="T125" i="39"/>
  <c r="R125" i="39"/>
  <c r="Q125" i="39"/>
  <c r="S125" i="39" s="1"/>
  <c r="P125" i="39"/>
  <c r="O125" i="39"/>
  <c r="N125" i="39"/>
  <c r="M125" i="39"/>
  <c r="L125" i="39"/>
  <c r="K125" i="39"/>
  <c r="U124" i="39"/>
  <c r="T124" i="39"/>
  <c r="R124" i="39"/>
  <c r="Q124" i="39"/>
  <c r="S124" i="39" s="1"/>
  <c r="P124" i="39"/>
  <c r="O124" i="39"/>
  <c r="N124" i="39"/>
  <c r="M124" i="39"/>
  <c r="L124" i="39"/>
  <c r="K124" i="39"/>
  <c r="R123" i="39"/>
  <c r="Q123" i="39"/>
  <c r="P123" i="39"/>
  <c r="O123" i="39"/>
  <c r="S123" i="39" s="1"/>
  <c r="N123" i="39"/>
  <c r="U123" i="39" s="1"/>
  <c r="M123" i="39"/>
  <c r="L123" i="39"/>
  <c r="K123" i="39"/>
  <c r="T123" i="39" s="1"/>
  <c r="R122" i="39"/>
  <c r="Q122" i="39"/>
  <c r="P122" i="39"/>
  <c r="O122" i="39"/>
  <c r="S122" i="39" s="1"/>
  <c r="N122" i="39"/>
  <c r="U122" i="39" s="1"/>
  <c r="M122" i="39"/>
  <c r="L122" i="39"/>
  <c r="K122" i="39"/>
  <c r="T122" i="39" s="1"/>
  <c r="R121" i="39"/>
  <c r="Q121" i="39"/>
  <c r="P121" i="39"/>
  <c r="O121" i="39"/>
  <c r="S121" i="39" s="1"/>
  <c r="N121" i="39"/>
  <c r="U121" i="39" s="1"/>
  <c r="M121" i="39"/>
  <c r="L121" i="39"/>
  <c r="K121" i="39"/>
  <c r="T121" i="39" s="1"/>
  <c r="R120" i="39"/>
  <c r="Q120" i="39"/>
  <c r="P120" i="39"/>
  <c r="O120" i="39"/>
  <c r="S120" i="39" s="1"/>
  <c r="N120" i="39"/>
  <c r="U120" i="39" s="1"/>
  <c r="M120" i="39"/>
  <c r="L120" i="39"/>
  <c r="K120" i="39"/>
  <c r="T120" i="39" s="1"/>
  <c r="R119" i="39"/>
  <c r="Q119" i="39"/>
  <c r="P119" i="39"/>
  <c r="O119" i="39"/>
  <c r="S119" i="39" s="1"/>
  <c r="N119" i="39"/>
  <c r="U119" i="39" s="1"/>
  <c r="M119" i="39"/>
  <c r="L119" i="39"/>
  <c r="K119" i="39"/>
  <c r="T119" i="39" s="1"/>
  <c r="R118" i="39"/>
  <c r="Q118" i="39"/>
  <c r="P118" i="39"/>
  <c r="O118" i="39"/>
  <c r="S118" i="39" s="1"/>
  <c r="N118" i="39"/>
  <c r="U118" i="39" s="1"/>
  <c r="M118" i="39"/>
  <c r="L118" i="39"/>
  <c r="K118" i="39"/>
  <c r="T118" i="39" s="1"/>
  <c r="R111" i="39"/>
  <c r="Q111" i="39"/>
  <c r="P111" i="39"/>
  <c r="O111" i="39"/>
  <c r="S111" i="39" s="1"/>
  <c r="N111" i="39"/>
  <c r="U111" i="39" s="1"/>
  <c r="M111" i="39"/>
  <c r="L111" i="39"/>
  <c r="K111" i="39"/>
  <c r="T111" i="39" s="1"/>
  <c r="R110" i="39"/>
  <c r="Q110" i="39"/>
  <c r="P110" i="39"/>
  <c r="O110" i="39"/>
  <c r="S110" i="39" s="1"/>
  <c r="N110" i="39"/>
  <c r="U110" i="39" s="1"/>
  <c r="M110" i="39"/>
  <c r="L110" i="39"/>
  <c r="K110" i="39"/>
  <c r="T110" i="39" s="1"/>
  <c r="R109" i="39"/>
  <c r="Q109" i="39"/>
  <c r="P109" i="39"/>
  <c r="O109" i="39"/>
  <c r="S109" i="39" s="1"/>
  <c r="N109" i="39"/>
  <c r="U109" i="39" s="1"/>
  <c r="M109" i="39"/>
  <c r="L109" i="39"/>
  <c r="K109" i="39"/>
  <c r="T109" i="39" s="1"/>
  <c r="R102" i="39"/>
  <c r="Q102" i="39"/>
  <c r="P102" i="39"/>
  <c r="O102" i="39"/>
  <c r="S102" i="39" s="1"/>
  <c r="N102" i="39"/>
  <c r="U102" i="39" s="1"/>
  <c r="M102" i="39"/>
  <c r="L102" i="39"/>
  <c r="K102" i="39"/>
  <c r="T102" i="39" s="1"/>
  <c r="R100" i="39"/>
  <c r="Q100" i="39"/>
  <c r="P100" i="39"/>
  <c r="O100" i="39"/>
  <c r="S100" i="39" s="1"/>
  <c r="N100" i="39"/>
  <c r="U100" i="39" s="1"/>
  <c r="M100" i="39"/>
  <c r="L100" i="39"/>
  <c r="K100" i="39"/>
  <c r="T100" i="39" s="1"/>
  <c r="R99" i="39"/>
  <c r="Q99" i="39"/>
  <c r="P99" i="39"/>
  <c r="O99" i="39"/>
  <c r="S99" i="39" s="1"/>
  <c r="N99" i="39"/>
  <c r="U99" i="39" s="1"/>
  <c r="M99" i="39"/>
  <c r="L99" i="39"/>
  <c r="K99" i="39"/>
  <c r="T99" i="39" s="1"/>
  <c r="U96" i="39"/>
  <c r="T96" i="39"/>
  <c r="R96" i="39"/>
  <c r="Q96" i="39"/>
  <c r="S96" i="39" s="1"/>
  <c r="P96" i="39"/>
  <c r="O96" i="39"/>
  <c r="N96" i="39"/>
  <c r="M96" i="39"/>
  <c r="L96" i="39"/>
  <c r="K96" i="39"/>
  <c r="U86" i="39"/>
  <c r="T86" i="39"/>
  <c r="R86" i="39"/>
  <c r="Q86" i="39"/>
  <c r="S86" i="39" s="1"/>
  <c r="P86" i="39"/>
  <c r="O86" i="39"/>
  <c r="N86" i="39"/>
  <c r="M86" i="39"/>
  <c r="L86" i="39"/>
  <c r="K86" i="39"/>
  <c r="R85" i="39"/>
  <c r="Q85" i="39"/>
  <c r="P85" i="39"/>
  <c r="O85" i="39"/>
  <c r="S85" i="39" s="1"/>
  <c r="N85" i="39"/>
  <c r="U85" i="39" s="1"/>
  <c r="M85" i="39"/>
  <c r="L85" i="39"/>
  <c r="K85" i="39"/>
  <c r="O85" i="7" s="1"/>
  <c r="U84" i="39"/>
  <c r="T84" i="39"/>
  <c r="R84" i="39"/>
  <c r="Q84" i="39"/>
  <c r="S84" i="39" s="1"/>
  <c r="P84" i="39"/>
  <c r="O84" i="39"/>
  <c r="N84" i="39"/>
  <c r="M84" i="39"/>
  <c r="L84" i="39"/>
  <c r="K84" i="39"/>
  <c r="U80" i="39"/>
  <c r="T80" i="39"/>
  <c r="R80" i="39"/>
  <c r="Q80" i="39"/>
  <c r="S80" i="39" s="1"/>
  <c r="P80" i="39"/>
  <c r="O80" i="39"/>
  <c r="N80" i="39"/>
  <c r="M80" i="39"/>
  <c r="L80" i="39"/>
  <c r="K80" i="39"/>
  <c r="R79" i="39"/>
  <c r="Q79" i="39"/>
  <c r="P79" i="39"/>
  <c r="O79" i="39"/>
  <c r="S79" i="39" s="1"/>
  <c r="N79" i="39"/>
  <c r="U79" i="39" s="1"/>
  <c r="M79" i="39"/>
  <c r="L79" i="39"/>
  <c r="K79" i="39"/>
  <c r="T79" i="39" s="1"/>
  <c r="R77" i="39"/>
  <c r="Q77" i="39"/>
  <c r="P77" i="39"/>
  <c r="O77" i="39"/>
  <c r="S77" i="39" s="1"/>
  <c r="N77" i="39"/>
  <c r="U77" i="39" s="1"/>
  <c r="M77" i="39"/>
  <c r="L77" i="39"/>
  <c r="K77" i="39"/>
  <c r="T77" i="39" s="1"/>
  <c r="R76" i="39"/>
  <c r="Q76" i="39"/>
  <c r="P76" i="39"/>
  <c r="O76" i="39"/>
  <c r="S76" i="39" s="1"/>
  <c r="N76" i="39"/>
  <c r="U76" i="39" s="1"/>
  <c r="M76" i="39"/>
  <c r="L76" i="39"/>
  <c r="K76" i="39"/>
  <c r="T76" i="39" s="1"/>
  <c r="R75" i="39"/>
  <c r="Q75" i="39"/>
  <c r="P75" i="39"/>
  <c r="O75" i="39"/>
  <c r="S75" i="39" s="1"/>
  <c r="N75" i="39"/>
  <c r="U75" i="39" s="1"/>
  <c r="M75" i="39"/>
  <c r="L75" i="39"/>
  <c r="K75" i="39"/>
  <c r="T75" i="39" s="1"/>
  <c r="R74" i="39"/>
  <c r="Q74" i="39"/>
  <c r="P74" i="39"/>
  <c r="O74" i="39"/>
  <c r="S74" i="39" s="1"/>
  <c r="N74" i="39"/>
  <c r="U74" i="39" s="1"/>
  <c r="M74" i="39"/>
  <c r="L74" i="39"/>
  <c r="K74" i="39"/>
  <c r="T74" i="39" s="1"/>
  <c r="U67" i="39"/>
  <c r="T67" i="39"/>
  <c r="R67" i="39"/>
  <c r="Q67" i="39"/>
  <c r="S67" i="39" s="1"/>
  <c r="P67" i="39"/>
  <c r="O67" i="39"/>
  <c r="N67" i="39"/>
  <c r="M67" i="39"/>
  <c r="L67" i="39"/>
  <c r="K67" i="39"/>
  <c r="R66" i="39"/>
  <c r="Q66" i="39"/>
  <c r="P66" i="39"/>
  <c r="O66" i="39"/>
  <c r="S66" i="39" s="1"/>
  <c r="N66" i="39"/>
  <c r="U66" i="39" s="1"/>
  <c r="M66" i="39"/>
  <c r="L66" i="39"/>
  <c r="K66" i="39"/>
  <c r="O66" i="7" s="1"/>
  <c r="R65" i="39"/>
  <c r="Q65" i="39"/>
  <c r="P65" i="39"/>
  <c r="O65" i="39"/>
  <c r="S65" i="39" s="1"/>
  <c r="N65" i="39"/>
  <c r="U65" i="39" s="1"/>
  <c r="M65" i="39"/>
  <c r="L65" i="39"/>
  <c r="K65" i="39"/>
  <c r="O65" i="7" s="1"/>
  <c r="U64" i="39"/>
  <c r="T64" i="39"/>
  <c r="R64" i="39"/>
  <c r="Q64" i="39"/>
  <c r="S64" i="39" s="1"/>
  <c r="P64" i="39"/>
  <c r="O64" i="39"/>
  <c r="N64" i="39"/>
  <c r="M64" i="39"/>
  <c r="L64" i="39"/>
  <c r="K64" i="39"/>
  <c r="R63" i="39"/>
  <c r="Q63" i="39"/>
  <c r="P63" i="39"/>
  <c r="O63" i="39"/>
  <c r="S63" i="39" s="1"/>
  <c r="N63" i="39"/>
  <c r="U63" i="39" s="1"/>
  <c r="M63" i="39"/>
  <c r="L63" i="39"/>
  <c r="K63" i="39"/>
  <c r="T63" i="39" s="1"/>
  <c r="R62" i="39"/>
  <c r="Q62" i="39"/>
  <c r="P62" i="39"/>
  <c r="O62" i="39"/>
  <c r="S62" i="39" s="1"/>
  <c r="N62" i="39"/>
  <c r="U62" i="39" s="1"/>
  <c r="M62" i="39"/>
  <c r="L62" i="39"/>
  <c r="K62" i="39"/>
  <c r="T62" i="39" s="1"/>
  <c r="R57" i="39"/>
  <c r="Q57" i="39"/>
  <c r="P57" i="39"/>
  <c r="O57" i="39"/>
  <c r="S57" i="39" s="1"/>
  <c r="N57" i="39"/>
  <c r="U57" i="39" s="1"/>
  <c r="M57" i="39"/>
  <c r="L57" i="39"/>
  <c r="K57" i="39"/>
  <c r="T57" i="39" s="1"/>
  <c r="R56" i="39"/>
  <c r="Q56" i="39"/>
  <c r="P56" i="39"/>
  <c r="O56" i="39"/>
  <c r="S56" i="39" s="1"/>
  <c r="N56" i="39"/>
  <c r="U56" i="39" s="1"/>
  <c r="M56" i="39"/>
  <c r="L56" i="39"/>
  <c r="K56" i="39"/>
  <c r="T56" i="39" s="1"/>
  <c r="R55" i="39"/>
  <c r="Q55" i="39"/>
  <c r="P55" i="39"/>
  <c r="O55" i="39"/>
  <c r="S55" i="39" s="1"/>
  <c r="N55" i="39"/>
  <c r="U55" i="39" s="1"/>
  <c r="M55" i="39"/>
  <c r="L55" i="39"/>
  <c r="K55" i="39"/>
  <c r="T55" i="39" s="1"/>
  <c r="R53" i="39"/>
  <c r="Q53" i="39"/>
  <c r="P53" i="39"/>
  <c r="O53" i="39"/>
  <c r="S53" i="39" s="1"/>
  <c r="N53" i="39"/>
  <c r="U53" i="39" s="1"/>
  <c r="M53" i="39"/>
  <c r="L53" i="39"/>
  <c r="K53" i="39"/>
  <c r="O53" i="7" s="1"/>
  <c r="R52" i="39"/>
  <c r="Q52" i="39"/>
  <c r="P52" i="39"/>
  <c r="O52" i="39"/>
  <c r="S52" i="39" s="1"/>
  <c r="N52" i="39"/>
  <c r="U52" i="39" s="1"/>
  <c r="M52" i="39"/>
  <c r="L52" i="39"/>
  <c r="K52" i="39"/>
  <c r="O52" i="7" s="1"/>
  <c r="R51" i="39"/>
  <c r="Q51" i="39"/>
  <c r="P51" i="39"/>
  <c r="O51" i="39"/>
  <c r="S51" i="39" s="1"/>
  <c r="N51" i="39"/>
  <c r="U51" i="39" s="1"/>
  <c r="M51" i="39"/>
  <c r="L51" i="39"/>
  <c r="K51" i="39"/>
  <c r="T51" i="39" s="1"/>
  <c r="R50" i="39"/>
  <c r="Q50" i="39"/>
  <c r="P50" i="39"/>
  <c r="O50" i="39"/>
  <c r="S50" i="39" s="1"/>
  <c r="N50" i="39"/>
  <c r="U50" i="39" s="1"/>
  <c r="M50" i="39"/>
  <c r="L50" i="39"/>
  <c r="K50" i="39"/>
  <c r="T50" i="39" s="1"/>
  <c r="R47" i="39"/>
  <c r="Q47" i="39"/>
  <c r="P47" i="39"/>
  <c r="O47" i="39"/>
  <c r="S47" i="39" s="1"/>
  <c r="N47" i="39"/>
  <c r="U47" i="39" s="1"/>
  <c r="M47" i="39"/>
  <c r="L47" i="39"/>
  <c r="K47" i="39"/>
  <c r="T47" i="39" s="1"/>
  <c r="R41" i="39"/>
  <c r="Q41" i="39"/>
  <c r="P41" i="39"/>
  <c r="O41" i="39"/>
  <c r="S41" i="39" s="1"/>
  <c r="N41" i="39"/>
  <c r="U41" i="39" s="1"/>
  <c r="M41" i="39"/>
  <c r="L41" i="39"/>
  <c r="K41" i="39"/>
  <c r="O41" i="7" s="1"/>
  <c r="U40" i="39"/>
  <c r="T40" i="39"/>
  <c r="R40" i="39"/>
  <c r="Q40" i="39"/>
  <c r="S40" i="39" s="1"/>
  <c r="P40" i="39"/>
  <c r="O40" i="39"/>
  <c r="N40" i="39"/>
  <c r="M40" i="39"/>
  <c r="L40" i="39"/>
  <c r="K40" i="39"/>
  <c r="T37" i="39"/>
  <c r="R37" i="39"/>
  <c r="Q37" i="39"/>
  <c r="P37" i="39"/>
  <c r="O37" i="39"/>
  <c r="S37" i="39" s="1"/>
  <c r="N37" i="39"/>
  <c r="M37" i="39"/>
  <c r="L37" i="39"/>
  <c r="K37" i="39"/>
  <c r="R36" i="39"/>
  <c r="Q36" i="39"/>
  <c r="P36" i="39"/>
  <c r="O36" i="39"/>
  <c r="S36" i="39" s="1"/>
  <c r="N36" i="39"/>
  <c r="U36" i="39" s="1"/>
  <c r="M36" i="39"/>
  <c r="L36" i="39"/>
  <c r="K36" i="39"/>
  <c r="T36" i="39" s="1"/>
  <c r="T33" i="39"/>
  <c r="R33" i="39"/>
  <c r="Q33" i="39"/>
  <c r="P33" i="39"/>
  <c r="O33" i="39"/>
  <c r="S33" i="39" s="1"/>
  <c r="N33" i="39"/>
  <c r="M33" i="39"/>
  <c r="L33" i="39"/>
  <c r="K33" i="39"/>
  <c r="T32" i="39"/>
  <c r="R32" i="39"/>
  <c r="Q32" i="39"/>
  <c r="P32" i="39"/>
  <c r="O32" i="39"/>
  <c r="S32" i="39" s="1"/>
  <c r="N32" i="39"/>
  <c r="M32" i="39"/>
  <c r="L32" i="39"/>
  <c r="K32" i="39"/>
  <c r="U31" i="39"/>
  <c r="T31" i="39"/>
  <c r="R31" i="39"/>
  <c r="Q31" i="39"/>
  <c r="S31" i="39" s="1"/>
  <c r="P31" i="39"/>
  <c r="O31" i="39"/>
  <c r="N31" i="39"/>
  <c r="M31" i="39"/>
  <c r="L31" i="39"/>
  <c r="K31" i="39"/>
  <c r="R30" i="39"/>
  <c r="Q30" i="39"/>
  <c r="P30" i="39"/>
  <c r="O30" i="39"/>
  <c r="S30" i="39" s="1"/>
  <c r="N30" i="39"/>
  <c r="U30" i="39" s="1"/>
  <c r="M30" i="39"/>
  <c r="L30" i="39"/>
  <c r="K30" i="39"/>
  <c r="O30" i="7" s="1"/>
  <c r="T29" i="39"/>
  <c r="R29" i="39"/>
  <c r="Q29" i="39"/>
  <c r="P29" i="39"/>
  <c r="O29" i="39"/>
  <c r="S29" i="39" s="1"/>
  <c r="N29" i="39"/>
  <c r="M29" i="39"/>
  <c r="L29" i="39"/>
  <c r="K29" i="39"/>
  <c r="T28" i="39"/>
  <c r="R28" i="39"/>
  <c r="Q28" i="39"/>
  <c r="P28" i="39"/>
  <c r="O28" i="39"/>
  <c r="S28" i="39" s="1"/>
  <c r="N28" i="39"/>
  <c r="M28" i="39"/>
  <c r="L28" i="39"/>
  <c r="K28" i="39"/>
  <c r="R27" i="39"/>
  <c r="Q27" i="39"/>
  <c r="P27" i="39"/>
  <c r="O27" i="39"/>
  <c r="S27" i="39" s="1"/>
  <c r="N27" i="39"/>
  <c r="U27" i="39" s="1"/>
  <c r="M27" i="39"/>
  <c r="L27" i="39"/>
  <c r="K27" i="39"/>
  <c r="T27" i="39" s="1"/>
  <c r="R26" i="39"/>
  <c r="Q26" i="39"/>
  <c r="P26" i="39"/>
  <c r="O26" i="39"/>
  <c r="S26" i="39" s="1"/>
  <c r="N26" i="39"/>
  <c r="U26" i="39" s="1"/>
  <c r="M26" i="39"/>
  <c r="L26" i="39"/>
  <c r="K26" i="39"/>
  <c r="T26" i="39" s="1"/>
  <c r="U25" i="39"/>
  <c r="T25" i="39"/>
  <c r="R25" i="39"/>
  <c r="Q25" i="39"/>
  <c r="S25" i="39" s="1"/>
  <c r="P25" i="39"/>
  <c r="O25" i="39"/>
  <c r="N25" i="39"/>
  <c r="M25" i="39"/>
  <c r="L25" i="39"/>
  <c r="K25" i="39"/>
  <c r="S24" i="39"/>
  <c r="T24" i="39"/>
  <c r="R23" i="39"/>
  <c r="Q23" i="39"/>
  <c r="P23" i="39"/>
  <c r="O23" i="39"/>
  <c r="S23" i="39" s="1"/>
  <c r="N23" i="39"/>
  <c r="U23" i="39" s="1"/>
  <c r="M23" i="39"/>
  <c r="L23" i="39"/>
  <c r="K23" i="39"/>
  <c r="T23" i="39" s="1"/>
  <c r="U22" i="39"/>
  <c r="T22" i="39"/>
  <c r="R22" i="39"/>
  <c r="Q22" i="39"/>
  <c r="S22" i="39" s="1"/>
  <c r="P22" i="39"/>
  <c r="O22" i="39"/>
  <c r="N22" i="39"/>
  <c r="M22" i="39"/>
  <c r="L22" i="39"/>
  <c r="K22" i="39"/>
  <c r="U21" i="39"/>
  <c r="T21" i="39"/>
  <c r="R21" i="39"/>
  <c r="Q21" i="39"/>
  <c r="S21" i="39" s="1"/>
  <c r="P21" i="39"/>
  <c r="O21" i="39"/>
  <c r="N21" i="39"/>
  <c r="M21" i="39"/>
  <c r="L21" i="39"/>
  <c r="K21" i="39"/>
  <c r="T20" i="39"/>
  <c r="R20" i="39"/>
  <c r="Q20" i="39"/>
  <c r="P20" i="39"/>
  <c r="O20" i="39"/>
  <c r="S20" i="39" s="1"/>
  <c r="N20" i="39"/>
  <c r="M20" i="39"/>
  <c r="L20" i="39"/>
  <c r="K20" i="39"/>
  <c r="O120" i="7"/>
  <c r="O119" i="7"/>
  <c r="O118" i="7"/>
  <c r="O7" i="7"/>
  <c r="O8" i="7"/>
  <c r="O9" i="7"/>
  <c r="O10" i="7"/>
  <c r="O11" i="7"/>
  <c r="O13" i="7"/>
  <c r="O14" i="7"/>
  <c r="O20" i="7"/>
  <c r="O21" i="7"/>
  <c r="O22" i="7"/>
  <c r="O25" i="7"/>
  <c r="O26" i="7"/>
  <c r="O27" i="7"/>
  <c r="O28" i="7"/>
  <c r="O29" i="7"/>
  <c r="O31" i="7"/>
  <c r="O32" i="7"/>
  <c r="O33" i="7"/>
  <c r="O34" i="7"/>
  <c r="O37" i="7"/>
  <c r="O38" i="7"/>
  <c r="O40" i="7"/>
  <c r="O48" i="7"/>
  <c r="O51" i="7"/>
  <c r="O54" i="7"/>
  <c r="O58" i="7"/>
  <c r="O60" i="7"/>
  <c r="O64" i="7"/>
  <c r="O67" i="7"/>
  <c r="O68" i="7"/>
  <c r="O70" i="7"/>
  <c r="O78" i="7"/>
  <c r="O79" i="7"/>
  <c r="O80" i="7"/>
  <c r="O84" i="7"/>
  <c r="O86" i="7"/>
  <c r="O87" i="7"/>
  <c r="O89" i="7"/>
  <c r="O96" i="7"/>
  <c r="O97" i="7"/>
  <c r="O101" i="7"/>
  <c r="O102" i="7"/>
  <c r="O112" i="7"/>
  <c r="O116" i="7"/>
  <c r="O124" i="7"/>
  <c r="O125" i="7"/>
  <c r="O126" i="7"/>
  <c r="O127" i="7"/>
  <c r="O128" i="7"/>
  <c r="O129" i="7"/>
  <c r="O130" i="7"/>
  <c r="O136" i="7"/>
  <c r="O138" i="7"/>
  <c r="O139" i="7"/>
  <c r="O140" i="7"/>
  <c r="O5" i="7"/>
  <c r="O6" i="7"/>
  <c r="O4" i="7"/>
  <c r="N4" i="7"/>
  <c r="T137" i="39" l="1"/>
  <c r="T132" i="39"/>
  <c r="U129" i="39"/>
  <c r="O123" i="7"/>
  <c r="O122" i="7"/>
  <c r="O121" i="7"/>
  <c r="O111" i="7"/>
  <c r="O100" i="7"/>
  <c r="O99" i="7"/>
  <c r="T85" i="39"/>
  <c r="O77" i="7"/>
  <c r="O76" i="7"/>
  <c r="O75" i="7"/>
  <c r="O74" i="7"/>
  <c r="T66" i="39"/>
  <c r="T65" i="39"/>
  <c r="O63" i="7"/>
  <c r="O62" i="7"/>
  <c r="O57" i="7"/>
  <c r="O56" i="7"/>
  <c r="O55" i="7"/>
  <c r="T53" i="39"/>
  <c r="T52" i="39"/>
  <c r="O50" i="7"/>
  <c r="O47" i="7"/>
  <c r="T41" i="39"/>
  <c r="U37" i="39"/>
  <c r="O36" i="7"/>
  <c r="U33" i="39"/>
  <c r="U32" i="39"/>
  <c r="T30" i="39"/>
  <c r="U29" i="39"/>
  <c r="U28" i="39"/>
  <c r="O24" i="7"/>
  <c r="O23" i="7"/>
  <c r="U20" i="39"/>
  <c r="O110" i="7"/>
  <c r="O109" i="7"/>
  <c r="K11" i="39"/>
  <c r="U135" i="39"/>
  <c r="T135" i="39"/>
  <c r="S135" i="39"/>
  <c r="R133" i="39"/>
  <c r="BB133" i="7" s="1"/>
  <c r="BB141" i="7" s="1"/>
  <c r="Q133" i="39"/>
  <c r="P133" i="39"/>
  <c r="O133" i="39"/>
  <c r="AO133" i="7" s="1"/>
  <c r="AO141" i="7" s="1"/>
  <c r="N133" i="39"/>
  <c r="M133" i="39"/>
  <c r="L133" i="39"/>
  <c r="K133" i="39"/>
  <c r="O133" i="7" s="1"/>
  <c r="U131" i="39"/>
  <c r="T131" i="39"/>
  <c r="S131" i="39"/>
  <c r="T117" i="39"/>
  <c r="S117" i="39"/>
  <c r="U116" i="39"/>
  <c r="U115" i="39"/>
  <c r="T115" i="39"/>
  <c r="S115" i="39"/>
  <c r="U114" i="39"/>
  <c r="T114" i="39"/>
  <c r="S114" i="39"/>
  <c r="U113" i="39"/>
  <c r="T113" i="39"/>
  <c r="S113" i="39"/>
  <c r="U112" i="39"/>
  <c r="U108" i="39"/>
  <c r="T108" i="39"/>
  <c r="S108" i="39"/>
  <c r="U107" i="39"/>
  <c r="T107" i="39"/>
  <c r="S107" i="39"/>
  <c r="U106" i="39"/>
  <c r="T106" i="39"/>
  <c r="S106" i="39"/>
  <c r="U105" i="39"/>
  <c r="T105" i="39"/>
  <c r="S105" i="39"/>
  <c r="U104" i="39"/>
  <c r="T104" i="39"/>
  <c r="S104" i="39"/>
  <c r="U101" i="39"/>
  <c r="T101" i="39"/>
  <c r="S101" i="39"/>
  <c r="T98" i="39"/>
  <c r="S98" i="39"/>
  <c r="U95" i="39"/>
  <c r="T95" i="39"/>
  <c r="S95" i="39"/>
  <c r="U94" i="39"/>
  <c r="T94" i="39"/>
  <c r="S94" i="39"/>
  <c r="U93" i="39"/>
  <c r="T93" i="39"/>
  <c r="S93" i="39"/>
  <c r="U92" i="39"/>
  <c r="T92" i="39"/>
  <c r="S92" i="39"/>
  <c r="U90" i="39"/>
  <c r="T90" i="39"/>
  <c r="S90" i="39"/>
  <c r="U88" i="39"/>
  <c r="T88" i="39"/>
  <c r="S88" i="39"/>
  <c r="U83" i="39"/>
  <c r="T83" i="39"/>
  <c r="S83" i="39"/>
  <c r="U82" i="39"/>
  <c r="T82" i="39"/>
  <c r="S82" i="39"/>
  <c r="U78" i="39"/>
  <c r="T78" i="39"/>
  <c r="S78" i="39"/>
  <c r="U73" i="39"/>
  <c r="T73" i="39"/>
  <c r="S73" i="39"/>
  <c r="U72" i="39"/>
  <c r="T72" i="39"/>
  <c r="S72" i="39"/>
  <c r="U71" i="39"/>
  <c r="T71" i="39"/>
  <c r="S71" i="39"/>
  <c r="U69" i="39"/>
  <c r="T69" i="39"/>
  <c r="S69" i="39"/>
  <c r="U61" i="39"/>
  <c r="U60" i="39"/>
  <c r="U54" i="39"/>
  <c r="T54" i="39"/>
  <c r="S54" i="39"/>
  <c r="U49" i="39"/>
  <c r="T49" i="39"/>
  <c r="S49" i="39"/>
  <c r="U48" i="39"/>
  <c r="U46" i="39"/>
  <c r="T46" i="39"/>
  <c r="S46" i="39"/>
  <c r="U45" i="39"/>
  <c r="T45" i="39"/>
  <c r="S45" i="39"/>
  <c r="U44" i="39"/>
  <c r="T44" i="39"/>
  <c r="S44" i="39"/>
  <c r="U43" i="39"/>
  <c r="T43" i="39"/>
  <c r="S43" i="39"/>
  <c r="U42" i="39"/>
  <c r="U39" i="39"/>
  <c r="T39" i="39"/>
  <c r="S39" i="39"/>
  <c r="U38" i="39"/>
  <c r="U35" i="39"/>
  <c r="T35" i="39"/>
  <c r="S35" i="39"/>
  <c r="R34" i="39"/>
  <c r="Q34" i="39"/>
  <c r="P34" i="39"/>
  <c r="O34" i="39"/>
  <c r="N34" i="39"/>
  <c r="U34" i="39" s="1"/>
  <c r="M34" i="39"/>
  <c r="L34" i="39"/>
  <c r="K34" i="39"/>
  <c r="U19" i="39"/>
  <c r="T19" i="39"/>
  <c r="S19" i="39"/>
  <c r="U18" i="39"/>
  <c r="T18" i="39"/>
  <c r="S18" i="39"/>
  <c r="U17" i="39"/>
  <c r="T17" i="39"/>
  <c r="S17" i="39"/>
  <c r="U16" i="39"/>
  <c r="T16" i="39"/>
  <c r="S16" i="39"/>
  <c r="U15" i="39"/>
  <c r="T15" i="39"/>
  <c r="S15" i="39"/>
  <c r="R13" i="39"/>
  <c r="Q13" i="39"/>
  <c r="P13" i="39"/>
  <c r="O13" i="39"/>
  <c r="N13" i="39"/>
  <c r="U13" i="39" s="1"/>
  <c r="M13" i="39"/>
  <c r="L13" i="39"/>
  <c r="K13" i="39"/>
  <c r="U12" i="39"/>
  <c r="T12" i="39"/>
  <c r="S12" i="39"/>
  <c r="R11" i="39"/>
  <c r="Q11" i="39"/>
  <c r="P11" i="39"/>
  <c r="O11" i="39"/>
  <c r="N11" i="39"/>
  <c r="U11" i="39" s="1"/>
  <c r="M11" i="39"/>
  <c r="L11" i="39"/>
  <c r="R10" i="39"/>
  <c r="Q10" i="39"/>
  <c r="P10" i="39"/>
  <c r="O10" i="39"/>
  <c r="N10" i="39"/>
  <c r="M10" i="39"/>
  <c r="L10" i="39"/>
  <c r="K10" i="39"/>
  <c r="R9" i="39"/>
  <c r="Q9" i="39"/>
  <c r="P9" i="39"/>
  <c r="O9" i="39"/>
  <c r="N9" i="39"/>
  <c r="U9" i="39" s="1"/>
  <c r="M9" i="39"/>
  <c r="L9" i="39"/>
  <c r="K9" i="39"/>
  <c r="R8" i="39"/>
  <c r="Q8" i="39"/>
  <c r="P8" i="39"/>
  <c r="O8" i="39"/>
  <c r="N8" i="39"/>
  <c r="M8" i="39"/>
  <c r="L8" i="39"/>
  <c r="K8" i="39"/>
  <c r="R7" i="39"/>
  <c r="Q7" i="39"/>
  <c r="P7" i="39"/>
  <c r="O7" i="39"/>
  <c r="N7" i="39"/>
  <c r="U7" i="39" s="1"/>
  <c r="M7" i="39"/>
  <c r="L7" i="39"/>
  <c r="K7" i="39"/>
  <c r="R6" i="39"/>
  <c r="Q6" i="39"/>
  <c r="P6" i="39"/>
  <c r="O6" i="39"/>
  <c r="N6" i="39"/>
  <c r="U6" i="39" s="1"/>
  <c r="M6" i="39"/>
  <c r="L6" i="39"/>
  <c r="K6" i="39"/>
  <c r="R5" i="39"/>
  <c r="Q5" i="39"/>
  <c r="P5" i="39"/>
  <c r="O5" i="39"/>
  <c r="N5" i="39"/>
  <c r="M5" i="39"/>
  <c r="L5" i="39"/>
  <c r="K5" i="39"/>
  <c r="R4" i="39"/>
  <c r="Q4" i="39"/>
  <c r="P4" i="39"/>
  <c r="O4" i="39"/>
  <c r="N4" i="39"/>
  <c r="M4" i="39"/>
  <c r="L4" i="39"/>
  <c r="K4" i="39"/>
  <c r="U133" i="39" l="1"/>
  <c r="AB133" i="7"/>
  <c r="AB141" i="7" s="1"/>
  <c r="O141" i="7"/>
  <c r="U58" i="39"/>
  <c r="T11" i="39"/>
  <c r="U68" i="39"/>
  <c r="T133" i="39"/>
  <c r="U5" i="39"/>
  <c r="T14" i="39"/>
  <c r="S14" i="39"/>
  <c r="S34" i="39"/>
  <c r="T9" i="39"/>
  <c r="T89" i="39"/>
  <c r="T91" i="39"/>
  <c r="S91" i="39"/>
  <c r="T116" i="39"/>
  <c r="T130" i="39"/>
  <c r="U134" i="39"/>
  <c r="T6" i="39"/>
  <c r="S6" i="39"/>
  <c r="S58" i="39"/>
  <c r="T87" i="39"/>
  <c r="S87" i="39"/>
  <c r="S112" i="39"/>
  <c r="T134" i="39"/>
  <c r="S134" i="39"/>
  <c r="T112" i="39"/>
  <c r="U89" i="39"/>
  <c r="T10" i="39"/>
  <c r="S10" i="39"/>
  <c r="S38" i="39"/>
  <c r="T48" i="39"/>
  <c r="S61" i="39"/>
  <c r="S42" i="39"/>
  <c r="S130" i="39"/>
  <c r="T4" i="39"/>
  <c r="S4" i="39"/>
  <c r="S13" i="39"/>
  <c r="T81" i="39"/>
  <c r="T103" i="39"/>
  <c r="S103" i="39"/>
  <c r="U103" i="39"/>
  <c r="S5" i="39"/>
  <c r="U14" i="39"/>
  <c r="U70" i="39"/>
  <c r="U10" i="39"/>
  <c r="S11" i="39"/>
  <c r="S48" i="39"/>
  <c r="U87" i="39"/>
  <c r="U91" i="39"/>
  <c r="U4" i="39"/>
  <c r="U8" i="39"/>
  <c r="T42" i="39"/>
  <c r="T60" i="39"/>
  <c r="T68" i="39"/>
  <c r="T70" i="39"/>
  <c r="U97" i="39"/>
  <c r="T8" i="39"/>
  <c r="S8" i="39"/>
  <c r="S9" i="39"/>
  <c r="T13" i="39"/>
  <c r="T34" i="39"/>
  <c r="T38" i="39"/>
  <c r="S89" i="39"/>
  <c r="T97" i="39"/>
  <c r="S97" i="39"/>
  <c r="S7" i="39"/>
  <c r="S60" i="39"/>
  <c r="S68" i="39"/>
  <c r="T7" i="39"/>
  <c r="S81" i="39"/>
  <c r="T5" i="39"/>
  <c r="T58" i="39"/>
  <c r="T61" i="39"/>
  <c r="S70" i="39"/>
  <c r="U130" i="39"/>
  <c r="S116" i="39"/>
  <c r="S133" i="39"/>
  <c r="U81" i="39"/>
  <c r="W101" i="7" l="1"/>
  <c r="R140" i="3"/>
  <c r="Q140" i="3"/>
  <c r="P140" i="3"/>
  <c r="O140" i="3"/>
  <c r="N140" i="3"/>
  <c r="M140" i="3"/>
  <c r="L140" i="3"/>
  <c r="K140" i="3"/>
  <c r="N140" i="7" s="1"/>
  <c r="U139" i="3"/>
  <c r="R139" i="3"/>
  <c r="Q139" i="3"/>
  <c r="P139" i="3"/>
  <c r="O139" i="3"/>
  <c r="N139" i="3"/>
  <c r="M139" i="3"/>
  <c r="L139" i="3"/>
  <c r="K139" i="3"/>
  <c r="N139" i="7" s="1"/>
  <c r="R138" i="3"/>
  <c r="Q138" i="3"/>
  <c r="S138" i="3" s="1"/>
  <c r="P138" i="3"/>
  <c r="O138" i="3"/>
  <c r="N138" i="3"/>
  <c r="M138" i="3"/>
  <c r="L138" i="3"/>
  <c r="K138" i="3"/>
  <c r="R137" i="3"/>
  <c r="Q137" i="3"/>
  <c r="P137" i="3"/>
  <c r="O137" i="3"/>
  <c r="AN137" i="7" s="1"/>
  <c r="N137" i="3"/>
  <c r="M137" i="3"/>
  <c r="L137" i="3"/>
  <c r="K137" i="3"/>
  <c r="R136" i="3"/>
  <c r="Q136" i="3"/>
  <c r="P136" i="3"/>
  <c r="O136" i="3"/>
  <c r="N136" i="3"/>
  <c r="M136" i="3"/>
  <c r="L136" i="3"/>
  <c r="K136" i="3"/>
  <c r="N136" i="7" s="1"/>
  <c r="U135" i="3"/>
  <c r="T135" i="3"/>
  <c r="S135" i="3"/>
  <c r="R134" i="3"/>
  <c r="Q134" i="3"/>
  <c r="P134" i="3"/>
  <c r="O134" i="3"/>
  <c r="AN134" i="7" s="1"/>
  <c r="N134" i="3"/>
  <c r="M134" i="3"/>
  <c r="L134" i="3"/>
  <c r="K134" i="3"/>
  <c r="T134" i="3" s="1"/>
  <c r="R133" i="3"/>
  <c r="Q133" i="3"/>
  <c r="P133" i="3"/>
  <c r="O133" i="3"/>
  <c r="AN133" i="7" s="1"/>
  <c r="N133" i="3"/>
  <c r="M133" i="3"/>
  <c r="L133" i="3"/>
  <c r="K133" i="3"/>
  <c r="N133" i="7" s="1"/>
  <c r="R132" i="3"/>
  <c r="Q132" i="3"/>
  <c r="P132" i="3"/>
  <c r="O132" i="3"/>
  <c r="N132" i="3"/>
  <c r="M132" i="3"/>
  <c r="L132" i="3"/>
  <c r="K132" i="3"/>
  <c r="U131" i="3"/>
  <c r="T131" i="3"/>
  <c r="S131" i="3"/>
  <c r="R130" i="3"/>
  <c r="Q130" i="3"/>
  <c r="P130" i="3"/>
  <c r="O130" i="3"/>
  <c r="AN130" i="7" s="1"/>
  <c r="N130" i="3"/>
  <c r="M130" i="3"/>
  <c r="L130" i="3"/>
  <c r="K130" i="3"/>
  <c r="R129" i="3"/>
  <c r="Q129" i="3"/>
  <c r="P129" i="3"/>
  <c r="O129" i="3"/>
  <c r="N129" i="3"/>
  <c r="M129" i="3"/>
  <c r="L129" i="3"/>
  <c r="K129" i="3"/>
  <c r="R128" i="3"/>
  <c r="Q128" i="3"/>
  <c r="P128" i="3"/>
  <c r="O128" i="3"/>
  <c r="N128" i="3"/>
  <c r="M128" i="3"/>
  <c r="L128" i="3"/>
  <c r="K128" i="3"/>
  <c r="R127" i="3"/>
  <c r="Q127" i="3"/>
  <c r="S127" i="3" s="1"/>
  <c r="P127" i="3"/>
  <c r="O127" i="3"/>
  <c r="N127" i="3"/>
  <c r="M127" i="3"/>
  <c r="L127" i="3"/>
  <c r="K127" i="3"/>
  <c r="R126" i="3"/>
  <c r="Q126" i="3"/>
  <c r="P126" i="3"/>
  <c r="O126" i="3"/>
  <c r="N126" i="3"/>
  <c r="M126" i="3"/>
  <c r="L126" i="3"/>
  <c r="K126" i="3"/>
  <c r="R125" i="3"/>
  <c r="Q125" i="3"/>
  <c r="P125" i="3"/>
  <c r="O125" i="3"/>
  <c r="S125" i="3" s="1"/>
  <c r="N125" i="3"/>
  <c r="M125" i="3"/>
  <c r="L125" i="3"/>
  <c r="K125" i="3"/>
  <c r="N125" i="7" s="1"/>
  <c r="R124" i="3"/>
  <c r="Q124" i="3"/>
  <c r="P124" i="3"/>
  <c r="O124" i="3"/>
  <c r="AN124" i="7" s="1"/>
  <c r="N124" i="3"/>
  <c r="M124" i="3"/>
  <c r="L124" i="3"/>
  <c r="K124" i="3"/>
  <c r="N124" i="7" s="1"/>
  <c r="R123" i="3"/>
  <c r="Q123" i="3"/>
  <c r="P123" i="3"/>
  <c r="O123" i="3"/>
  <c r="N123" i="3"/>
  <c r="M123" i="3"/>
  <c r="L123" i="3"/>
  <c r="K123" i="3"/>
  <c r="N123" i="7" s="1"/>
  <c r="R122" i="3"/>
  <c r="Q122" i="3"/>
  <c r="P122" i="3"/>
  <c r="O122" i="3"/>
  <c r="AN122" i="7" s="1"/>
  <c r="N122" i="3"/>
  <c r="M122" i="3"/>
  <c r="L122" i="3"/>
  <c r="K122" i="3"/>
  <c r="R121" i="3"/>
  <c r="Q121" i="3"/>
  <c r="P121" i="3"/>
  <c r="O121" i="3"/>
  <c r="AN121" i="7" s="1"/>
  <c r="N121" i="3"/>
  <c r="M121" i="3"/>
  <c r="L121" i="3"/>
  <c r="K121" i="3"/>
  <c r="N121" i="7" s="1"/>
  <c r="R120" i="3"/>
  <c r="Q120" i="3"/>
  <c r="P120" i="3"/>
  <c r="O120" i="3"/>
  <c r="N120" i="3"/>
  <c r="M120" i="3"/>
  <c r="L120" i="3"/>
  <c r="K120" i="3"/>
  <c r="U119" i="3"/>
  <c r="R119" i="3"/>
  <c r="Q119" i="3"/>
  <c r="P119" i="3"/>
  <c r="O119" i="3"/>
  <c r="N119" i="3"/>
  <c r="M119" i="3"/>
  <c r="L119" i="3"/>
  <c r="K119" i="3"/>
  <c r="N119" i="7" s="1"/>
  <c r="R118" i="3"/>
  <c r="Q118" i="3"/>
  <c r="P118" i="3"/>
  <c r="O118" i="3"/>
  <c r="N118" i="3"/>
  <c r="M118" i="3"/>
  <c r="L118" i="3"/>
  <c r="K118" i="3"/>
  <c r="T117" i="3"/>
  <c r="S117" i="3"/>
  <c r="R116" i="3"/>
  <c r="Q116" i="3"/>
  <c r="S116" i="3" s="1"/>
  <c r="P116" i="3"/>
  <c r="O116" i="3"/>
  <c r="N116" i="3"/>
  <c r="M116" i="3"/>
  <c r="L116" i="3"/>
  <c r="K116" i="3"/>
  <c r="U115" i="3"/>
  <c r="T115" i="3"/>
  <c r="S115" i="3"/>
  <c r="U114" i="3"/>
  <c r="T114" i="3"/>
  <c r="S114" i="3"/>
  <c r="U113" i="3"/>
  <c r="T113" i="3"/>
  <c r="S113" i="3"/>
  <c r="R112" i="3"/>
  <c r="Q112" i="3"/>
  <c r="P112" i="3"/>
  <c r="O112" i="3"/>
  <c r="N112" i="3"/>
  <c r="M112" i="3"/>
  <c r="L112" i="3"/>
  <c r="K112" i="3"/>
  <c r="N112" i="7" s="1"/>
  <c r="R111" i="3"/>
  <c r="Q111" i="3"/>
  <c r="P111" i="3"/>
  <c r="O111" i="3"/>
  <c r="N111" i="3"/>
  <c r="M111" i="3"/>
  <c r="L111" i="3"/>
  <c r="K111" i="3"/>
  <c r="R110" i="3"/>
  <c r="Q110" i="3"/>
  <c r="P110" i="3"/>
  <c r="O110" i="3"/>
  <c r="N110" i="3"/>
  <c r="M110" i="3"/>
  <c r="L110" i="3"/>
  <c r="K110" i="3"/>
  <c r="N110" i="7" s="1"/>
  <c r="R109" i="3"/>
  <c r="Q109" i="3"/>
  <c r="P109" i="3"/>
  <c r="O109" i="3"/>
  <c r="AN109" i="7" s="1"/>
  <c r="N109" i="3"/>
  <c r="M109" i="3"/>
  <c r="L109" i="3"/>
  <c r="K109" i="3"/>
  <c r="U108" i="3"/>
  <c r="T108" i="3"/>
  <c r="S108" i="3"/>
  <c r="U107" i="3"/>
  <c r="T107" i="3"/>
  <c r="S107" i="3"/>
  <c r="U106" i="3"/>
  <c r="T106" i="3"/>
  <c r="S106" i="3"/>
  <c r="U105" i="3"/>
  <c r="T105" i="3"/>
  <c r="S105" i="3"/>
  <c r="U104" i="3"/>
  <c r="T104" i="3"/>
  <c r="S104" i="3"/>
  <c r="R103" i="3"/>
  <c r="Q103" i="3"/>
  <c r="P103" i="3"/>
  <c r="O103" i="3"/>
  <c r="N103" i="3"/>
  <c r="M103" i="3"/>
  <c r="L103" i="3"/>
  <c r="K103" i="3"/>
  <c r="N103" i="7" s="1"/>
  <c r="R102" i="3"/>
  <c r="Q102" i="3"/>
  <c r="P102" i="3"/>
  <c r="O102" i="3"/>
  <c r="AN102" i="7" s="1"/>
  <c r="N102" i="3"/>
  <c r="M102" i="3"/>
  <c r="L102" i="3"/>
  <c r="K102" i="3"/>
  <c r="N102" i="7" s="1"/>
  <c r="U101" i="3"/>
  <c r="T101" i="3"/>
  <c r="S101" i="3"/>
  <c r="U100" i="3"/>
  <c r="R100" i="3"/>
  <c r="Q100" i="3"/>
  <c r="P100" i="3"/>
  <c r="O100" i="3"/>
  <c r="AN100" i="7" s="1"/>
  <c r="N100" i="3"/>
  <c r="M100" i="3"/>
  <c r="L100" i="3"/>
  <c r="K100" i="3"/>
  <c r="R99" i="3"/>
  <c r="Q99" i="3"/>
  <c r="P99" i="3"/>
  <c r="O99" i="3"/>
  <c r="N99" i="3"/>
  <c r="M99" i="3"/>
  <c r="L99" i="3"/>
  <c r="K99" i="3"/>
  <c r="T98" i="3"/>
  <c r="S98" i="3"/>
  <c r="R97" i="3"/>
  <c r="Q97" i="3"/>
  <c r="P97" i="3"/>
  <c r="O97" i="3"/>
  <c r="N97" i="3"/>
  <c r="M97" i="3"/>
  <c r="L97" i="3"/>
  <c r="K97" i="3"/>
  <c r="R96" i="3"/>
  <c r="Q96" i="3"/>
  <c r="P96" i="3"/>
  <c r="O96" i="3"/>
  <c r="N96" i="3"/>
  <c r="M96" i="3"/>
  <c r="L96" i="3"/>
  <c r="K96" i="3"/>
  <c r="U95" i="3"/>
  <c r="T95" i="3"/>
  <c r="S95" i="3"/>
  <c r="U94" i="3"/>
  <c r="T94" i="3"/>
  <c r="S94" i="3"/>
  <c r="U93" i="3"/>
  <c r="T93" i="3"/>
  <c r="S93" i="3"/>
  <c r="U92" i="3"/>
  <c r="T92" i="3"/>
  <c r="S92" i="3"/>
  <c r="R91" i="3"/>
  <c r="Q91" i="3"/>
  <c r="P91" i="3"/>
  <c r="O91" i="3"/>
  <c r="AN91" i="7" s="1"/>
  <c r="N91" i="3"/>
  <c r="M91" i="3"/>
  <c r="L91" i="3"/>
  <c r="K91" i="3"/>
  <c r="N91" i="7" s="1"/>
  <c r="U90" i="3"/>
  <c r="T90" i="3"/>
  <c r="S90" i="3"/>
  <c r="R89" i="3"/>
  <c r="Q89" i="3"/>
  <c r="P89" i="3"/>
  <c r="O89" i="3"/>
  <c r="AN89" i="7" s="1"/>
  <c r="N89" i="3"/>
  <c r="M89" i="3"/>
  <c r="L89" i="3"/>
  <c r="K89" i="3"/>
  <c r="T89" i="3" s="1"/>
  <c r="U88" i="3"/>
  <c r="T88" i="3"/>
  <c r="S88" i="3"/>
  <c r="R87" i="3"/>
  <c r="Q87" i="3"/>
  <c r="P87" i="3"/>
  <c r="O87" i="3"/>
  <c r="AN87" i="7" s="1"/>
  <c r="N87" i="3"/>
  <c r="M87" i="3"/>
  <c r="L87" i="3"/>
  <c r="K87" i="3"/>
  <c r="N87" i="7" s="1"/>
  <c r="R86" i="3"/>
  <c r="Q86" i="3"/>
  <c r="S86" i="3" s="1"/>
  <c r="P86" i="3"/>
  <c r="O86" i="3"/>
  <c r="N86" i="3"/>
  <c r="M86" i="3"/>
  <c r="L86" i="3"/>
  <c r="K86" i="3"/>
  <c r="R85" i="3"/>
  <c r="Q85" i="3"/>
  <c r="P85" i="3"/>
  <c r="O85" i="3"/>
  <c r="N85" i="3"/>
  <c r="M85" i="3"/>
  <c r="L85" i="3"/>
  <c r="K85" i="3"/>
  <c r="N85" i="7" s="1"/>
  <c r="R84" i="3"/>
  <c r="Q84" i="3"/>
  <c r="P84" i="3"/>
  <c r="O84" i="3"/>
  <c r="N84" i="3"/>
  <c r="M84" i="3"/>
  <c r="L84" i="3"/>
  <c r="K84" i="3"/>
  <c r="N84" i="7" s="1"/>
  <c r="U83" i="3"/>
  <c r="T83" i="3"/>
  <c r="S83" i="3"/>
  <c r="U82" i="3"/>
  <c r="T82" i="3"/>
  <c r="S82" i="3"/>
  <c r="R81" i="3"/>
  <c r="Q81" i="3"/>
  <c r="S81" i="3" s="1"/>
  <c r="P81" i="3"/>
  <c r="O81" i="3"/>
  <c r="N81" i="3"/>
  <c r="U81" i="3" s="1"/>
  <c r="M81" i="3"/>
  <c r="L81" i="3"/>
  <c r="K81" i="3"/>
  <c r="R80" i="3"/>
  <c r="Q80" i="3"/>
  <c r="P80" i="3"/>
  <c r="O80" i="3"/>
  <c r="N80" i="3"/>
  <c r="M80" i="3"/>
  <c r="L80" i="3"/>
  <c r="K80" i="3"/>
  <c r="R79" i="3"/>
  <c r="Q79" i="3"/>
  <c r="P79" i="3"/>
  <c r="O79" i="3"/>
  <c r="AN78" i="7" s="1"/>
  <c r="N79" i="3"/>
  <c r="M79" i="3"/>
  <c r="L79" i="3"/>
  <c r="K79" i="3"/>
  <c r="U78" i="3"/>
  <c r="T78" i="3"/>
  <c r="S78" i="3"/>
  <c r="BN78" i="7" s="1"/>
  <c r="R77" i="3"/>
  <c r="Q77" i="3"/>
  <c r="S77" i="3" s="1"/>
  <c r="P77" i="3"/>
  <c r="O77" i="3"/>
  <c r="N77" i="3"/>
  <c r="M77" i="3"/>
  <c r="L77" i="3"/>
  <c r="K77" i="3"/>
  <c r="R76" i="3"/>
  <c r="Q76" i="3"/>
  <c r="P76" i="3"/>
  <c r="O76" i="3"/>
  <c r="N76" i="3"/>
  <c r="M76" i="3"/>
  <c r="L76" i="3"/>
  <c r="K76" i="3"/>
  <c r="N76" i="7" s="1"/>
  <c r="R75" i="3"/>
  <c r="Q75" i="3"/>
  <c r="P75" i="3"/>
  <c r="O75" i="3"/>
  <c r="AN75" i="7" s="1"/>
  <c r="N75" i="3"/>
  <c r="M75" i="3"/>
  <c r="L75" i="3"/>
  <c r="K75" i="3"/>
  <c r="N75" i="7" s="1"/>
  <c r="R74" i="3"/>
  <c r="Q74" i="3"/>
  <c r="P74" i="3"/>
  <c r="O74" i="3"/>
  <c r="N74" i="3"/>
  <c r="M74" i="3"/>
  <c r="L74" i="3"/>
  <c r="K74" i="3"/>
  <c r="U73" i="3"/>
  <c r="T73" i="3"/>
  <c r="S73" i="3"/>
  <c r="U72" i="3"/>
  <c r="T72" i="3"/>
  <c r="S72" i="3"/>
  <c r="U71" i="3"/>
  <c r="T71" i="3"/>
  <c r="S71" i="3"/>
  <c r="R70" i="3"/>
  <c r="Q70" i="3"/>
  <c r="S70" i="3" s="1"/>
  <c r="P70" i="3"/>
  <c r="O70" i="3"/>
  <c r="N70" i="3"/>
  <c r="M70" i="3"/>
  <c r="L70" i="3"/>
  <c r="K70" i="3"/>
  <c r="U69" i="3"/>
  <c r="T69" i="3"/>
  <c r="S69" i="3"/>
  <c r="R68" i="3"/>
  <c r="Q68" i="3"/>
  <c r="P68" i="3"/>
  <c r="O68" i="3"/>
  <c r="AN68" i="7" s="1"/>
  <c r="N68" i="3"/>
  <c r="M68" i="3"/>
  <c r="L68" i="3"/>
  <c r="K68" i="3"/>
  <c r="T68" i="3" s="1"/>
  <c r="R67" i="3"/>
  <c r="Q67" i="3"/>
  <c r="P67" i="3"/>
  <c r="O67" i="3"/>
  <c r="AN67" i="7" s="1"/>
  <c r="N67" i="3"/>
  <c r="M67" i="3"/>
  <c r="L67" i="3"/>
  <c r="K67" i="3"/>
  <c r="R66" i="3"/>
  <c r="Q66" i="3"/>
  <c r="P66" i="3"/>
  <c r="O66" i="3"/>
  <c r="AN66" i="7" s="1"/>
  <c r="N66" i="3"/>
  <c r="M66" i="3"/>
  <c r="L66" i="3"/>
  <c r="K66" i="3"/>
  <c r="N66" i="7" s="1"/>
  <c r="R65" i="3"/>
  <c r="Q65" i="3"/>
  <c r="P65" i="3"/>
  <c r="O65" i="3"/>
  <c r="N65" i="3"/>
  <c r="M65" i="3"/>
  <c r="L65" i="3"/>
  <c r="K65" i="3"/>
  <c r="N65" i="7" s="1"/>
  <c r="R64" i="3"/>
  <c r="BA64" i="7" s="1"/>
  <c r="Q64" i="3"/>
  <c r="P64" i="3"/>
  <c r="O64" i="3"/>
  <c r="AN64" i="7" s="1"/>
  <c r="N64" i="3"/>
  <c r="M64" i="3"/>
  <c r="L64" i="3"/>
  <c r="K64" i="3"/>
  <c r="N64" i="7" s="1"/>
  <c r="R63" i="3"/>
  <c r="BA63" i="7" s="1"/>
  <c r="Q63" i="3"/>
  <c r="P63" i="3"/>
  <c r="O63" i="3"/>
  <c r="N63" i="3"/>
  <c r="M63" i="3"/>
  <c r="L63" i="3"/>
  <c r="K63" i="3"/>
  <c r="N63" i="7" s="1"/>
  <c r="R62" i="3"/>
  <c r="Q62" i="3"/>
  <c r="P62" i="3"/>
  <c r="O62" i="3"/>
  <c r="N62" i="3"/>
  <c r="M62" i="3"/>
  <c r="L62" i="3"/>
  <c r="K62" i="3"/>
  <c r="R61" i="3"/>
  <c r="Q61" i="3"/>
  <c r="P61" i="3"/>
  <c r="O61" i="3"/>
  <c r="N61" i="3"/>
  <c r="M61" i="3"/>
  <c r="L61" i="3"/>
  <c r="K61" i="3"/>
  <c r="R60" i="3"/>
  <c r="Q60" i="3"/>
  <c r="P60" i="3"/>
  <c r="O60" i="3"/>
  <c r="N60" i="3"/>
  <c r="M60" i="3"/>
  <c r="L60" i="3"/>
  <c r="K60" i="3"/>
  <c r="N60" i="7" s="1"/>
  <c r="R58" i="3"/>
  <c r="Q58" i="3"/>
  <c r="P58" i="3"/>
  <c r="O58" i="3"/>
  <c r="AN58" i="7" s="1"/>
  <c r="N58" i="3"/>
  <c r="M58" i="3"/>
  <c r="L58" i="3"/>
  <c r="K58" i="3"/>
  <c r="N58" i="7" s="1"/>
  <c r="R57" i="3"/>
  <c r="Q57" i="3"/>
  <c r="P57" i="3"/>
  <c r="O57" i="3"/>
  <c r="N57" i="3"/>
  <c r="U57" i="3" s="1"/>
  <c r="M57" i="3"/>
  <c r="L57" i="3"/>
  <c r="K57" i="3"/>
  <c r="R56" i="3"/>
  <c r="Q56" i="3"/>
  <c r="S56" i="3" s="1"/>
  <c r="P56" i="3"/>
  <c r="O56" i="3"/>
  <c r="N56" i="3"/>
  <c r="U56" i="3" s="1"/>
  <c r="M56" i="3"/>
  <c r="L56" i="3"/>
  <c r="K56" i="3"/>
  <c r="R55" i="3"/>
  <c r="Q55" i="3"/>
  <c r="P55" i="3"/>
  <c r="O55" i="3"/>
  <c r="AN55" i="7" s="1"/>
  <c r="N55" i="3"/>
  <c r="M55" i="3"/>
  <c r="L55" i="3"/>
  <c r="K55" i="3"/>
  <c r="N55" i="7" s="1"/>
  <c r="U54" i="3"/>
  <c r="T54" i="3"/>
  <c r="S54" i="3"/>
  <c r="U53" i="3"/>
  <c r="T53" i="3"/>
  <c r="S53" i="3"/>
  <c r="BN53" i="7" s="1"/>
  <c r="R52" i="3"/>
  <c r="BA52" i="7" s="1"/>
  <c r="Q52" i="3"/>
  <c r="P52" i="3"/>
  <c r="O52" i="3"/>
  <c r="N52" i="3"/>
  <c r="M52" i="3"/>
  <c r="L52" i="3"/>
  <c r="K52" i="3"/>
  <c r="T52" i="3" s="1"/>
  <c r="R51" i="3"/>
  <c r="Q51" i="3"/>
  <c r="P51" i="3"/>
  <c r="O51" i="3"/>
  <c r="N51" i="3"/>
  <c r="M51" i="3"/>
  <c r="L51" i="3"/>
  <c r="K51" i="3"/>
  <c r="R50" i="3"/>
  <c r="Q50" i="3"/>
  <c r="P50" i="3"/>
  <c r="O50" i="3"/>
  <c r="N50" i="3"/>
  <c r="M50" i="3"/>
  <c r="L50" i="3"/>
  <c r="K50" i="3"/>
  <c r="N50" i="7" s="1"/>
  <c r="U49" i="3"/>
  <c r="T49" i="3"/>
  <c r="S49" i="3"/>
  <c r="R47" i="3"/>
  <c r="Q47" i="3"/>
  <c r="P47" i="3"/>
  <c r="O47" i="3"/>
  <c r="N47" i="3"/>
  <c r="M47" i="3"/>
  <c r="L47" i="3"/>
  <c r="K47" i="3"/>
  <c r="U46" i="3"/>
  <c r="T46" i="3"/>
  <c r="S46" i="3"/>
  <c r="U45" i="3"/>
  <c r="T45" i="3"/>
  <c r="S45" i="3"/>
  <c r="U44" i="3"/>
  <c r="T44" i="3"/>
  <c r="S44" i="3"/>
  <c r="U43" i="3"/>
  <c r="T43" i="3"/>
  <c r="S43" i="3"/>
  <c r="R42" i="3"/>
  <c r="Q42" i="3"/>
  <c r="P42" i="3"/>
  <c r="O42" i="3"/>
  <c r="AN42" i="7" s="1"/>
  <c r="N42" i="3"/>
  <c r="M42" i="3"/>
  <c r="L42" i="3"/>
  <c r="K42" i="3"/>
  <c r="N42" i="7" s="1"/>
  <c r="R41" i="3"/>
  <c r="Q41" i="3"/>
  <c r="P41" i="3"/>
  <c r="O41" i="3"/>
  <c r="N41" i="3"/>
  <c r="M41" i="3"/>
  <c r="L41" i="3"/>
  <c r="K41" i="3"/>
  <c r="R40" i="3"/>
  <c r="Q40" i="3"/>
  <c r="P40" i="3"/>
  <c r="O40" i="3"/>
  <c r="N40" i="3"/>
  <c r="M40" i="3"/>
  <c r="L40" i="3"/>
  <c r="K40" i="3"/>
  <c r="N40" i="7" s="1"/>
  <c r="U39" i="3"/>
  <c r="T39" i="3"/>
  <c r="S39" i="3"/>
  <c r="R38" i="3"/>
  <c r="Q38" i="3"/>
  <c r="P38" i="3"/>
  <c r="O38" i="3"/>
  <c r="N38" i="3"/>
  <c r="M38" i="3"/>
  <c r="L38" i="3"/>
  <c r="K38" i="3"/>
  <c r="N38" i="7" s="1"/>
  <c r="R37" i="3"/>
  <c r="Q37" i="3"/>
  <c r="P37" i="3"/>
  <c r="O37" i="3"/>
  <c r="AN37" i="7" s="1"/>
  <c r="N37" i="3"/>
  <c r="M37" i="3"/>
  <c r="L37" i="3"/>
  <c r="K37" i="3"/>
  <c r="N37" i="7" s="1"/>
  <c r="R36" i="3"/>
  <c r="Q36" i="3"/>
  <c r="P36" i="3"/>
  <c r="O36" i="3"/>
  <c r="N36" i="3"/>
  <c r="M36" i="3"/>
  <c r="L36" i="3"/>
  <c r="K36" i="3"/>
  <c r="U35" i="3"/>
  <c r="T35" i="3"/>
  <c r="S35" i="3"/>
  <c r="R34" i="3"/>
  <c r="Q34" i="3"/>
  <c r="P34" i="3"/>
  <c r="O34" i="3"/>
  <c r="AN34" i="7" s="1"/>
  <c r="N34" i="3"/>
  <c r="M34" i="3"/>
  <c r="L34" i="3"/>
  <c r="K34" i="3"/>
  <c r="N34" i="7" s="1"/>
  <c r="R33" i="3"/>
  <c r="Q33" i="3"/>
  <c r="P33" i="3"/>
  <c r="O33" i="3"/>
  <c r="AN33" i="7" s="1"/>
  <c r="N33" i="3"/>
  <c r="M33" i="3"/>
  <c r="L33" i="3"/>
  <c r="K33" i="3"/>
  <c r="R32" i="3"/>
  <c r="Q32" i="3"/>
  <c r="P32" i="3"/>
  <c r="O32" i="3"/>
  <c r="N32" i="3"/>
  <c r="U32" i="3" s="1"/>
  <c r="M32" i="3"/>
  <c r="L32" i="3"/>
  <c r="K32" i="3"/>
  <c r="N32" i="7" s="1"/>
  <c r="U31" i="3"/>
  <c r="T31" i="3"/>
  <c r="S31" i="3"/>
  <c r="BN31" i="7" s="1"/>
  <c r="R30" i="3"/>
  <c r="Q30" i="3"/>
  <c r="P30" i="3"/>
  <c r="O30" i="3"/>
  <c r="AN30" i="7" s="1"/>
  <c r="N30" i="3"/>
  <c r="M30" i="3"/>
  <c r="L30" i="3"/>
  <c r="K30" i="3"/>
  <c r="N30" i="7" s="1"/>
  <c r="R29" i="3"/>
  <c r="Q29" i="3"/>
  <c r="P29" i="3"/>
  <c r="O29" i="3"/>
  <c r="N29" i="3"/>
  <c r="M29" i="3"/>
  <c r="L29" i="3"/>
  <c r="K29" i="3"/>
  <c r="R28" i="3"/>
  <c r="Q28" i="3"/>
  <c r="P28" i="3"/>
  <c r="O28" i="3"/>
  <c r="N28" i="3"/>
  <c r="M28" i="3"/>
  <c r="L28" i="3"/>
  <c r="K28" i="3"/>
  <c r="R27" i="3"/>
  <c r="Q27" i="3"/>
  <c r="P27" i="3"/>
  <c r="O27" i="3"/>
  <c r="N27" i="3"/>
  <c r="M27" i="3"/>
  <c r="L27" i="3"/>
  <c r="K27" i="3"/>
  <c r="N27" i="7" s="1"/>
  <c r="R26" i="3"/>
  <c r="Q26" i="3"/>
  <c r="P26" i="3"/>
  <c r="O26" i="3"/>
  <c r="N26" i="3"/>
  <c r="M26" i="3"/>
  <c r="L26" i="3"/>
  <c r="K26" i="3"/>
  <c r="N26" i="7" s="1"/>
  <c r="R25" i="3"/>
  <c r="Q25" i="3"/>
  <c r="P25" i="3"/>
  <c r="O25" i="3"/>
  <c r="N25" i="3"/>
  <c r="M25" i="3"/>
  <c r="L25" i="3"/>
  <c r="K25" i="3"/>
  <c r="T24" i="3"/>
  <c r="S24" i="3"/>
  <c r="BN24" i="7" s="1"/>
  <c r="R23" i="3"/>
  <c r="Q23" i="3"/>
  <c r="P23" i="3"/>
  <c r="O23" i="3"/>
  <c r="N23" i="3"/>
  <c r="M23" i="3"/>
  <c r="L23" i="3"/>
  <c r="K23" i="3"/>
  <c r="N23" i="7" s="1"/>
  <c r="R22" i="3"/>
  <c r="Q22" i="3"/>
  <c r="P22" i="3"/>
  <c r="O22" i="3"/>
  <c r="N22" i="3"/>
  <c r="U22" i="3" s="1"/>
  <c r="M22" i="3"/>
  <c r="L22" i="3"/>
  <c r="K22" i="3"/>
  <c r="R21" i="3"/>
  <c r="BA21" i="7" s="1"/>
  <c r="Q21" i="3"/>
  <c r="P21" i="3"/>
  <c r="O21" i="3"/>
  <c r="AN21" i="7" s="1"/>
  <c r="N21" i="3"/>
  <c r="M21" i="3"/>
  <c r="L21" i="3"/>
  <c r="K21" i="3"/>
  <c r="N21" i="7" s="1"/>
  <c r="R20" i="3"/>
  <c r="BA20" i="7" s="1"/>
  <c r="Q20" i="3"/>
  <c r="P20" i="3"/>
  <c r="O20" i="3"/>
  <c r="N20" i="3"/>
  <c r="M20" i="3"/>
  <c r="L20" i="3"/>
  <c r="K20" i="3"/>
  <c r="N20" i="7" s="1"/>
  <c r="U19" i="3"/>
  <c r="T19" i="3"/>
  <c r="S19" i="3"/>
  <c r="U18" i="3"/>
  <c r="T18" i="3"/>
  <c r="S18" i="3"/>
  <c r="U17" i="3"/>
  <c r="T17" i="3"/>
  <c r="S17" i="3"/>
  <c r="U16" i="3"/>
  <c r="T16" i="3"/>
  <c r="S16" i="3"/>
  <c r="U15" i="3"/>
  <c r="T15" i="3"/>
  <c r="S15" i="3"/>
  <c r="R14" i="3"/>
  <c r="Q14" i="3"/>
  <c r="P14" i="3"/>
  <c r="O14" i="3"/>
  <c r="N14" i="3"/>
  <c r="M14" i="3"/>
  <c r="L14" i="3"/>
  <c r="K14" i="3"/>
  <c r="R13" i="3"/>
  <c r="BA13" i="7" s="1"/>
  <c r="Q13" i="3"/>
  <c r="P13" i="3"/>
  <c r="O13" i="3"/>
  <c r="N13" i="3"/>
  <c r="U13" i="3" s="1"/>
  <c r="M13" i="3"/>
  <c r="L13" i="3"/>
  <c r="K13" i="3"/>
  <c r="N13" i="7" s="1"/>
  <c r="U12" i="3"/>
  <c r="T12" i="3"/>
  <c r="S12" i="3"/>
  <c r="R11" i="3"/>
  <c r="Q11" i="3"/>
  <c r="P11" i="3"/>
  <c r="O11" i="3"/>
  <c r="AN11" i="7" s="1"/>
  <c r="N11" i="3"/>
  <c r="M11" i="3"/>
  <c r="L11" i="3"/>
  <c r="K11" i="3"/>
  <c r="N11" i="7" s="1"/>
  <c r="R10" i="3"/>
  <c r="Q10" i="3"/>
  <c r="P10" i="3"/>
  <c r="O10" i="3"/>
  <c r="AN10" i="7" s="1"/>
  <c r="N10" i="3"/>
  <c r="M10" i="3"/>
  <c r="L10" i="3"/>
  <c r="K10" i="3"/>
  <c r="N10" i="7" s="1"/>
  <c r="R9" i="3"/>
  <c r="BA9" i="7" s="1"/>
  <c r="Q9" i="3"/>
  <c r="P9" i="3"/>
  <c r="O9" i="3"/>
  <c r="N9" i="3"/>
  <c r="U9" i="3" s="1"/>
  <c r="M9" i="3"/>
  <c r="L9" i="3"/>
  <c r="K9" i="3"/>
  <c r="R8" i="3"/>
  <c r="Q8" i="3"/>
  <c r="P8" i="3"/>
  <c r="O8" i="3"/>
  <c r="AN8" i="7" s="1"/>
  <c r="N8" i="3"/>
  <c r="M8" i="3"/>
  <c r="L8" i="3"/>
  <c r="K8" i="3"/>
  <c r="N8" i="7" s="1"/>
  <c r="R7" i="3"/>
  <c r="Q7" i="3"/>
  <c r="P7" i="3"/>
  <c r="O7" i="3"/>
  <c r="AN7" i="7" s="1"/>
  <c r="N7" i="3"/>
  <c r="M7" i="3"/>
  <c r="L7" i="3"/>
  <c r="K7" i="3"/>
  <c r="N7" i="7" s="1"/>
  <c r="R6" i="3"/>
  <c r="Q6" i="3"/>
  <c r="P6" i="3"/>
  <c r="O6" i="3"/>
  <c r="N6" i="3"/>
  <c r="M6" i="3"/>
  <c r="L6" i="3"/>
  <c r="K6" i="3"/>
  <c r="N6" i="7" s="1"/>
  <c r="R5" i="3"/>
  <c r="Q5" i="3"/>
  <c r="P5" i="3"/>
  <c r="O5" i="3"/>
  <c r="N5" i="3"/>
  <c r="M5" i="3"/>
  <c r="L5" i="3"/>
  <c r="K5" i="3"/>
  <c r="R4" i="3"/>
  <c r="Q4" i="3"/>
  <c r="P4" i="3"/>
  <c r="O4" i="3"/>
  <c r="AN4" i="7" s="1"/>
  <c r="N4" i="3"/>
  <c r="M4" i="3"/>
  <c r="L4" i="3"/>
  <c r="K4" i="3"/>
  <c r="K103" i="4"/>
  <c r="N81" i="7"/>
  <c r="AN138" i="7"/>
  <c r="BA134" i="7"/>
  <c r="N129" i="7"/>
  <c r="AN127" i="7"/>
  <c r="BA120" i="7"/>
  <c r="AN119" i="7"/>
  <c r="BA118" i="7"/>
  <c r="N116" i="7"/>
  <c r="BA112" i="7"/>
  <c r="N111" i="7"/>
  <c r="BA102" i="7"/>
  <c r="BA99" i="7"/>
  <c r="BA97" i="7"/>
  <c r="AN96" i="7"/>
  <c r="N96" i="7"/>
  <c r="BA80" i="7"/>
  <c r="AN77" i="7"/>
  <c r="BA68" i="7"/>
  <c r="AA67" i="7"/>
  <c r="AA57" i="7"/>
  <c r="N56" i="7"/>
  <c r="BN54" i="7"/>
  <c r="N47" i="7"/>
  <c r="AN27" i="7"/>
  <c r="AN14" i="7"/>
  <c r="N5" i="7"/>
  <c r="BA4" i="7"/>
  <c r="A97" i="3"/>
  <c r="N78" i="7"/>
  <c r="N101" i="7"/>
  <c r="R140" i="4"/>
  <c r="Q140" i="4"/>
  <c r="P140" i="4"/>
  <c r="O140" i="4"/>
  <c r="AM140" i="7" s="1"/>
  <c r="N140" i="4"/>
  <c r="M140" i="4"/>
  <c r="L140" i="4"/>
  <c r="K140" i="4"/>
  <c r="M140" i="7" s="1"/>
  <c r="R139" i="4"/>
  <c r="Q139" i="4"/>
  <c r="P139" i="4"/>
  <c r="O139" i="4"/>
  <c r="N139" i="4"/>
  <c r="M139" i="4"/>
  <c r="L139" i="4"/>
  <c r="K139" i="4"/>
  <c r="R138" i="4"/>
  <c r="Q138" i="4"/>
  <c r="P138" i="4"/>
  <c r="O138" i="4"/>
  <c r="N138" i="4"/>
  <c r="M138" i="4"/>
  <c r="L138" i="4"/>
  <c r="K138" i="4"/>
  <c r="R137" i="4"/>
  <c r="Q137" i="4"/>
  <c r="P137" i="4"/>
  <c r="O137" i="4"/>
  <c r="AM137" i="7" s="1"/>
  <c r="N137" i="4"/>
  <c r="M137" i="4"/>
  <c r="L137" i="4"/>
  <c r="K137" i="4"/>
  <c r="R136" i="4"/>
  <c r="Q136" i="4"/>
  <c r="P136" i="4"/>
  <c r="O136" i="4"/>
  <c r="AM136" i="7" s="1"/>
  <c r="N136" i="4"/>
  <c r="M136" i="4"/>
  <c r="L136" i="4"/>
  <c r="K136" i="4"/>
  <c r="U135" i="4"/>
  <c r="T135" i="4"/>
  <c r="S135" i="4"/>
  <c r="R134" i="4"/>
  <c r="Q134" i="4"/>
  <c r="S134" i="4" s="1"/>
  <c r="BM134" i="7" s="1"/>
  <c r="P134" i="4"/>
  <c r="O134" i="4"/>
  <c r="N134" i="4"/>
  <c r="M134" i="4"/>
  <c r="L134" i="4"/>
  <c r="K134" i="4"/>
  <c r="R133" i="4"/>
  <c r="Q133" i="4"/>
  <c r="P133" i="4"/>
  <c r="O133" i="4"/>
  <c r="N133" i="4"/>
  <c r="M133" i="4"/>
  <c r="L133" i="4"/>
  <c r="K133" i="4"/>
  <c r="M133" i="7" s="1"/>
  <c r="R132" i="4"/>
  <c r="Q132" i="4"/>
  <c r="P132" i="4"/>
  <c r="O132" i="4"/>
  <c r="N132" i="4"/>
  <c r="M132" i="4"/>
  <c r="L132" i="4"/>
  <c r="K132" i="4"/>
  <c r="M132" i="7" s="1"/>
  <c r="U131" i="4"/>
  <c r="T131" i="4"/>
  <c r="S131" i="4"/>
  <c r="U130" i="4"/>
  <c r="R130" i="4"/>
  <c r="Q130" i="4"/>
  <c r="P130" i="4"/>
  <c r="O130" i="4"/>
  <c r="N130" i="4"/>
  <c r="M130" i="4"/>
  <c r="L130" i="4"/>
  <c r="K130" i="4"/>
  <c r="T130" i="4" s="1"/>
  <c r="R129" i="4"/>
  <c r="Q129" i="4"/>
  <c r="P129" i="4"/>
  <c r="O129" i="4"/>
  <c r="AM129" i="7" s="1"/>
  <c r="N129" i="4"/>
  <c r="M129" i="4"/>
  <c r="L129" i="4"/>
  <c r="K129" i="4"/>
  <c r="R128" i="4"/>
  <c r="Q128" i="4"/>
  <c r="P128" i="4"/>
  <c r="O128" i="4"/>
  <c r="AM128" i="7" s="1"/>
  <c r="N128" i="4"/>
  <c r="M128" i="4"/>
  <c r="L128" i="4"/>
  <c r="K128" i="4"/>
  <c r="M128" i="7" s="1"/>
  <c r="R127" i="4"/>
  <c r="Q127" i="4"/>
  <c r="P127" i="4"/>
  <c r="O127" i="4"/>
  <c r="N127" i="4"/>
  <c r="M127" i="4"/>
  <c r="L127" i="4"/>
  <c r="K127" i="4"/>
  <c r="U126" i="4"/>
  <c r="R126" i="4"/>
  <c r="Q126" i="4"/>
  <c r="P126" i="4"/>
  <c r="O126" i="4"/>
  <c r="N126" i="4"/>
  <c r="M126" i="4"/>
  <c r="L126" i="4"/>
  <c r="K126" i="4"/>
  <c r="R125" i="4"/>
  <c r="Q125" i="4"/>
  <c r="P125" i="4"/>
  <c r="O125" i="4"/>
  <c r="N125" i="4"/>
  <c r="M125" i="4"/>
  <c r="L125" i="4"/>
  <c r="K125" i="4"/>
  <c r="R124" i="4"/>
  <c r="Q124" i="4"/>
  <c r="P124" i="4"/>
  <c r="O124" i="4"/>
  <c r="AM124" i="7" s="1"/>
  <c r="N124" i="4"/>
  <c r="M124" i="4"/>
  <c r="L124" i="4"/>
  <c r="K124" i="4"/>
  <c r="U123" i="4"/>
  <c r="R123" i="4"/>
  <c r="Q123" i="4"/>
  <c r="P123" i="4"/>
  <c r="O123" i="4"/>
  <c r="N123" i="4"/>
  <c r="M123" i="4"/>
  <c r="L123" i="4"/>
  <c r="K123" i="4"/>
  <c r="R122" i="4"/>
  <c r="Q122" i="4"/>
  <c r="P122" i="4"/>
  <c r="O122" i="4"/>
  <c r="N122" i="4"/>
  <c r="M122" i="4"/>
  <c r="L122" i="4"/>
  <c r="K122" i="4"/>
  <c r="T122" i="4" s="1"/>
  <c r="R121" i="4"/>
  <c r="Q121" i="4"/>
  <c r="P121" i="4"/>
  <c r="O121" i="4"/>
  <c r="S121" i="4" s="1"/>
  <c r="BM121" i="7" s="1"/>
  <c r="N121" i="4"/>
  <c r="M121" i="4"/>
  <c r="L121" i="4"/>
  <c r="K121" i="4"/>
  <c r="M121" i="7" s="1"/>
  <c r="R120" i="4"/>
  <c r="Q120" i="4"/>
  <c r="P120" i="4"/>
  <c r="O120" i="4"/>
  <c r="AM120" i="7" s="1"/>
  <c r="N120" i="4"/>
  <c r="M120" i="4"/>
  <c r="L120" i="4"/>
  <c r="K120" i="4"/>
  <c r="M120" i="7" s="1"/>
  <c r="R119" i="4"/>
  <c r="Q119" i="4"/>
  <c r="P119" i="4"/>
  <c r="O119" i="4"/>
  <c r="N119" i="4"/>
  <c r="M119" i="4"/>
  <c r="L119" i="4"/>
  <c r="K119" i="4"/>
  <c r="U118" i="4"/>
  <c r="R118" i="4"/>
  <c r="Q118" i="4"/>
  <c r="P118" i="4"/>
  <c r="O118" i="4"/>
  <c r="N118" i="4"/>
  <c r="M118" i="4"/>
  <c r="L118" i="4"/>
  <c r="K118" i="4"/>
  <c r="T117" i="4"/>
  <c r="S117" i="4"/>
  <c r="R116" i="4"/>
  <c r="Q116" i="4"/>
  <c r="P116" i="4"/>
  <c r="O116" i="4"/>
  <c r="N116" i="4"/>
  <c r="M116" i="4"/>
  <c r="L116" i="4"/>
  <c r="K116" i="4"/>
  <c r="U115" i="4"/>
  <c r="T115" i="4"/>
  <c r="S115" i="4"/>
  <c r="U114" i="4"/>
  <c r="T114" i="4"/>
  <c r="S114" i="4"/>
  <c r="U113" i="4"/>
  <c r="T113" i="4"/>
  <c r="S113" i="4"/>
  <c r="U112" i="4"/>
  <c r="R112" i="4"/>
  <c r="Q112" i="4"/>
  <c r="P112" i="4"/>
  <c r="O112" i="4"/>
  <c r="N112" i="4"/>
  <c r="M112" i="4"/>
  <c r="L112" i="4"/>
  <c r="K112" i="4"/>
  <c r="R111" i="4"/>
  <c r="Q111" i="4"/>
  <c r="P111" i="4"/>
  <c r="O111" i="4"/>
  <c r="N111" i="4"/>
  <c r="M111" i="4"/>
  <c r="L111" i="4"/>
  <c r="K111" i="4"/>
  <c r="R110" i="4"/>
  <c r="Q110" i="4"/>
  <c r="P110" i="4"/>
  <c r="O110" i="4"/>
  <c r="AM110" i="7" s="1"/>
  <c r="N110" i="4"/>
  <c r="M110" i="4"/>
  <c r="L110" i="4"/>
  <c r="K110" i="4"/>
  <c r="M110" i="7" s="1"/>
  <c r="R109" i="4"/>
  <c r="Q109" i="4"/>
  <c r="P109" i="4"/>
  <c r="O109" i="4"/>
  <c r="N109" i="4"/>
  <c r="M109" i="4"/>
  <c r="L109" i="4"/>
  <c r="K109" i="4"/>
  <c r="M109" i="7" s="1"/>
  <c r="U108" i="4"/>
  <c r="T108" i="4"/>
  <c r="S108" i="4"/>
  <c r="U107" i="4"/>
  <c r="T107" i="4"/>
  <c r="S107" i="4"/>
  <c r="U106" i="4"/>
  <c r="T106" i="4"/>
  <c r="S106" i="4"/>
  <c r="U105" i="4"/>
  <c r="T105" i="4"/>
  <c r="S105" i="4"/>
  <c r="U104" i="4"/>
  <c r="T104" i="4"/>
  <c r="S104" i="4"/>
  <c r="U103" i="4"/>
  <c r="R103" i="4"/>
  <c r="Q103" i="4"/>
  <c r="P103" i="4"/>
  <c r="O103" i="4"/>
  <c r="N103" i="4"/>
  <c r="M103" i="4"/>
  <c r="L103" i="4"/>
  <c r="R102" i="4"/>
  <c r="Q102" i="4"/>
  <c r="P102" i="4"/>
  <c r="O102" i="4"/>
  <c r="AM102" i="7" s="1"/>
  <c r="N102" i="4"/>
  <c r="M102" i="4"/>
  <c r="L102" i="4"/>
  <c r="K102" i="4"/>
  <c r="M102" i="7" s="1"/>
  <c r="U101" i="4"/>
  <c r="T101" i="4"/>
  <c r="S101" i="4"/>
  <c r="BM101" i="7" s="1"/>
  <c r="R100" i="4"/>
  <c r="Q100" i="4"/>
  <c r="S100" i="4" s="1"/>
  <c r="BM100" i="7" s="1"/>
  <c r="P100" i="4"/>
  <c r="O100" i="4"/>
  <c r="N100" i="4"/>
  <c r="M100" i="4"/>
  <c r="L100" i="4"/>
  <c r="K100" i="4"/>
  <c r="R99" i="4"/>
  <c r="Q99" i="4"/>
  <c r="P99" i="4"/>
  <c r="O99" i="4"/>
  <c r="N99" i="4"/>
  <c r="M99" i="4"/>
  <c r="L99" i="4"/>
  <c r="K99" i="4"/>
  <c r="T98" i="4"/>
  <c r="S98" i="4"/>
  <c r="R97" i="4"/>
  <c r="Q97" i="4"/>
  <c r="P97" i="4"/>
  <c r="O97" i="4"/>
  <c r="N97" i="4"/>
  <c r="M97" i="4"/>
  <c r="L97" i="4"/>
  <c r="K97" i="4"/>
  <c r="R96" i="4"/>
  <c r="Q96" i="4"/>
  <c r="S96" i="4" s="1"/>
  <c r="BM96" i="7" s="1"/>
  <c r="P96" i="4"/>
  <c r="O96" i="4"/>
  <c r="N96" i="4"/>
  <c r="M96" i="4"/>
  <c r="L96" i="4"/>
  <c r="K96" i="4"/>
  <c r="U95" i="4"/>
  <c r="T95" i="4"/>
  <c r="S95" i="4"/>
  <c r="U94" i="4"/>
  <c r="T94" i="4"/>
  <c r="S94" i="4"/>
  <c r="U93" i="4"/>
  <c r="T93" i="4"/>
  <c r="S93" i="4"/>
  <c r="U92" i="4"/>
  <c r="T92" i="4"/>
  <c r="S92" i="4"/>
  <c r="R91" i="4"/>
  <c r="Q91" i="4"/>
  <c r="P91" i="4"/>
  <c r="O91" i="4"/>
  <c r="AM91" i="7" s="1"/>
  <c r="N91" i="4"/>
  <c r="M91" i="4"/>
  <c r="L91" i="4"/>
  <c r="K91" i="4"/>
  <c r="M91" i="7" s="1"/>
  <c r="U90" i="4"/>
  <c r="T90" i="4"/>
  <c r="S90" i="4"/>
  <c r="R89" i="4"/>
  <c r="Q89" i="4"/>
  <c r="P89" i="4"/>
  <c r="O89" i="4"/>
  <c r="N89" i="4"/>
  <c r="M89" i="4"/>
  <c r="L89" i="4"/>
  <c r="K89" i="4"/>
  <c r="U88" i="4"/>
  <c r="T88" i="4"/>
  <c r="S88" i="4"/>
  <c r="R87" i="4"/>
  <c r="Q87" i="4"/>
  <c r="P87" i="4"/>
  <c r="O87" i="4"/>
  <c r="N87" i="4"/>
  <c r="M87" i="4"/>
  <c r="L87" i="4"/>
  <c r="K87" i="4"/>
  <c r="M87" i="7" s="1"/>
  <c r="R86" i="4"/>
  <c r="Q86" i="4"/>
  <c r="P86" i="4"/>
  <c r="O86" i="4"/>
  <c r="N86" i="4"/>
  <c r="M86" i="4"/>
  <c r="L86" i="4"/>
  <c r="K86" i="4"/>
  <c r="M86" i="7" s="1"/>
  <c r="R85" i="4"/>
  <c r="Q85" i="4"/>
  <c r="P85" i="4"/>
  <c r="O85" i="4"/>
  <c r="N85" i="4"/>
  <c r="M85" i="4"/>
  <c r="L85" i="4"/>
  <c r="K85" i="4"/>
  <c r="R84" i="4"/>
  <c r="Q84" i="4"/>
  <c r="S84" i="4" s="1"/>
  <c r="BM84" i="7" s="1"/>
  <c r="P84" i="4"/>
  <c r="O84" i="4"/>
  <c r="N84" i="4"/>
  <c r="M84" i="4"/>
  <c r="L84" i="4"/>
  <c r="K84" i="4"/>
  <c r="U83" i="4"/>
  <c r="T83" i="4"/>
  <c r="S83" i="4"/>
  <c r="U82" i="4"/>
  <c r="T82" i="4"/>
  <c r="S82" i="4"/>
  <c r="R81" i="4"/>
  <c r="Q81" i="4"/>
  <c r="P81" i="4"/>
  <c r="O81" i="4"/>
  <c r="N81" i="4"/>
  <c r="M81" i="4"/>
  <c r="L81" i="4"/>
  <c r="K81" i="4"/>
  <c r="R80" i="4"/>
  <c r="Q80" i="4"/>
  <c r="P80" i="4"/>
  <c r="O80" i="4"/>
  <c r="N80" i="4"/>
  <c r="M80" i="4"/>
  <c r="L80" i="4"/>
  <c r="K80" i="4"/>
  <c r="R79" i="4"/>
  <c r="Q79" i="4"/>
  <c r="P79" i="4"/>
  <c r="O79" i="4"/>
  <c r="AM78" i="7" s="1"/>
  <c r="N79" i="4"/>
  <c r="M79" i="4"/>
  <c r="L79" i="4"/>
  <c r="K79" i="4"/>
  <c r="U78" i="4"/>
  <c r="T78" i="4"/>
  <c r="S78" i="4"/>
  <c r="BM78" i="7" s="1"/>
  <c r="U77" i="4"/>
  <c r="R77" i="4"/>
  <c r="Q77" i="4"/>
  <c r="P77" i="4"/>
  <c r="O77" i="4"/>
  <c r="N77" i="4"/>
  <c r="M77" i="4"/>
  <c r="L77" i="4"/>
  <c r="K77" i="4"/>
  <c r="R76" i="4"/>
  <c r="Q76" i="4"/>
  <c r="P76" i="4"/>
  <c r="O76" i="4"/>
  <c r="N76" i="4"/>
  <c r="M76" i="4"/>
  <c r="L76" i="4"/>
  <c r="K76" i="4"/>
  <c r="R75" i="4"/>
  <c r="Q75" i="4"/>
  <c r="P75" i="4"/>
  <c r="O75" i="4"/>
  <c r="AM75" i="7" s="1"/>
  <c r="N75" i="4"/>
  <c r="M75" i="4"/>
  <c r="L75" i="4"/>
  <c r="K75" i="4"/>
  <c r="R74" i="4"/>
  <c r="Q74" i="4"/>
  <c r="P74" i="4"/>
  <c r="O74" i="4"/>
  <c r="AM74" i="7" s="1"/>
  <c r="N74" i="4"/>
  <c r="M74" i="4"/>
  <c r="L74" i="4"/>
  <c r="K74" i="4"/>
  <c r="U73" i="4"/>
  <c r="T73" i="4"/>
  <c r="S73" i="4"/>
  <c r="U72" i="4"/>
  <c r="T72" i="4"/>
  <c r="S72" i="4"/>
  <c r="U71" i="4"/>
  <c r="T71" i="4"/>
  <c r="S71" i="4"/>
  <c r="R70" i="4"/>
  <c r="Q70" i="4"/>
  <c r="P70" i="4"/>
  <c r="O70" i="4"/>
  <c r="AM70" i="7" s="1"/>
  <c r="N70" i="4"/>
  <c r="M70" i="4"/>
  <c r="L70" i="4"/>
  <c r="K70" i="4"/>
  <c r="U69" i="4"/>
  <c r="T69" i="4"/>
  <c r="S69" i="4"/>
  <c r="R68" i="4"/>
  <c r="Q68" i="4"/>
  <c r="S68" i="4" s="1"/>
  <c r="BM68" i="7" s="1"/>
  <c r="P68" i="4"/>
  <c r="O68" i="4"/>
  <c r="N68" i="4"/>
  <c r="M68" i="4"/>
  <c r="L68" i="4"/>
  <c r="K68" i="4"/>
  <c r="R67" i="4"/>
  <c r="Q67" i="4"/>
  <c r="P67" i="4"/>
  <c r="O67" i="4"/>
  <c r="AM67" i="7" s="1"/>
  <c r="N67" i="4"/>
  <c r="M67" i="4"/>
  <c r="L67" i="4"/>
  <c r="K67" i="4"/>
  <c r="R66" i="4"/>
  <c r="Q66" i="4"/>
  <c r="P66" i="4"/>
  <c r="O66" i="4"/>
  <c r="AM66" i="7" s="1"/>
  <c r="N66" i="4"/>
  <c r="M66" i="4"/>
  <c r="L66" i="4"/>
  <c r="K66" i="4"/>
  <c r="R65" i="4"/>
  <c r="Q65" i="4"/>
  <c r="P65" i="4"/>
  <c r="O65" i="4"/>
  <c r="N65" i="4"/>
  <c r="M65" i="4"/>
  <c r="L65" i="4"/>
  <c r="K65" i="4"/>
  <c r="R64" i="4"/>
  <c r="Q64" i="4"/>
  <c r="P64" i="4"/>
  <c r="O64" i="4"/>
  <c r="N64" i="4"/>
  <c r="M64" i="4"/>
  <c r="L64" i="4"/>
  <c r="K64" i="4"/>
  <c r="R63" i="4"/>
  <c r="Q63" i="4"/>
  <c r="P63" i="4"/>
  <c r="O63" i="4"/>
  <c r="AM63" i="7" s="1"/>
  <c r="N63" i="4"/>
  <c r="Z63" i="7" s="1"/>
  <c r="M63" i="4"/>
  <c r="L63" i="4"/>
  <c r="K63" i="4"/>
  <c r="M63" i="7" s="1"/>
  <c r="R62" i="4"/>
  <c r="Q62" i="4"/>
  <c r="P62" i="4"/>
  <c r="O62" i="4"/>
  <c r="AM62" i="7" s="1"/>
  <c r="N62" i="4"/>
  <c r="M62" i="4"/>
  <c r="L62" i="4"/>
  <c r="K62" i="4"/>
  <c r="M62" i="7" s="1"/>
  <c r="R61" i="4"/>
  <c r="Q61" i="4"/>
  <c r="P61" i="4"/>
  <c r="O61" i="4"/>
  <c r="N61" i="4"/>
  <c r="M61" i="4"/>
  <c r="L61" i="4"/>
  <c r="K61" i="4"/>
  <c r="R60" i="4"/>
  <c r="Q60" i="4"/>
  <c r="P60" i="4"/>
  <c r="O60" i="4"/>
  <c r="N60" i="4"/>
  <c r="M60" i="4"/>
  <c r="L60" i="4"/>
  <c r="K60" i="4"/>
  <c r="R58" i="4"/>
  <c r="AZ58" i="7" s="1"/>
  <c r="Q58" i="4"/>
  <c r="P58" i="4"/>
  <c r="O58" i="4"/>
  <c r="AM58" i="7" s="1"/>
  <c r="N58" i="4"/>
  <c r="Z58" i="7" s="1"/>
  <c r="M58" i="4"/>
  <c r="L58" i="4"/>
  <c r="K58" i="4"/>
  <c r="R57" i="4"/>
  <c r="Q57" i="4"/>
  <c r="P57" i="4"/>
  <c r="O57" i="4"/>
  <c r="N57" i="4"/>
  <c r="M57" i="4"/>
  <c r="L57" i="4"/>
  <c r="K57" i="4"/>
  <c r="M57" i="7" s="1"/>
  <c r="R56" i="4"/>
  <c r="Q56" i="4"/>
  <c r="P56" i="4"/>
  <c r="O56" i="4"/>
  <c r="N56" i="4"/>
  <c r="M56" i="4"/>
  <c r="L56" i="4"/>
  <c r="K56" i="4"/>
  <c r="R55" i="4"/>
  <c r="Q55" i="4"/>
  <c r="P55" i="4"/>
  <c r="O55" i="4"/>
  <c r="N55" i="4"/>
  <c r="Z55" i="7" s="1"/>
  <c r="M55" i="4"/>
  <c r="L55" i="4"/>
  <c r="K55" i="4"/>
  <c r="U54" i="4"/>
  <c r="T54" i="4"/>
  <c r="S54" i="4"/>
  <c r="BM54" i="7" s="1"/>
  <c r="U53" i="4"/>
  <c r="T53" i="4"/>
  <c r="S53" i="4"/>
  <c r="BM53" i="7" s="1"/>
  <c r="R52" i="4"/>
  <c r="Q52" i="4"/>
  <c r="P52" i="4"/>
  <c r="O52" i="4"/>
  <c r="AM52" i="7" s="1"/>
  <c r="N52" i="4"/>
  <c r="M52" i="4"/>
  <c r="L52" i="4"/>
  <c r="K52" i="4"/>
  <c r="M52" i="7" s="1"/>
  <c r="R51" i="4"/>
  <c r="Q51" i="4"/>
  <c r="P51" i="4"/>
  <c r="O51" i="4"/>
  <c r="N51" i="4"/>
  <c r="M51" i="4"/>
  <c r="L51" i="4"/>
  <c r="K51" i="4"/>
  <c r="R50" i="4"/>
  <c r="Q50" i="4"/>
  <c r="P50" i="4"/>
  <c r="O50" i="4"/>
  <c r="N50" i="4"/>
  <c r="M50" i="4"/>
  <c r="L50" i="4"/>
  <c r="K50" i="4"/>
  <c r="U49" i="4"/>
  <c r="T49" i="4"/>
  <c r="S49" i="4"/>
  <c r="R47" i="4"/>
  <c r="Q47" i="4"/>
  <c r="P47" i="4"/>
  <c r="O47" i="4"/>
  <c r="N47" i="4"/>
  <c r="U47" i="4" s="1"/>
  <c r="M47" i="4"/>
  <c r="L47" i="4"/>
  <c r="K47" i="4"/>
  <c r="U46" i="4"/>
  <c r="T46" i="4"/>
  <c r="S46" i="4"/>
  <c r="U45" i="4"/>
  <c r="T45" i="4"/>
  <c r="S45" i="4"/>
  <c r="U44" i="4"/>
  <c r="T44" i="4"/>
  <c r="S44" i="4"/>
  <c r="U43" i="4"/>
  <c r="T43" i="4"/>
  <c r="S43" i="4"/>
  <c r="R42" i="4"/>
  <c r="Q42" i="4"/>
  <c r="P42" i="4"/>
  <c r="O42" i="4"/>
  <c r="N42" i="4"/>
  <c r="M42" i="4"/>
  <c r="L42" i="4"/>
  <c r="K42" i="4"/>
  <c r="M42" i="7" s="1"/>
  <c r="R41" i="4"/>
  <c r="Q41" i="4"/>
  <c r="P41" i="4"/>
  <c r="O41" i="4"/>
  <c r="N41" i="4"/>
  <c r="M41" i="4"/>
  <c r="L41" i="4"/>
  <c r="K41" i="4"/>
  <c r="M41" i="7" s="1"/>
  <c r="R40" i="4"/>
  <c r="Q40" i="4"/>
  <c r="P40" i="4"/>
  <c r="O40" i="4"/>
  <c r="N40" i="4"/>
  <c r="M40" i="4"/>
  <c r="L40" i="4"/>
  <c r="K40" i="4"/>
  <c r="U39" i="4"/>
  <c r="T39" i="4"/>
  <c r="S39" i="4"/>
  <c r="R38" i="4"/>
  <c r="Q38" i="4"/>
  <c r="P38" i="4"/>
  <c r="O38" i="4"/>
  <c r="N38" i="4"/>
  <c r="M38" i="4"/>
  <c r="L38" i="4"/>
  <c r="K38" i="4"/>
  <c r="M38" i="7" s="1"/>
  <c r="R37" i="4"/>
  <c r="Q37" i="4"/>
  <c r="P37" i="4"/>
  <c r="O37" i="4"/>
  <c r="N37" i="4"/>
  <c r="M37" i="4"/>
  <c r="L37" i="4"/>
  <c r="K37" i="4"/>
  <c r="M37" i="7" s="1"/>
  <c r="R36" i="4"/>
  <c r="Q36" i="4"/>
  <c r="P36" i="4"/>
  <c r="O36" i="4"/>
  <c r="N36" i="4"/>
  <c r="M36" i="4"/>
  <c r="L36" i="4"/>
  <c r="K36" i="4"/>
  <c r="U35" i="4"/>
  <c r="T35" i="4"/>
  <c r="S35" i="4"/>
  <c r="R34" i="4"/>
  <c r="Q34" i="4"/>
  <c r="P34" i="4"/>
  <c r="O34" i="4"/>
  <c r="N34" i="4"/>
  <c r="M34" i="4"/>
  <c r="L34" i="4"/>
  <c r="K34" i="4"/>
  <c r="M34" i="7" s="1"/>
  <c r="R33" i="4"/>
  <c r="Q33" i="4"/>
  <c r="P33" i="4"/>
  <c r="O33" i="4"/>
  <c r="AM33" i="7" s="1"/>
  <c r="N33" i="4"/>
  <c r="M33" i="4"/>
  <c r="L33" i="4"/>
  <c r="K33" i="4"/>
  <c r="M33" i="7" s="1"/>
  <c r="R32" i="4"/>
  <c r="Q32" i="4"/>
  <c r="P32" i="4"/>
  <c r="O32" i="4"/>
  <c r="N32" i="4"/>
  <c r="M32" i="4"/>
  <c r="L32" i="4"/>
  <c r="K32" i="4"/>
  <c r="M32" i="7" s="1"/>
  <c r="U31" i="4"/>
  <c r="T31" i="4"/>
  <c r="S31" i="4"/>
  <c r="BM31" i="7" s="1"/>
  <c r="R30" i="4"/>
  <c r="Q30" i="4"/>
  <c r="P30" i="4"/>
  <c r="O30" i="4"/>
  <c r="N30" i="4"/>
  <c r="M30" i="4"/>
  <c r="L30" i="4"/>
  <c r="K30" i="4"/>
  <c r="M30" i="7" s="1"/>
  <c r="R29" i="4"/>
  <c r="Q29" i="4"/>
  <c r="P29" i="4"/>
  <c r="O29" i="4"/>
  <c r="S29" i="4" s="1"/>
  <c r="BM29" i="7" s="1"/>
  <c r="N29" i="4"/>
  <c r="M29" i="4"/>
  <c r="L29" i="4"/>
  <c r="K29" i="4"/>
  <c r="M29" i="7" s="1"/>
  <c r="R28" i="4"/>
  <c r="Q28" i="4"/>
  <c r="P28" i="4"/>
  <c r="O28" i="4"/>
  <c r="N28" i="4"/>
  <c r="U28" i="4" s="1"/>
  <c r="M28" i="4"/>
  <c r="L28" i="4"/>
  <c r="K28" i="4"/>
  <c r="R27" i="4"/>
  <c r="Q27" i="4"/>
  <c r="P27" i="4"/>
  <c r="O27" i="4"/>
  <c r="N27" i="4"/>
  <c r="U27" i="4" s="1"/>
  <c r="M27" i="4"/>
  <c r="L27" i="4"/>
  <c r="K27" i="4"/>
  <c r="R26" i="4"/>
  <c r="Q26" i="4"/>
  <c r="P26" i="4"/>
  <c r="O26" i="4"/>
  <c r="N26" i="4"/>
  <c r="M26" i="4"/>
  <c r="L26" i="4"/>
  <c r="K26" i="4"/>
  <c r="M26" i="7" s="1"/>
  <c r="R25" i="4"/>
  <c r="Q25" i="4"/>
  <c r="P25" i="4"/>
  <c r="O25" i="4"/>
  <c r="N25" i="4"/>
  <c r="M25" i="4"/>
  <c r="L25" i="4"/>
  <c r="K25" i="4"/>
  <c r="M25" i="7" s="1"/>
  <c r="T24" i="4"/>
  <c r="S24" i="4"/>
  <c r="R23" i="4"/>
  <c r="Q23" i="4"/>
  <c r="P23" i="4"/>
  <c r="O23" i="4"/>
  <c r="N23" i="4"/>
  <c r="M23" i="4"/>
  <c r="L23" i="4"/>
  <c r="K23" i="4"/>
  <c r="M23" i="7" s="1"/>
  <c r="R22" i="4"/>
  <c r="Q22" i="4"/>
  <c r="P22" i="4"/>
  <c r="O22" i="4"/>
  <c r="N22" i="4"/>
  <c r="M22" i="4"/>
  <c r="L22" i="4"/>
  <c r="K22" i="4"/>
  <c r="R21" i="4"/>
  <c r="Q21" i="4"/>
  <c r="P21" i="4"/>
  <c r="O21" i="4"/>
  <c r="N21" i="4"/>
  <c r="M21" i="4"/>
  <c r="L21" i="4"/>
  <c r="K21" i="4"/>
  <c r="R20" i="4"/>
  <c r="Q20" i="4"/>
  <c r="P20" i="4"/>
  <c r="O20" i="4"/>
  <c r="N20" i="4"/>
  <c r="M20" i="4"/>
  <c r="L20" i="4"/>
  <c r="K20" i="4"/>
  <c r="U19" i="4"/>
  <c r="T19" i="4"/>
  <c r="S19" i="4"/>
  <c r="U18" i="4"/>
  <c r="T18" i="4"/>
  <c r="S18" i="4"/>
  <c r="U17" i="4"/>
  <c r="T17" i="4"/>
  <c r="S17" i="4"/>
  <c r="U16" i="4"/>
  <c r="T16" i="4"/>
  <c r="S16" i="4"/>
  <c r="U15" i="4"/>
  <c r="T15" i="4"/>
  <c r="S15" i="4"/>
  <c r="R14" i="4"/>
  <c r="Q14" i="4"/>
  <c r="P14" i="4"/>
  <c r="O14" i="4"/>
  <c r="AM14" i="7" s="1"/>
  <c r="N14" i="4"/>
  <c r="M14" i="4"/>
  <c r="L14" i="4"/>
  <c r="K14" i="4"/>
  <c r="R13" i="4"/>
  <c r="Q13" i="4"/>
  <c r="P13" i="4"/>
  <c r="O13" i="4"/>
  <c r="N13" i="4"/>
  <c r="M13" i="4"/>
  <c r="L13" i="4"/>
  <c r="K13" i="4"/>
  <c r="U12" i="4"/>
  <c r="T12" i="4"/>
  <c r="S12" i="4"/>
  <c r="R11" i="4"/>
  <c r="Q11" i="4"/>
  <c r="P11" i="4"/>
  <c r="O11" i="4"/>
  <c r="AM11" i="7" s="1"/>
  <c r="N11" i="4"/>
  <c r="M11" i="4"/>
  <c r="L11" i="4"/>
  <c r="K11" i="4"/>
  <c r="M11" i="7" s="1"/>
  <c r="R10" i="4"/>
  <c r="Q10" i="4"/>
  <c r="P10" i="4"/>
  <c r="O10" i="4"/>
  <c r="AM10" i="7" s="1"/>
  <c r="N10" i="4"/>
  <c r="M10" i="4"/>
  <c r="L10" i="4"/>
  <c r="K10" i="4"/>
  <c r="M10" i="7" s="1"/>
  <c r="R9" i="4"/>
  <c r="Q9" i="4"/>
  <c r="P9" i="4"/>
  <c r="O9" i="4"/>
  <c r="AM9" i="7" s="1"/>
  <c r="N9" i="4"/>
  <c r="M9" i="4"/>
  <c r="L9" i="4"/>
  <c r="K9" i="4"/>
  <c r="M9" i="7" s="1"/>
  <c r="R8" i="4"/>
  <c r="Q8" i="4"/>
  <c r="P8" i="4"/>
  <c r="O8" i="4"/>
  <c r="N8" i="4"/>
  <c r="M8" i="4"/>
  <c r="L8" i="4"/>
  <c r="K8" i="4"/>
  <c r="R7" i="4"/>
  <c r="Q7" i="4"/>
  <c r="P7" i="4"/>
  <c r="O7" i="4"/>
  <c r="N7" i="4"/>
  <c r="M7" i="4"/>
  <c r="L7" i="4"/>
  <c r="K7" i="4"/>
  <c r="R6" i="4"/>
  <c r="Q6" i="4"/>
  <c r="P6" i="4"/>
  <c r="O6" i="4"/>
  <c r="N6" i="4"/>
  <c r="M6" i="4"/>
  <c r="L6" i="4"/>
  <c r="K6" i="4"/>
  <c r="R5" i="4"/>
  <c r="Q5" i="4"/>
  <c r="P5" i="4"/>
  <c r="O5" i="4"/>
  <c r="AM5" i="7" s="1"/>
  <c r="N5" i="4"/>
  <c r="U5" i="4" s="1"/>
  <c r="M5" i="4"/>
  <c r="L5" i="4"/>
  <c r="K5" i="4"/>
  <c r="M5" i="7" s="1"/>
  <c r="R4" i="4"/>
  <c r="Q4" i="4"/>
  <c r="P4" i="4"/>
  <c r="O4" i="4"/>
  <c r="N4" i="4"/>
  <c r="M4" i="4"/>
  <c r="L4" i="4"/>
  <c r="K4" i="4"/>
  <c r="K140" i="23"/>
  <c r="F140" i="7" s="1"/>
  <c r="L140" i="23"/>
  <c r="M140" i="23"/>
  <c r="N140" i="23"/>
  <c r="O140" i="23"/>
  <c r="P140" i="23"/>
  <c r="Q140" i="23"/>
  <c r="R140" i="23"/>
  <c r="J116" i="23"/>
  <c r="R116" i="23" s="1"/>
  <c r="F116" i="23"/>
  <c r="O111" i="22"/>
  <c r="R140" i="21"/>
  <c r="Q140" i="21"/>
  <c r="P140" i="21"/>
  <c r="O140" i="21"/>
  <c r="N140" i="21"/>
  <c r="M140" i="21"/>
  <c r="L140" i="21"/>
  <c r="K140" i="21"/>
  <c r="R139" i="21"/>
  <c r="Q139" i="21"/>
  <c r="P139" i="21"/>
  <c r="O139" i="21"/>
  <c r="N139" i="21"/>
  <c r="U139" i="21" s="1"/>
  <c r="M139" i="21"/>
  <c r="L139" i="21"/>
  <c r="K139" i="21"/>
  <c r="R138" i="21"/>
  <c r="Q138" i="21"/>
  <c r="S138" i="21" s="1"/>
  <c r="P138" i="21"/>
  <c r="O138" i="21"/>
  <c r="N138" i="21"/>
  <c r="U138" i="21" s="1"/>
  <c r="M138" i="21"/>
  <c r="L138" i="21"/>
  <c r="K138" i="21"/>
  <c r="H138" i="7" s="1"/>
  <c r="R137" i="21"/>
  <c r="Q137" i="21"/>
  <c r="P137" i="21"/>
  <c r="O137" i="21"/>
  <c r="AH137" i="7" s="1"/>
  <c r="N137" i="21"/>
  <c r="U137" i="21" s="1"/>
  <c r="M137" i="21"/>
  <c r="L137" i="21"/>
  <c r="K137" i="21"/>
  <c r="H137" i="7" s="1"/>
  <c r="R136" i="21"/>
  <c r="AU136" i="7" s="1"/>
  <c r="Q136" i="21"/>
  <c r="S136" i="21" s="1"/>
  <c r="BH136" i="7" s="1"/>
  <c r="P136" i="21"/>
  <c r="O136" i="21"/>
  <c r="N136" i="21"/>
  <c r="M136" i="21"/>
  <c r="L136" i="21"/>
  <c r="K136" i="21"/>
  <c r="U135" i="21"/>
  <c r="T135" i="21"/>
  <c r="S135" i="21"/>
  <c r="R134" i="21"/>
  <c r="Q134" i="21"/>
  <c r="P134" i="21"/>
  <c r="O134" i="21"/>
  <c r="N134" i="21"/>
  <c r="U134" i="21" s="1"/>
  <c r="M134" i="21"/>
  <c r="L134" i="21"/>
  <c r="K134" i="21"/>
  <c r="H134" i="7" s="1"/>
  <c r="R133" i="21"/>
  <c r="AU133" i="7" s="1"/>
  <c r="Q133" i="21"/>
  <c r="P133" i="21"/>
  <c r="O133" i="21"/>
  <c r="AH133" i="7" s="1"/>
  <c r="N133" i="21"/>
  <c r="U133" i="21" s="1"/>
  <c r="M133" i="21"/>
  <c r="L133" i="21"/>
  <c r="K133" i="21"/>
  <c r="H133" i="7" s="1"/>
  <c r="R132" i="21"/>
  <c r="AU132" i="7" s="1"/>
  <c r="Q132" i="21"/>
  <c r="P132" i="21"/>
  <c r="O132" i="21"/>
  <c r="N132" i="21"/>
  <c r="U132" i="7" s="1"/>
  <c r="M132" i="21"/>
  <c r="L132" i="21"/>
  <c r="K132" i="21"/>
  <c r="U131" i="21"/>
  <c r="T131" i="21"/>
  <c r="S131" i="21"/>
  <c r="R130" i="21"/>
  <c r="Q130" i="21"/>
  <c r="P130" i="21"/>
  <c r="O130" i="21"/>
  <c r="N130" i="21"/>
  <c r="U130" i="21" s="1"/>
  <c r="M130" i="21"/>
  <c r="L130" i="21"/>
  <c r="K130" i="21"/>
  <c r="H130" i="7" s="1"/>
  <c r="R129" i="21"/>
  <c r="AU129" i="7" s="1"/>
  <c r="Q129" i="21"/>
  <c r="P129" i="21"/>
  <c r="O129" i="21"/>
  <c r="AH129" i="7" s="1"/>
  <c r="N129" i="21"/>
  <c r="M129" i="21"/>
  <c r="L129" i="21"/>
  <c r="K129" i="21"/>
  <c r="R128" i="21"/>
  <c r="AU128" i="7" s="1"/>
  <c r="Q128" i="21"/>
  <c r="P128" i="21"/>
  <c r="O128" i="21"/>
  <c r="N128" i="21"/>
  <c r="M128" i="21"/>
  <c r="L128" i="21"/>
  <c r="K128" i="21"/>
  <c r="U127" i="21"/>
  <c r="R127" i="21"/>
  <c r="Q127" i="21"/>
  <c r="P127" i="21"/>
  <c r="O127" i="21"/>
  <c r="N127" i="21"/>
  <c r="M127" i="21"/>
  <c r="L127" i="21"/>
  <c r="K127" i="21"/>
  <c r="T127" i="21" s="1"/>
  <c r="R126" i="21"/>
  <c r="Q126" i="21"/>
  <c r="P126" i="21"/>
  <c r="O126" i="21"/>
  <c r="AH126" i="7" s="1"/>
  <c r="N126" i="21"/>
  <c r="U126" i="21" s="1"/>
  <c r="M126" i="21"/>
  <c r="L126" i="21"/>
  <c r="K126" i="21"/>
  <c r="H126" i="7" s="1"/>
  <c r="R125" i="21"/>
  <c r="Q125" i="21"/>
  <c r="P125" i="21"/>
  <c r="O125" i="21"/>
  <c r="N125" i="21"/>
  <c r="U125" i="21" s="1"/>
  <c r="M125" i="21"/>
  <c r="L125" i="21"/>
  <c r="K125" i="21"/>
  <c r="R124" i="21"/>
  <c r="Q124" i="21"/>
  <c r="P124" i="21"/>
  <c r="O124" i="21"/>
  <c r="N124" i="21"/>
  <c r="U124" i="21" s="1"/>
  <c r="M124" i="21"/>
  <c r="L124" i="21"/>
  <c r="K124" i="21"/>
  <c r="U123" i="21"/>
  <c r="R123" i="21"/>
  <c r="Q123" i="21"/>
  <c r="P123" i="21"/>
  <c r="O123" i="21"/>
  <c r="AH123" i="7" s="1"/>
  <c r="N123" i="21"/>
  <c r="M123" i="21"/>
  <c r="L123" i="21"/>
  <c r="K123" i="21"/>
  <c r="H123" i="7" s="1"/>
  <c r="R122" i="21"/>
  <c r="Q122" i="21"/>
  <c r="P122" i="21"/>
  <c r="O122" i="21"/>
  <c r="N122" i="21"/>
  <c r="U122" i="21" s="1"/>
  <c r="M122" i="21"/>
  <c r="L122" i="21"/>
  <c r="K122" i="21"/>
  <c r="H122" i="7" s="1"/>
  <c r="R121" i="21"/>
  <c r="Q121" i="21"/>
  <c r="P121" i="21"/>
  <c r="O121" i="21"/>
  <c r="AH121" i="7" s="1"/>
  <c r="N121" i="21"/>
  <c r="U121" i="21" s="1"/>
  <c r="M121" i="21"/>
  <c r="L121" i="21"/>
  <c r="K121" i="21"/>
  <c r="H121" i="7" s="1"/>
  <c r="R120" i="21"/>
  <c r="AU120" i="7" s="1"/>
  <c r="Q120" i="21"/>
  <c r="S120" i="21" s="1"/>
  <c r="P120" i="21"/>
  <c r="O120" i="21"/>
  <c r="N120" i="21"/>
  <c r="U120" i="21" s="1"/>
  <c r="M120" i="21"/>
  <c r="L120" i="21"/>
  <c r="K120" i="21"/>
  <c r="R119" i="21"/>
  <c r="AU119" i="7" s="1"/>
  <c r="Q119" i="21"/>
  <c r="P119" i="21"/>
  <c r="O119" i="21"/>
  <c r="N119" i="21"/>
  <c r="M119" i="21"/>
  <c r="L119" i="21"/>
  <c r="K119" i="21"/>
  <c r="R118" i="21"/>
  <c r="Q118" i="21"/>
  <c r="P118" i="21"/>
  <c r="O118" i="21"/>
  <c r="N118" i="21"/>
  <c r="U118" i="21" s="1"/>
  <c r="M118" i="21"/>
  <c r="L118" i="21"/>
  <c r="K118" i="21"/>
  <c r="H118" i="7" s="1"/>
  <c r="T117" i="21"/>
  <c r="S117" i="21"/>
  <c r="R116" i="21"/>
  <c r="AU116" i="7" s="1"/>
  <c r="Q116" i="21"/>
  <c r="P116" i="21"/>
  <c r="O116" i="21"/>
  <c r="N116" i="21"/>
  <c r="M116" i="21"/>
  <c r="L116" i="21"/>
  <c r="K116" i="21"/>
  <c r="H116" i="7" s="1"/>
  <c r="U115" i="21"/>
  <c r="T115" i="21"/>
  <c r="S115" i="21"/>
  <c r="U114" i="21"/>
  <c r="T114" i="21"/>
  <c r="S114" i="21"/>
  <c r="U113" i="21"/>
  <c r="T113" i="21"/>
  <c r="S113" i="21"/>
  <c r="R112" i="21"/>
  <c r="Q112" i="21"/>
  <c r="P112" i="21"/>
  <c r="O112" i="21"/>
  <c r="N112" i="21"/>
  <c r="U112" i="21" s="1"/>
  <c r="M112" i="21"/>
  <c r="L112" i="21"/>
  <c r="K112" i="21"/>
  <c r="H112" i="7" s="1"/>
  <c r="R111" i="21"/>
  <c r="Q111" i="21"/>
  <c r="P111" i="21"/>
  <c r="O111" i="21"/>
  <c r="AH111" i="7" s="1"/>
  <c r="N111" i="21"/>
  <c r="U111" i="21" s="1"/>
  <c r="M111" i="21"/>
  <c r="L111" i="21"/>
  <c r="K111" i="21"/>
  <c r="H111" i="7" s="1"/>
  <c r="R110" i="21"/>
  <c r="Q110" i="21"/>
  <c r="P110" i="21"/>
  <c r="O110" i="21"/>
  <c r="AH110" i="7" s="1"/>
  <c r="N110" i="21"/>
  <c r="U110" i="21" s="1"/>
  <c r="M110" i="21"/>
  <c r="L110" i="21"/>
  <c r="K110" i="21"/>
  <c r="H110" i="7" s="1"/>
  <c r="R109" i="21"/>
  <c r="Q109" i="21"/>
  <c r="P109" i="21"/>
  <c r="O109" i="21"/>
  <c r="N109" i="21"/>
  <c r="U109" i="21" s="1"/>
  <c r="M109" i="21"/>
  <c r="L109" i="21"/>
  <c r="K109" i="21"/>
  <c r="U108" i="21"/>
  <c r="T108" i="21"/>
  <c r="S108" i="21"/>
  <c r="U107" i="21"/>
  <c r="T107" i="21"/>
  <c r="S107" i="21"/>
  <c r="U106" i="21"/>
  <c r="T106" i="21"/>
  <c r="S106" i="21"/>
  <c r="U105" i="21"/>
  <c r="T105" i="21"/>
  <c r="S105" i="21"/>
  <c r="U104" i="21"/>
  <c r="T104" i="21"/>
  <c r="S104" i="21"/>
  <c r="R103" i="21"/>
  <c r="Q103" i="21"/>
  <c r="P103" i="21"/>
  <c r="O103" i="21"/>
  <c r="S103" i="21" s="1"/>
  <c r="BH103" i="7" s="1"/>
  <c r="N103" i="21"/>
  <c r="U103" i="21" s="1"/>
  <c r="M103" i="21"/>
  <c r="L103" i="21"/>
  <c r="K103" i="21"/>
  <c r="H103" i="7" s="1"/>
  <c r="R102" i="21"/>
  <c r="Q102" i="21"/>
  <c r="P102" i="21"/>
  <c r="O102" i="21"/>
  <c r="AH102" i="7" s="1"/>
  <c r="N102" i="21"/>
  <c r="U102" i="21" s="1"/>
  <c r="M102" i="21"/>
  <c r="L102" i="21"/>
  <c r="K102" i="21"/>
  <c r="H102" i="7" s="1"/>
  <c r="U101" i="21"/>
  <c r="T101" i="21"/>
  <c r="S101" i="21"/>
  <c r="U100" i="21"/>
  <c r="R100" i="21"/>
  <c r="Q100" i="21"/>
  <c r="P100" i="21"/>
  <c r="O100" i="21"/>
  <c r="N100" i="21"/>
  <c r="M100" i="21"/>
  <c r="L100" i="21"/>
  <c r="K100" i="21"/>
  <c r="R99" i="21"/>
  <c r="Q99" i="21"/>
  <c r="P99" i="21"/>
  <c r="O99" i="21"/>
  <c r="N99" i="21"/>
  <c r="U99" i="21" s="1"/>
  <c r="M99" i="21"/>
  <c r="L99" i="21"/>
  <c r="K99" i="21"/>
  <c r="H99" i="7" s="1"/>
  <c r="T98" i="21"/>
  <c r="S98" i="21"/>
  <c r="R97" i="21"/>
  <c r="Q97" i="21"/>
  <c r="P97" i="21"/>
  <c r="O97" i="21"/>
  <c r="N97" i="21"/>
  <c r="U97" i="21" s="1"/>
  <c r="M97" i="21"/>
  <c r="L97" i="21"/>
  <c r="K97" i="21"/>
  <c r="R96" i="21"/>
  <c r="Q96" i="21"/>
  <c r="P96" i="21"/>
  <c r="O96" i="21"/>
  <c r="S96" i="21" s="1"/>
  <c r="BH96" i="7" s="1"/>
  <c r="N96" i="21"/>
  <c r="U96" i="21" s="1"/>
  <c r="M96" i="21"/>
  <c r="L96" i="21"/>
  <c r="K96" i="21"/>
  <c r="H96" i="7" s="1"/>
  <c r="U95" i="21"/>
  <c r="T95" i="21"/>
  <c r="S95" i="21"/>
  <c r="U94" i="21"/>
  <c r="T94" i="21"/>
  <c r="S94" i="21"/>
  <c r="U93" i="21"/>
  <c r="T93" i="21"/>
  <c r="S93" i="21"/>
  <c r="U92" i="21"/>
  <c r="T92" i="21"/>
  <c r="S92" i="21"/>
  <c r="R91" i="21"/>
  <c r="AU91" i="7" s="1"/>
  <c r="Q91" i="21"/>
  <c r="P91" i="21"/>
  <c r="O91" i="21"/>
  <c r="AH91" i="7" s="1"/>
  <c r="N91" i="21"/>
  <c r="M91" i="21"/>
  <c r="L91" i="21"/>
  <c r="K91" i="21"/>
  <c r="U90" i="21"/>
  <c r="T90" i="21"/>
  <c r="S90" i="21"/>
  <c r="R89" i="21"/>
  <c r="Q89" i="21"/>
  <c r="S89" i="21" s="1"/>
  <c r="BH89" i="7" s="1"/>
  <c r="P89" i="21"/>
  <c r="O89" i="21"/>
  <c r="N89" i="21"/>
  <c r="U89" i="21" s="1"/>
  <c r="M89" i="21"/>
  <c r="L89" i="21"/>
  <c r="K89" i="21"/>
  <c r="U88" i="21"/>
  <c r="T88" i="21"/>
  <c r="S88" i="21"/>
  <c r="R87" i="21"/>
  <c r="Q87" i="21"/>
  <c r="P87" i="21"/>
  <c r="O87" i="21"/>
  <c r="AH87" i="7" s="1"/>
  <c r="N87" i="21"/>
  <c r="M87" i="21"/>
  <c r="L87" i="21"/>
  <c r="K87" i="21"/>
  <c r="H87" i="7" s="1"/>
  <c r="R86" i="21"/>
  <c r="AU86" i="7" s="1"/>
  <c r="Q86" i="21"/>
  <c r="P86" i="21"/>
  <c r="O86" i="21"/>
  <c r="AH86" i="7" s="1"/>
  <c r="N86" i="21"/>
  <c r="U86" i="21" s="1"/>
  <c r="M86" i="21"/>
  <c r="L86" i="21"/>
  <c r="K86" i="21"/>
  <c r="U85" i="21"/>
  <c r="R85" i="21"/>
  <c r="Q85" i="21"/>
  <c r="P85" i="21"/>
  <c r="O85" i="21"/>
  <c r="AH85" i="7" s="1"/>
  <c r="N85" i="21"/>
  <c r="M85" i="21"/>
  <c r="L85" i="21"/>
  <c r="K85" i="21"/>
  <c r="H85" i="7" s="1"/>
  <c r="R84" i="21"/>
  <c r="Q84" i="21"/>
  <c r="P84" i="21"/>
  <c r="O84" i="21"/>
  <c r="N84" i="21"/>
  <c r="U84" i="21" s="1"/>
  <c r="M84" i="21"/>
  <c r="L84" i="21"/>
  <c r="K84" i="21"/>
  <c r="H84" i="7" s="1"/>
  <c r="U83" i="21"/>
  <c r="T83" i="21"/>
  <c r="S83" i="21"/>
  <c r="U82" i="21"/>
  <c r="T82" i="21"/>
  <c r="S82" i="21"/>
  <c r="U81" i="21"/>
  <c r="R81" i="21"/>
  <c r="Q81" i="21"/>
  <c r="P81" i="21"/>
  <c r="O81" i="21"/>
  <c r="AH81" i="7" s="1"/>
  <c r="N81" i="21"/>
  <c r="M81" i="21"/>
  <c r="L81" i="21"/>
  <c r="K81" i="21"/>
  <c r="H81" i="7" s="1"/>
  <c r="R80" i="21"/>
  <c r="Q80" i="21"/>
  <c r="P80" i="21"/>
  <c r="O80" i="21"/>
  <c r="N80" i="21"/>
  <c r="U80" i="21" s="1"/>
  <c r="M80" i="21"/>
  <c r="L80" i="21"/>
  <c r="K80" i="21"/>
  <c r="H80" i="7" s="1"/>
  <c r="R79" i="21"/>
  <c r="Q79" i="21"/>
  <c r="P79" i="21"/>
  <c r="O79" i="21"/>
  <c r="AH79" i="7" s="1"/>
  <c r="N79" i="21"/>
  <c r="U79" i="21" s="1"/>
  <c r="M79" i="21"/>
  <c r="L79" i="21"/>
  <c r="K79" i="21"/>
  <c r="H79" i="7" s="1"/>
  <c r="U78" i="21"/>
  <c r="T78" i="21"/>
  <c r="S78" i="21"/>
  <c r="R77" i="21"/>
  <c r="AU77" i="7" s="1"/>
  <c r="Q77" i="21"/>
  <c r="S77" i="21" s="1"/>
  <c r="BH77" i="7" s="1"/>
  <c r="P77" i="21"/>
  <c r="O77" i="21"/>
  <c r="N77" i="21"/>
  <c r="U77" i="21" s="1"/>
  <c r="M77" i="21"/>
  <c r="L77" i="21"/>
  <c r="K77" i="21"/>
  <c r="R76" i="21"/>
  <c r="Q76" i="21"/>
  <c r="P76" i="21"/>
  <c r="O76" i="21"/>
  <c r="AH76" i="7" s="1"/>
  <c r="N76" i="21"/>
  <c r="U76" i="21" s="1"/>
  <c r="M76" i="21"/>
  <c r="L76" i="21"/>
  <c r="K76" i="21"/>
  <c r="H76" i="7" s="1"/>
  <c r="R75" i="21"/>
  <c r="AU75" i="7" s="1"/>
  <c r="Q75" i="21"/>
  <c r="P75" i="21"/>
  <c r="O75" i="21"/>
  <c r="N75" i="21"/>
  <c r="U75" i="21" s="1"/>
  <c r="M75" i="21"/>
  <c r="L75" i="21"/>
  <c r="K75" i="21"/>
  <c r="H75" i="7" s="1"/>
  <c r="R74" i="21"/>
  <c r="AU74" i="7" s="1"/>
  <c r="Q74" i="21"/>
  <c r="P74" i="21"/>
  <c r="O74" i="21"/>
  <c r="AH74" i="7" s="1"/>
  <c r="N74" i="21"/>
  <c r="U74" i="7" s="1"/>
  <c r="M74" i="21"/>
  <c r="L74" i="21"/>
  <c r="K74" i="21"/>
  <c r="U73" i="21"/>
  <c r="T73" i="21"/>
  <c r="S73" i="21"/>
  <c r="U72" i="21"/>
  <c r="T72" i="21"/>
  <c r="S72" i="21"/>
  <c r="U71" i="21"/>
  <c r="T71" i="21"/>
  <c r="S71" i="21"/>
  <c r="R70" i="21"/>
  <c r="AU70" i="7" s="1"/>
  <c r="Q70" i="21"/>
  <c r="S70" i="21" s="1"/>
  <c r="P70" i="21"/>
  <c r="O70" i="21"/>
  <c r="N70" i="21"/>
  <c r="U70" i="7" s="1"/>
  <c r="M70" i="21"/>
  <c r="L70" i="21"/>
  <c r="K70" i="21"/>
  <c r="U69" i="21"/>
  <c r="T69" i="21"/>
  <c r="S69" i="21"/>
  <c r="R68" i="21"/>
  <c r="Q68" i="21"/>
  <c r="P68" i="21"/>
  <c r="O68" i="21"/>
  <c r="N68" i="21"/>
  <c r="U68" i="21" s="1"/>
  <c r="M68" i="21"/>
  <c r="L68" i="21"/>
  <c r="K68" i="21"/>
  <c r="H68" i="7" s="1"/>
  <c r="R67" i="21"/>
  <c r="AU67" i="7" s="1"/>
  <c r="Q67" i="21"/>
  <c r="P67" i="21"/>
  <c r="O67" i="21"/>
  <c r="N67" i="21"/>
  <c r="U67" i="21" s="1"/>
  <c r="M67" i="21"/>
  <c r="L67" i="21"/>
  <c r="K67" i="21"/>
  <c r="H67" i="7" s="1"/>
  <c r="R66" i="21"/>
  <c r="Q66" i="21"/>
  <c r="P66" i="21"/>
  <c r="O66" i="21"/>
  <c r="N66" i="21"/>
  <c r="U66" i="21" s="1"/>
  <c r="M66" i="21"/>
  <c r="L66" i="21"/>
  <c r="K66" i="21"/>
  <c r="R65" i="21"/>
  <c r="Q65" i="21"/>
  <c r="P65" i="21"/>
  <c r="O65" i="21"/>
  <c r="N65" i="21"/>
  <c r="U65" i="21" s="1"/>
  <c r="M65" i="21"/>
  <c r="L65" i="21"/>
  <c r="K65" i="21"/>
  <c r="R64" i="21"/>
  <c r="AU64" i="7" s="1"/>
  <c r="Q64" i="21"/>
  <c r="P64" i="21"/>
  <c r="O64" i="21"/>
  <c r="AH64" i="7" s="1"/>
  <c r="N64" i="21"/>
  <c r="U64" i="21" s="1"/>
  <c r="M64" i="21"/>
  <c r="L64" i="21"/>
  <c r="K64" i="21"/>
  <c r="H64" i="7" s="1"/>
  <c r="R63" i="21"/>
  <c r="AU63" i="7" s="1"/>
  <c r="Q63" i="21"/>
  <c r="P63" i="21"/>
  <c r="O63" i="21"/>
  <c r="N63" i="21"/>
  <c r="U63" i="21" s="1"/>
  <c r="M63" i="21"/>
  <c r="L63" i="21"/>
  <c r="K63" i="21"/>
  <c r="U62" i="21"/>
  <c r="R62" i="21"/>
  <c r="AU62" i="7" s="1"/>
  <c r="Q62" i="21"/>
  <c r="P62" i="21"/>
  <c r="O62" i="21"/>
  <c r="N62" i="21"/>
  <c r="M62" i="21"/>
  <c r="L62" i="21"/>
  <c r="K62" i="21"/>
  <c r="H62" i="7" s="1"/>
  <c r="R61" i="21"/>
  <c r="Q61" i="21"/>
  <c r="P61" i="21"/>
  <c r="O61" i="21"/>
  <c r="N61" i="21"/>
  <c r="U61" i="21" s="1"/>
  <c r="M61" i="21"/>
  <c r="L61" i="21"/>
  <c r="K61" i="21"/>
  <c r="R60" i="21"/>
  <c r="Q60" i="21"/>
  <c r="P60" i="21"/>
  <c r="O60" i="21"/>
  <c r="AH60" i="7" s="1"/>
  <c r="N60" i="21"/>
  <c r="U60" i="21" s="1"/>
  <c r="M60" i="21"/>
  <c r="L60" i="21"/>
  <c r="K60" i="21"/>
  <c r="T60" i="21" s="1"/>
  <c r="R58" i="21"/>
  <c r="AU58" i="7" s="1"/>
  <c r="Q58" i="21"/>
  <c r="P58" i="21"/>
  <c r="O58" i="21"/>
  <c r="N58" i="21"/>
  <c r="U58" i="21" s="1"/>
  <c r="M58" i="21"/>
  <c r="L58" i="21"/>
  <c r="K58" i="21"/>
  <c r="H58" i="7" s="1"/>
  <c r="R57" i="21"/>
  <c r="AU57" i="7" s="1"/>
  <c r="Q57" i="21"/>
  <c r="P57" i="21"/>
  <c r="O57" i="21"/>
  <c r="N57" i="21"/>
  <c r="U57" i="21" s="1"/>
  <c r="M57" i="21"/>
  <c r="L57" i="21"/>
  <c r="K57" i="21"/>
  <c r="U56" i="21"/>
  <c r="R56" i="21"/>
  <c r="Q56" i="21"/>
  <c r="P56" i="21"/>
  <c r="O56" i="21"/>
  <c r="N56" i="21"/>
  <c r="M56" i="21"/>
  <c r="L56" i="21"/>
  <c r="K56" i="21"/>
  <c r="R55" i="21"/>
  <c r="Q55" i="21"/>
  <c r="P55" i="21"/>
  <c r="O55" i="21"/>
  <c r="N55" i="21"/>
  <c r="U55" i="21" s="1"/>
  <c r="M55" i="21"/>
  <c r="L55" i="21"/>
  <c r="K55" i="21"/>
  <c r="H55" i="7" s="1"/>
  <c r="U54" i="21"/>
  <c r="T54" i="21"/>
  <c r="S54" i="21"/>
  <c r="U53" i="21"/>
  <c r="T53" i="21"/>
  <c r="S53" i="21"/>
  <c r="BH53" i="7" s="1"/>
  <c r="U52" i="21"/>
  <c r="R52" i="21"/>
  <c r="Q52" i="21"/>
  <c r="P52" i="21"/>
  <c r="O52" i="21"/>
  <c r="N52" i="21"/>
  <c r="M52" i="21"/>
  <c r="L52" i="21"/>
  <c r="K52" i="21"/>
  <c r="R51" i="21"/>
  <c r="Q51" i="21"/>
  <c r="P51" i="21"/>
  <c r="O51" i="21"/>
  <c r="N51" i="21"/>
  <c r="U51" i="21" s="1"/>
  <c r="M51" i="21"/>
  <c r="L51" i="21"/>
  <c r="K51" i="21"/>
  <c r="H51" i="7" s="1"/>
  <c r="R50" i="21"/>
  <c r="AU50" i="7" s="1"/>
  <c r="Q50" i="21"/>
  <c r="P50" i="21"/>
  <c r="O50" i="21"/>
  <c r="N50" i="21"/>
  <c r="U50" i="21" s="1"/>
  <c r="M50" i="21"/>
  <c r="L50" i="21"/>
  <c r="K50" i="21"/>
  <c r="U49" i="21"/>
  <c r="T49" i="21"/>
  <c r="S49" i="21"/>
  <c r="S48" i="21"/>
  <c r="BH48" i="7" s="1"/>
  <c r="U48" i="21"/>
  <c r="R47" i="21"/>
  <c r="Q47" i="21"/>
  <c r="P47" i="21"/>
  <c r="O47" i="21"/>
  <c r="AH47" i="7" s="1"/>
  <c r="N47" i="21"/>
  <c r="U47" i="21" s="1"/>
  <c r="M47" i="21"/>
  <c r="L47" i="21"/>
  <c r="K47" i="21"/>
  <c r="U46" i="21"/>
  <c r="T46" i="21"/>
  <c r="S46" i="21"/>
  <c r="U45" i="21"/>
  <c r="T45" i="21"/>
  <c r="S45" i="21"/>
  <c r="U44" i="21"/>
  <c r="T44" i="21"/>
  <c r="S44" i="21"/>
  <c r="U43" i="21"/>
  <c r="T43" i="21"/>
  <c r="S43" i="21"/>
  <c r="R42" i="21"/>
  <c r="AU42" i="7" s="1"/>
  <c r="Q42" i="21"/>
  <c r="P42" i="21"/>
  <c r="O42" i="21"/>
  <c r="N42" i="21"/>
  <c r="U42" i="21" s="1"/>
  <c r="M42" i="21"/>
  <c r="L42" i="21"/>
  <c r="K42" i="21"/>
  <c r="H42" i="7" s="1"/>
  <c r="R41" i="21"/>
  <c r="Q41" i="21"/>
  <c r="P41" i="21"/>
  <c r="O41" i="21"/>
  <c r="N41" i="21"/>
  <c r="U41" i="7" s="1"/>
  <c r="M41" i="21"/>
  <c r="L41" i="21"/>
  <c r="K41" i="21"/>
  <c r="H41" i="7" s="1"/>
  <c r="R40" i="21"/>
  <c r="Q40" i="21"/>
  <c r="S40" i="21" s="1"/>
  <c r="P40" i="21"/>
  <c r="O40" i="21"/>
  <c r="N40" i="21"/>
  <c r="U40" i="21" s="1"/>
  <c r="M40" i="21"/>
  <c r="L40" i="21"/>
  <c r="K40" i="21"/>
  <c r="U39" i="21"/>
  <c r="T39" i="21"/>
  <c r="S39" i="21"/>
  <c r="R38" i="21"/>
  <c r="AU38" i="7" s="1"/>
  <c r="Q38" i="21"/>
  <c r="P38" i="21"/>
  <c r="O38" i="21"/>
  <c r="AH38" i="7" s="1"/>
  <c r="N38" i="21"/>
  <c r="U38" i="21" s="1"/>
  <c r="M38" i="21"/>
  <c r="L38" i="21"/>
  <c r="K38" i="21"/>
  <c r="R37" i="21"/>
  <c r="AU37" i="7" s="1"/>
  <c r="Q37" i="21"/>
  <c r="P37" i="21"/>
  <c r="O37" i="21"/>
  <c r="N37" i="21"/>
  <c r="U37" i="21" s="1"/>
  <c r="M37" i="21"/>
  <c r="L37" i="21"/>
  <c r="K37" i="21"/>
  <c r="R36" i="21"/>
  <c r="Q36" i="21"/>
  <c r="P36" i="21"/>
  <c r="O36" i="21"/>
  <c r="AH36" i="7" s="1"/>
  <c r="N36" i="21"/>
  <c r="U36" i="21" s="1"/>
  <c r="M36" i="21"/>
  <c r="L36" i="21"/>
  <c r="K36" i="21"/>
  <c r="H36" i="7" s="1"/>
  <c r="U35" i="21"/>
  <c r="T35" i="21"/>
  <c r="S35" i="21"/>
  <c r="R34" i="21"/>
  <c r="AU34" i="7" s="1"/>
  <c r="Q34" i="21"/>
  <c r="P34" i="21"/>
  <c r="O34" i="21"/>
  <c r="AH34" i="7" s="1"/>
  <c r="N34" i="21"/>
  <c r="U34" i="21" s="1"/>
  <c r="M34" i="21"/>
  <c r="L34" i="21"/>
  <c r="K34" i="21"/>
  <c r="R33" i="21"/>
  <c r="Q33" i="21"/>
  <c r="P33" i="21"/>
  <c r="O33" i="21"/>
  <c r="N33" i="21"/>
  <c r="U33" i="21" s="1"/>
  <c r="M33" i="21"/>
  <c r="L33" i="21"/>
  <c r="K33" i="21"/>
  <c r="R32" i="21"/>
  <c r="Q32" i="21"/>
  <c r="P32" i="21"/>
  <c r="O32" i="21"/>
  <c r="N32" i="21"/>
  <c r="U32" i="21" s="1"/>
  <c r="M32" i="21"/>
  <c r="L32" i="21"/>
  <c r="K32" i="21"/>
  <c r="U31" i="21"/>
  <c r="T31" i="21"/>
  <c r="S31" i="21"/>
  <c r="BH31" i="7" s="1"/>
  <c r="R30" i="21"/>
  <c r="AU30" i="7" s="1"/>
  <c r="Q30" i="21"/>
  <c r="P30" i="21"/>
  <c r="O30" i="21"/>
  <c r="AH30" i="7" s="1"/>
  <c r="N30" i="21"/>
  <c r="U30" i="21" s="1"/>
  <c r="M30" i="21"/>
  <c r="L30" i="21"/>
  <c r="K30" i="21"/>
  <c r="H30" i="7" s="1"/>
  <c r="R29" i="21"/>
  <c r="Q29" i="21"/>
  <c r="P29" i="21"/>
  <c r="O29" i="21"/>
  <c r="N29" i="21"/>
  <c r="M29" i="21"/>
  <c r="L29" i="21"/>
  <c r="K29" i="21"/>
  <c r="R28" i="21"/>
  <c r="AU28" i="7" s="1"/>
  <c r="Q28" i="21"/>
  <c r="P28" i="21"/>
  <c r="O28" i="21"/>
  <c r="N28" i="21"/>
  <c r="U28" i="21" s="1"/>
  <c r="M28" i="21"/>
  <c r="L28" i="21"/>
  <c r="K28" i="21"/>
  <c r="R27" i="21"/>
  <c r="Q27" i="21"/>
  <c r="P27" i="21"/>
  <c r="O27" i="21"/>
  <c r="N27" i="21"/>
  <c r="U27" i="21" s="1"/>
  <c r="M27" i="21"/>
  <c r="L27" i="21"/>
  <c r="K27" i="21"/>
  <c r="H27" i="7" s="1"/>
  <c r="R26" i="21"/>
  <c r="AU26" i="7" s="1"/>
  <c r="Q26" i="21"/>
  <c r="P26" i="21"/>
  <c r="O26" i="21"/>
  <c r="N26" i="21"/>
  <c r="U26" i="21" s="1"/>
  <c r="M26" i="21"/>
  <c r="L26" i="21"/>
  <c r="K26" i="21"/>
  <c r="R25" i="21"/>
  <c r="AU25" i="7" s="1"/>
  <c r="Q25" i="21"/>
  <c r="P25" i="21"/>
  <c r="O25" i="21"/>
  <c r="N25" i="21"/>
  <c r="U25" i="21" s="1"/>
  <c r="M25" i="21"/>
  <c r="L25" i="21"/>
  <c r="K25" i="21"/>
  <c r="T24" i="21"/>
  <c r="S24" i="21"/>
  <c r="BH24" i="7" s="1"/>
  <c r="R23" i="21"/>
  <c r="AU23" i="7" s="1"/>
  <c r="Q23" i="21"/>
  <c r="P23" i="21"/>
  <c r="O23" i="21"/>
  <c r="N23" i="21"/>
  <c r="U23" i="21" s="1"/>
  <c r="M23" i="21"/>
  <c r="L23" i="21"/>
  <c r="K23" i="21"/>
  <c r="R22" i="21"/>
  <c r="AU22" i="7" s="1"/>
  <c r="Q22" i="21"/>
  <c r="P22" i="21"/>
  <c r="O22" i="21"/>
  <c r="AH22" i="7" s="1"/>
  <c r="N22" i="21"/>
  <c r="U22" i="21" s="1"/>
  <c r="M22" i="21"/>
  <c r="L22" i="21"/>
  <c r="K22" i="21"/>
  <c r="U21" i="21"/>
  <c r="R21" i="21"/>
  <c r="Q21" i="21"/>
  <c r="P21" i="21"/>
  <c r="O21" i="21"/>
  <c r="N21" i="21"/>
  <c r="M21" i="21"/>
  <c r="L21" i="21"/>
  <c r="K21" i="21"/>
  <c r="H21" i="7" s="1"/>
  <c r="R20" i="21"/>
  <c r="Q20" i="21"/>
  <c r="P20" i="21"/>
  <c r="O20" i="21"/>
  <c r="AH20" i="7" s="1"/>
  <c r="N20" i="21"/>
  <c r="U20" i="21" s="1"/>
  <c r="M20" i="21"/>
  <c r="L20" i="21"/>
  <c r="K20" i="21"/>
  <c r="H20" i="7" s="1"/>
  <c r="U19" i="21"/>
  <c r="T19" i="21"/>
  <c r="S19" i="21"/>
  <c r="U18" i="21"/>
  <c r="T18" i="21"/>
  <c r="S18" i="21"/>
  <c r="U17" i="21"/>
  <c r="T17" i="21"/>
  <c r="S17" i="21"/>
  <c r="U16" i="21"/>
  <c r="T16" i="21"/>
  <c r="S16" i="21"/>
  <c r="U15" i="21"/>
  <c r="T15" i="21"/>
  <c r="S15" i="21"/>
  <c r="R14" i="21"/>
  <c r="AU14" i="7" s="1"/>
  <c r="Q14" i="21"/>
  <c r="P14" i="21"/>
  <c r="O14" i="21"/>
  <c r="N14" i="21"/>
  <c r="U14" i="21" s="1"/>
  <c r="M14" i="21"/>
  <c r="L14" i="21"/>
  <c r="K14" i="21"/>
  <c r="H14" i="7" s="1"/>
  <c r="R13" i="21"/>
  <c r="AU13" i="7" s="1"/>
  <c r="Q13" i="21"/>
  <c r="P13" i="21"/>
  <c r="O13" i="21"/>
  <c r="N13" i="21"/>
  <c r="U13" i="21" s="1"/>
  <c r="M13" i="21"/>
  <c r="L13" i="21"/>
  <c r="K13" i="21"/>
  <c r="U12" i="21"/>
  <c r="T12" i="21"/>
  <c r="S12" i="21"/>
  <c r="R11" i="21"/>
  <c r="Q11" i="21"/>
  <c r="P11" i="21"/>
  <c r="O11" i="21"/>
  <c r="AH11" i="7" s="1"/>
  <c r="N11" i="21"/>
  <c r="U11" i="21" s="1"/>
  <c r="M11" i="21"/>
  <c r="L11" i="21"/>
  <c r="K11" i="21"/>
  <c r="R10" i="21"/>
  <c r="AU10" i="7" s="1"/>
  <c r="Q10" i="21"/>
  <c r="P10" i="21"/>
  <c r="O10" i="21"/>
  <c r="N10" i="21"/>
  <c r="U10" i="21" s="1"/>
  <c r="M10" i="21"/>
  <c r="L10" i="21"/>
  <c r="K10" i="21"/>
  <c r="R9" i="21"/>
  <c r="AU9" i="7" s="1"/>
  <c r="Q9" i="21"/>
  <c r="P9" i="21"/>
  <c r="O9" i="21"/>
  <c r="N9" i="21"/>
  <c r="U9" i="21" s="1"/>
  <c r="M9" i="21"/>
  <c r="L9" i="21"/>
  <c r="K9" i="21"/>
  <c r="R8" i="21"/>
  <c r="Q8" i="21"/>
  <c r="P8" i="21"/>
  <c r="O8" i="21"/>
  <c r="AH8" i="7" s="1"/>
  <c r="N8" i="21"/>
  <c r="U8" i="21" s="1"/>
  <c r="M8" i="21"/>
  <c r="L8" i="21"/>
  <c r="K8" i="21"/>
  <c r="H8" i="7" s="1"/>
  <c r="R7" i="21"/>
  <c r="AU7" i="7" s="1"/>
  <c r="Q7" i="21"/>
  <c r="P7" i="21"/>
  <c r="O7" i="21"/>
  <c r="AH7" i="7" s="1"/>
  <c r="N7" i="21"/>
  <c r="U7" i="21" s="1"/>
  <c r="M7" i="21"/>
  <c r="L7" i="21"/>
  <c r="K7" i="21"/>
  <c r="R6" i="21"/>
  <c r="AU6" i="7" s="1"/>
  <c r="Q6" i="21"/>
  <c r="P6" i="21"/>
  <c r="O6" i="21"/>
  <c r="AH6" i="7" s="1"/>
  <c r="N6" i="21"/>
  <c r="U6" i="21" s="1"/>
  <c r="M6" i="21"/>
  <c r="L6" i="21"/>
  <c r="K6" i="21"/>
  <c r="H6" i="7" s="1"/>
  <c r="R5" i="21"/>
  <c r="Q5" i="21"/>
  <c r="P5" i="21"/>
  <c r="O5" i="21"/>
  <c r="N5" i="21"/>
  <c r="U5" i="21" s="1"/>
  <c r="M5" i="21"/>
  <c r="L5" i="21"/>
  <c r="K5" i="21"/>
  <c r="R4" i="21"/>
  <c r="Q4" i="21"/>
  <c r="P4" i="21"/>
  <c r="O4" i="21"/>
  <c r="AH4" i="7" s="1"/>
  <c r="N4" i="21"/>
  <c r="M4" i="21"/>
  <c r="L4" i="21"/>
  <c r="K4" i="21"/>
  <c r="H4" i="7" s="1"/>
  <c r="R140" i="25"/>
  <c r="Q140" i="25"/>
  <c r="P140" i="25"/>
  <c r="O140" i="25"/>
  <c r="N140" i="25"/>
  <c r="U140" i="25" s="1"/>
  <c r="M140" i="25"/>
  <c r="L140" i="25"/>
  <c r="K140" i="25"/>
  <c r="E140" i="7" s="1"/>
  <c r="R139" i="25"/>
  <c r="Q139" i="25"/>
  <c r="S139" i="25" s="1"/>
  <c r="BE139" i="7" s="1"/>
  <c r="P139" i="25"/>
  <c r="O139" i="25"/>
  <c r="N139" i="25"/>
  <c r="M139" i="25"/>
  <c r="L139" i="25"/>
  <c r="K139" i="25"/>
  <c r="R138" i="25"/>
  <c r="AR138" i="7" s="1"/>
  <c r="Q138" i="25"/>
  <c r="P138" i="25"/>
  <c r="O138" i="25"/>
  <c r="AE138" i="7" s="1"/>
  <c r="N138" i="25"/>
  <c r="U138" i="25" s="1"/>
  <c r="M138" i="25"/>
  <c r="L138" i="25"/>
  <c r="K138" i="25"/>
  <c r="R137" i="25"/>
  <c r="AR137" i="7" s="1"/>
  <c r="Q137" i="25"/>
  <c r="P137" i="25"/>
  <c r="O137" i="25"/>
  <c r="AE137" i="7" s="1"/>
  <c r="N137" i="25"/>
  <c r="U137" i="25" s="1"/>
  <c r="M137" i="25"/>
  <c r="L137" i="25"/>
  <c r="K137" i="25"/>
  <c r="E137" i="7" s="1"/>
  <c r="U136" i="25"/>
  <c r="R136" i="25"/>
  <c r="Q136" i="25"/>
  <c r="P136" i="25"/>
  <c r="O136" i="25"/>
  <c r="AE136" i="7" s="1"/>
  <c r="N136" i="25"/>
  <c r="M136" i="25"/>
  <c r="L136" i="25"/>
  <c r="K136" i="25"/>
  <c r="E136" i="7" s="1"/>
  <c r="U135" i="25"/>
  <c r="T135" i="25"/>
  <c r="S135" i="25"/>
  <c r="R134" i="25"/>
  <c r="Q134" i="25"/>
  <c r="P134" i="25"/>
  <c r="O134" i="25"/>
  <c r="N134" i="25"/>
  <c r="U134" i="25" s="1"/>
  <c r="M134" i="25"/>
  <c r="L134" i="25"/>
  <c r="K134" i="25"/>
  <c r="R133" i="25"/>
  <c r="AR133" i="7" s="1"/>
  <c r="Q133" i="25"/>
  <c r="P133" i="25"/>
  <c r="O133" i="25"/>
  <c r="N133" i="25"/>
  <c r="U133" i="25" s="1"/>
  <c r="M133" i="25"/>
  <c r="L133" i="25"/>
  <c r="K133" i="25"/>
  <c r="E133" i="7" s="1"/>
  <c r="R132" i="25"/>
  <c r="Q132" i="25"/>
  <c r="P132" i="25"/>
  <c r="O132" i="25"/>
  <c r="S132" i="25" s="1"/>
  <c r="BE132" i="7" s="1"/>
  <c r="N132" i="25"/>
  <c r="M132" i="25"/>
  <c r="L132" i="25"/>
  <c r="K132" i="25"/>
  <c r="E132" i="7" s="1"/>
  <c r="U131" i="25"/>
  <c r="T131" i="25"/>
  <c r="S131" i="25"/>
  <c r="R130" i="25"/>
  <c r="Q130" i="25"/>
  <c r="P130" i="25"/>
  <c r="O130" i="25"/>
  <c r="N130" i="25"/>
  <c r="U130" i="25" s="1"/>
  <c r="M130" i="25"/>
  <c r="L130" i="25"/>
  <c r="K130" i="25"/>
  <c r="E130" i="7" s="1"/>
  <c r="R129" i="25"/>
  <c r="AR129" i="7" s="1"/>
  <c r="Q129" i="25"/>
  <c r="P129" i="25"/>
  <c r="O129" i="25"/>
  <c r="AE129" i="7" s="1"/>
  <c r="N129" i="25"/>
  <c r="U129" i="25" s="1"/>
  <c r="M129" i="25"/>
  <c r="L129" i="25"/>
  <c r="K129" i="25"/>
  <c r="R128" i="25"/>
  <c r="Q128" i="25"/>
  <c r="P128" i="25"/>
  <c r="O128" i="25"/>
  <c r="AE128" i="7" s="1"/>
  <c r="N128" i="25"/>
  <c r="U128" i="25" s="1"/>
  <c r="M128" i="25"/>
  <c r="L128" i="25"/>
  <c r="K128" i="25"/>
  <c r="E128" i="7" s="1"/>
  <c r="R127" i="25"/>
  <c r="AR127" i="7" s="1"/>
  <c r="Q127" i="25"/>
  <c r="P127" i="25"/>
  <c r="O127" i="25"/>
  <c r="N127" i="25"/>
  <c r="M127" i="25"/>
  <c r="L127" i="25"/>
  <c r="K127" i="25"/>
  <c r="R126" i="25"/>
  <c r="Q126" i="25"/>
  <c r="S126" i="25" s="1"/>
  <c r="BE126" i="7" s="1"/>
  <c r="P126" i="25"/>
  <c r="O126" i="25"/>
  <c r="N126" i="25"/>
  <c r="U126" i="25" s="1"/>
  <c r="M126" i="25"/>
  <c r="L126" i="25"/>
  <c r="K126" i="25"/>
  <c r="R125" i="25"/>
  <c r="Q125" i="25"/>
  <c r="P125" i="25"/>
  <c r="O125" i="25"/>
  <c r="N125" i="25"/>
  <c r="U125" i="25" s="1"/>
  <c r="M125" i="25"/>
  <c r="L125" i="25"/>
  <c r="K125" i="25"/>
  <c r="R124" i="25"/>
  <c r="Q124" i="25"/>
  <c r="P124" i="25"/>
  <c r="O124" i="25"/>
  <c r="AE124" i="7" s="1"/>
  <c r="N124" i="25"/>
  <c r="U124" i="25" s="1"/>
  <c r="M124" i="25"/>
  <c r="L124" i="25"/>
  <c r="K124" i="25"/>
  <c r="E124" i="7" s="1"/>
  <c r="R123" i="25"/>
  <c r="AR123" i="7" s="1"/>
  <c r="Q123" i="25"/>
  <c r="S123" i="25" s="1"/>
  <c r="BE123" i="7" s="1"/>
  <c r="P123" i="25"/>
  <c r="O123" i="25"/>
  <c r="N123" i="25"/>
  <c r="M123" i="25"/>
  <c r="L123" i="25"/>
  <c r="K123" i="25"/>
  <c r="R122" i="25"/>
  <c r="AR122" i="7" s="1"/>
  <c r="Q122" i="25"/>
  <c r="P122" i="25"/>
  <c r="O122" i="25"/>
  <c r="AE122" i="7" s="1"/>
  <c r="N122" i="25"/>
  <c r="U122" i="25" s="1"/>
  <c r="M122" i="25"/>
  <c r="L122" i="25"/>
  <c r="K122" i="25"/>
  <c r="E122" i="7" s="1"/>
  <c r="R121" i="25"/>
  <c r="AR121" i="7" s="1"/>
  <c r="Q121" i="25"/>
  <c r="P121" i="25"/>
  <c r="O121" i="25"/>
  <c r="N121" i="25"/>
  <c r="M121" i="25"/>
  <c r="L121" i="25"/>
  <c r="K121" i="25"/>
  <c r="E121" i="7" s="1"/>
  <c r="U120" i="25"/>
  <c r="R120" i="25"/>
  <c r="AR120" i="7" s="1"/>
  <c r="Q120" i="25"/>
  <c r="P120" i="25"/>
  <c r="O120" i="25"/>
  <c r="AE120" i="7" s="1"/>
  <c r="N120" i="25"/>
  <c r="M120" i="25"/>
  <c r="L120" i="25"/>
  <c r="K120" i="25"/>
  <c r="E120" i="7" s="1"/>
  <c r="R119" i="25"/>
  <c r="AR119" i="7" s="1"/>
  <c r="Q119" i="25"/>
  <c r="P119" i="25"/>
  <c r="O119" i="25"/>
  <c r="AE119" i="7" s="1"/>
  <c r="N119" i="25"/>
  <c r="U119" i="25" s="1"/>
  <c r="M119" i="25"/>
  <c r="L119" i="25"/>
  <c r="K119" i="25"/>
  <c r="R118" i="25"/>
  <c r="Q118" i="25"/>
  <c r="P118" i="25"/>
  <c r="O118" i="25"/>
  <c r="N118" i="25"/>
  <c r="U118" i="25" s="1"/>
  <c r="M118" i="25"/>
  <c r="L118" i="25"/>
  <c r="K118" i="25"/>
  <c r="E118" i="7" s="1"/>
  <c r="T117" i="25"/>
  <c r="S117" i="25"/>
  <c r="R116" i="25"/>
  <c r="AR116" i="7" s="1"/>
  <c r="Q116" i="25"/>
  <c r="P116" i="25"/>
  <c r="O116" i="25"/>
  <c r="N116" i="25"/>
  <c r="U116" i="25" s="1"/>
  <c r="M116" i="25"/>
  <c r="L116" i="25"/>
  <c r="K116" i="25"/>
  <c r="U115" i="25"/>
  <c r="T115" i="25"/>
  <c r="S115" i="25"/>
  <c r="U114" i="25"/>
  <c r="T114" i="25"/>
  <c r="S114" i="25"/>
  <c r="U113" i="25"/>
  <c r="T113" i="25"/>
  <c r="S113" i="25"/>
  <c r="R112" i="25"/>
  <c r="AR112" i="7" s="1"/>
  <c r="Q112" i="25"/>
  <c r="P112" i="25"/>
  <c r="O112" i="25"/>
  <c r="N112" i="25"/>
  <c r="U112" i="25" s="1"/>
  <c r="M112" i="25"/>
  <c r="L112" i="25"/>
  <c r="K112" i="25"/>
  <c r="U111" i="25"/>
  <c r="R111" i="25"/>
  <c r="Q111" i="25"/>
  <c r="P111" i="25"/>
  <c r="O111" i="25"/>
  <c r="AE111" i="7" s="1"/>
  <c r="N111" i="25"/>
  <c r="M111" i="25"/>
  <c r="L111" i="25"/>
  <c r="K111" i="25"/>
  <c r="E111" i="7" s="1"/>
  <c r="R110" i="25"/>
  <c r="Q110" i="25"/>
  <c r="P110" i="25"/>
  <c r="O110" i="25"/>
  <c r="N110" i="25"/>
  <c r="U110" i="25" s="1"/>
  <c r="M110" i="25"/>
  <c r="L110" i="25"/>
  <c r="K110" i="25"/>
  <c r="R109" i="25"/>
  <c r="Q109" i="25"/>
  <c r="S109" i="25" s="1"/>
  <c r="BE109" i="7" s="1"/>
  <c r="P109" i="25"/>
  <c r="O109" i="25"/>
  <c r="N109" i="25"/>
  <c r="M109" i="25"/>
  <c r="L109" i="25"/>
  <c r="K109" i="25"/>
  <c r="E109" i="7" s="1"/>
  <c r="U108" i="25"/>
  <c r="T108" i="25"/>
  <c r="S108" i="25"/>
  <c r="U107" i="25"/>
  <c r="T107" i="25"/>
  <c r="S107" i="25"/>
  <c r="U106" i="25"/>
  <c r="T106" i="25"/>
  <c r="S106" i="25"/>
  <c r="U105" i="25"/>
  <c r="T105" i="25"/>
  <c r="S105" i="25"/>
  <c r="U104" i="25"/>
  <c r="T104" i="25"/>
  <c r="S104" i="25"/>
  <c r="R103" i="25"/>
  <c r="Q103" i="25"/>
  <c r="P103" i="25"/>
  <c r="O103" i="25"/>
  <c r="N103" i="25"/>
  <c r="U103" i="25" s="1"/>
  <c r="M103" i="25"/>
  <c r="L103" i="25"/>
  <c r="K103" i="25"/>
  <c r="R102" i="25"/>
  <c r="AR102" i="7" s="1"/>
  <c r="Q102" i="25"/>
  <c r="P102" i="25"/>
  <c r="O102" i="25"/>
  <c r="S102" i="25" s="1"/>
  <c r="BE102" i="7" s="1"/>
  <c r="N102" i="25"/>
  <c r="M102" i="25"/>
  <c r="L102" i="25"/>
  <c r="K102" i="25"/>
  <c r="T102" i="25" s="1"/>
  <c r="U101" i="25"/>
  <c r="T101" i="25"/>
  <c r="S101" i="25"/>
  <c r="R100" i="25"/>
  <c r="Q100" i="25"/>
  <c r="P100" i="25"/>
  <c r="O100" i="25"/>
  <c r="N100" i="25"/>
  <c r="U100" i="25" s="1"/>
  <c r="M100" i="25"/>
  <c r="L100" i="25"/>
  <c r="K100" i="25"/>
  <c r="E100" i="7" s="1"/>
  <c r="R99" i="25"/>
  <c r="Q99" i="25"/>
  <c r="P99" i="25"/>
  <c r="O99" i="25"/>
  <c r="AE99" i="7" s="1"/>
  <c r="N99" i="25"/>
  <c r="U99" i="25" s="1"/>
  <c r="M99" i="25"/>
  <c r="L99" i="25"/>
  <c r="K99" i="25"/>
  <c r="T98" i="25"/>
  <c r="S98" i="25"/>
  <c r="R97" i="25"/>
  <c r="Q97" i="25"/>
  <c r="S97" i="25" s="1"/>
  <c r="BE97" i="7" s="1"/>
  <c r="P97" i="25"/>
  <c r="O97" i="25"/>
  <c r="N97" i="25"/>
  <c r="U97" i="25" s="1"/>
  <c r="M97" i="25"/>
  <c r="L97" i="25"/>
  <c r="K97" i="25"/>
  <c r="R96" i="25"/>
  <c r="AR96" i="7" s="1"/>
  <c r="Q96" i="25"/>
  <c r="P96" i="25"/>
  <c r="O96" i="25"/>
  <c r="N96" i="25"/>
  <c r="U96" i="25" s="1"/>
  <c r="M96" i="25"/>
  <c r="L96" i="25"/>
  <c r="K96" i="25"/>
  <c r="E96" i="7" s="1"/>
  <c r="U95" i="25"/>
  <c r="T95" i="25"/>
  <c r="S95" i="25"/>
  <c r="U94" i="25"/>
  <c r="T94" i="25"/>
  <c r="S94" i="25"/>
  <c r="U93" i="25"/>
  <c r="T93" i="25"/>
  <c r="S93" i="25"/>
  <c r="U92" i="25"/>
  <c r="T92" i="25"/>
  <c r="S92" i="25"/>
  <c r="R91" i="25"/>
  <c r="AR91" i="7" s="1"/>
  <c r="Q91" i="25"/>
  <c r="P91" i="25"/>
  <c r="O91" i="25"/>
  <c r="S91" i="25" s="1"/>
  <c r="BE91" i="7" s="1"/>
  <c r="N91" i="25"/>
  <c r="M91" i="25"/>
  <c r="L91" i="25"/>
  <c r="K91" i="25"/>
  <c r="E91" i="7" s="1"/>
  <c r="U90" i="25"/>
  <c r="T90" i="25"/>
  <c r="S90" i="25"/>
  <c r="R89" i="25"/>
  <c r="Q89" i="25"/>
  <c r="P89" i="25"/>
  <c r="O89" i="25"/>
  <c r="N89" i="25"/>
  <c r="U89" i="25" s="1"/>
  <c r="M89" i="25"/>
  <c r="L89" i="25"/>
  <c r="K89" i="25"/>
  <c r="U88" i="25"/>
  <c r="T88" i="25"/>
  <c r="S88" i="25"/>
  <c r="R87" i="25"/>
  <c r="AR87" i="7" s="1"/>
  <c r="Q87" i="25"/>
  <c r="P87" i="25"/>
  <c r="O87" i="25"/>
  <c r="S87" i="25" s="1"/>
  <c r="BE87" i="7" s="1"/>
  <c r="N87" i="25"/>
  <c r="M87" i="25"/>
  <c r="L87" i="25"/>
  <c r="K87" i="25"/>
  <c r="T87" i="25" s="1"/>
  <c r="R86" i="25"/>
  <c r="AR86" i="7" s="1"/>
  <c r="Q86" i="25"/>
  <c r="P86" i="25"/>
  <c r="O86" i="25"/>
  <c r="AE86" i="7" s="1"/>
  <c r="N86" i="25"/>
  <c r="M86" i="25"/>
  <c r="L86" i="25"/>
  <c r="K86" i="25"/>
  <c r="R85" i="25"/>
  <c r="AR85" i="7" s="1"/>
  <c r="Q85" i="25"/>
  <c r="P85" i="25"/>
  <c r="O85" i="25"/>
  <c r="N85" i="25"/>
  <c r="U85" i="25" s="1"/>
  <c r="M85" i="25"/>
  <c r="L85" i="25"/>
  <c r="K85" i="25"/>
  <c r="R84" i="25"/>
  <c r="AR84" i="7" s="1"/>
  <c r="Q84" i="25"/>
  <c r="P84" i="25"/>
  <c r="O84" i="25"/>
  <c r="N84" i="25"/>
  <c r="U84" i="25" s="1"/>
  <c r="M84" i="25"/>
  <c r="L84" i="25"/>
  <c r="K84" i="25"/>
  <c r="E84" i="7" s="1"/>
  <c r="U83" i="25"/>
  <c r="T83" i="25"/>
  <c r="S83" i="25"/>
  <c r="U82" i="25"/>
  <c r="T82" i="25"/>
  <c r="S82" i="25"/>
  <c r="R81" i="25"/>
  <c r="AR81" i="7" s="1"/>
  <c r="Q81" i="25"/>
  <c r="S81" i="25" s="1"/>
  <c r="BE81" i="7" s="1"/>
  <c r="P81" i="25"/>
  <c r="O81" i="25"/>
  <c r="N81" i="25"/>
  <c r="U81" i="25" s="1"/>
  <c r="M81" i="25"/>
  <c r="L81" i="25"/>
  <c r="K81" i="25"/>
  <c r="R80" i="25"/>
  <c r="AR80" i="7" s="1"/>
  <c r="Q80" i="25"/>
  <c r="P80" i="25"/>
  <c r="O80" i="25"/>
  <c r="AE80" i="7" s="1"/>
  <c r="N80" i="25"/>
  <c r="M80" i="25"/>
  <c r="L80" i="25"/>
  <c r="K80" i="25"/>
  <c r="E80" i="7" s="1"/>
  <c r="R79" i="25"/>
  <c r="AR79" i="7" s="1"/>
  <c r="Q79" i="25"/>
  <c r="P79" i="25"/>
  <c r="O79" i="25"/>
  <c r="N79" i="25"/>
  <c r="M79" i="25"/>
  <c r="L79" i="25"/>
  <c r="K79" i="25"/>
  <c r="E79" i="7" s="1"/>
  <c r="U78" i="25"/>
  <c r="T78" i="25"/>
  <c r="S78" i="25"/>
  <c r="BE78" i="7" s="1"/>
  <c r="U77" i="25"/>
  <c r="R77" i="25"/>
  <c r="Q77" i="25"/>
  <c r="P77" i="25"/>
  <c r="O77" i="25"/>
  <c r="N77" i="25"/>
  <c r="M77" i="25"/>
  <c r="L77" i="25"/>
  <c r="K77" i="25"/>
  <c r="R76" i="25"/>
  <c r="AR76" i="7" s="1"/>
  <c r="Q76" i="25"/>
  <c r="P76" i="25"/>
  <c r="O76" i="25"/>
  <c r="N76" i="25"/>
  <c r="U76" i="25" s="1"/>
  <c r="M76" i="25"/>
  <c r="L76" i="25"/>
  <c r="K76" i="25"/>
  <c r="R75" i="25"/>
  <c r="Q75" i="25"/>
  <c r="P75" i="25"/>
  <c r="O75" i="25"/>
  <c r="S75" i="25" s="1"/>
  <c r="BE75" i="7" s="1"/>
  <c r="N75" i="25"/>
  <c r="U75" i="25" s="1"/>
  <c r="M75" i="25"/>
  <c r="L75" i="25"/>
  <c r="K75" i="25"/>
  <c r="R74" i="25"/>
  <c r="Q74" i="25"/>
  <c r="P74" i="25"/>
  <c r="O74" i="25"/>
  <c r="AE74" i="7" s="1"/>
  <c r="N74" i="25"/>
  <c r="U74" i="25" s="1"/>
  <c r="M74" i="25"/>
  <c r="L74" i="25"/>
  <c r="K74" i="25"/>
  <c r="E74" i="7" s="1"/>
  <c r="U73" i="25"/>
  <c r="T73" i="25"/>
  <c r="S73" i="25"/>
  <c r="U72" i="25"/>
  <c r="T72" i="25"/>
  <c r="S72" i="25"/>
  <c r="U71" i="25"/>
  <c r="T71" i="25"/>
  <c r="S71" i="25"/>
  <c r="U70" i="25"/>
  <c r="R70" i="25"/>
  <c r="Q70" i="25"/>
  <c r="P70" i="25"/>
  <c r="O70" i="25"/>
  <c r="N70" i="25"/>
  <c r="M70" i="25"/>
  <c r="L70" i="25"/>
  <c r="K70" i="25"/>
  <c r="U69" i="25"/>
  <c r="T69" i="25"/>
  <c r="S69" i="25"/>
  <c r="R68" i="25"/>
  <c r="Q68" i="25"/>
  <c r="S68" i="25" s="1"/>
  <c r="BE68" i="7" s="1"/>
  <c r="P68" i="25"/>
  <c r="O68" i="25"/>
  <c r="N68" i="25"/>
  <c r="U68" i="25" s="1"/>
  <c r="M68" i="25"/>
  <c r="L68" i="25"/>
  <c r="K68" i="25"/>
  <c r="R67" i="25"/>
  <c r="AR67" i="7" s="1"/>
  <c r="Q67" i="25"/>
  <c r="P67" i="25"/>
  <c r="O67" i="25"/>
  <c r="N67" i="25"/>
  <c r="U67" i="25" s="1"/>
  <c r="M67" i="25"/>
  <c r="L67" i="25"/>
  <c r="K67" i="25"/>
  <c r="R66" i="25"/>
  <c r="AR66" i="7" s="1"/>
  <c r="Q66" i="25"/>
  <c r="P66" i="25"/>
  <c r="O66" i="25"/>
  <c r="N66" i="25"/>
  <c r="U66" i="25" s="1"/>
  <c r="M66" i="25"/>
  <c r="L66" i="25"/>
  <c r="K66" i="25"/>
  <c r="E66" i="7" s="1"/>
  <c r="R65" i="25"/>
  <c r="Q65" i="25"/>
  <c r="P65" i="25"/>
  <c r="O65" i="25"/>
  <c r="AE65" i="7" s="1"/>
  <c r="N65" i="25"/>
  <c r="U65" i="25" s="1"/>
  <c r="M65" i="25"/>
  <c r="L65" i="25"/>
  <c r="K65" i="25"/>
  <c r="E65" i="7" s="1"/>
  <c r="R64" i="25"/>
  <c r="Q64" i="25"/>
  <c r="P64" i="25"/>
  <c r="O64" i="25"/>
  <c r="AE64" i="7" s="1"/>
  <c r="N64" i="25"/>
  <c r="U64" i="25" s="1"/>
  <c r="M64" i="25"/>
  <c r="L64" i="25"/>
  <c r="K64" i="25"/>
  <c r="E64" i="7" s="1"/>
  <c r="R63" i="25"/>
  <c r="Q63" i="25"/>
  <c r="P63" i="25"/>
  <c r="O63" i="25"/>
  <c r="N63" i="25"/>
  <c r="U63" i="25" s="1"/>
  <c r="M63" i="25"/>
  <c r="L63" i="25"/>
  <c r="K63" i="25"/>
  <c r="R62" i="25"/>
  <c r="Q62" i="25"/>
  <c r="P62" i="25"/>
  <c r="O62" i="25"/>
  <c r="AE62" i="7" s="1"/>
  <c r="N62" i="25"/>
  <c r="U62" i="25" s="1"/>
  <c r="M62" i="25"/>
  <c r="L62" i="25"/>
  <c r="K62" i="25"/>
  <c r="R61" i="25"/>
  <c r="Q61" i="25"/>
  <c r="P61" i="25"/>
  <c r="O61" i="25"/>
  <c r="N61" i="25"/>
  <c r="U61" i="25" s="1"/>
  <c r="M61" i="25"/>
  <c r="L61" i="25"/>
  <c r="K61" i="25"/>
  <c r="R60" i="25"/>
  <c r="Q60" i="25"/>
  <c r="P60" i="25"/>
  <c r="O60" i="25"/>
  <c r="AE60" i="7" s="1"/>
  <c r="N60" i="25"/>
  <c r="U60" i="25" s="1"/>
  <c r="M60" i="25"/>
  <c r="L60" i="25"/>
  <c r="K60" i="25"/>
  <c r="R58" i="25"/>
  <c r="Q58" i="25"/>
  <c r="P58" i="25"/>
  <c r="O58" i="25"/>
  <c r="N58" i="25"/>
  <c r="U58" i="25" s="1"/>
  <c r="M58" i="25"/>
  <c r="L58" i="25"/>
  <c r="K58" i="25"/>
  <c r="R57" i="25"/>
  <c r="AR57" i="7" s="1"/>
  <c r="Q57" i="25"/>
  <c r="S57" i="25" s="1"/>
  <c r="BE57" i="7" s="1"/>
  <c r="P57" i="25"/>
  <c r="O57" i="25"/>
  <c r="N57" i="25"/>
  <c r="U57" i="25" s="1"/>
  <c r="M57" i="25"/>
  <c r="L57" i="25"/>
  <c r="K57" i="25"/>
  <c r="R56" i="25"/>
  <c r="Q56" i="25"/>
  <c r="P56" i="25"/>
  <c r="O56" i="25"/>
  <c r="N56" i="25"/>
  <c r="U56" i="25" s="1"/>
  <c r="M56" i="25"/>
  <c r="L56" i="25"/>
  <c r="K56" i="25"/>
  <c r="Q55" i="25"/>
  <c r="P55" i="25"/>
  <c r="O55" i="25"/>
  <c r="M55" i="25"/>
  <c r="L55" i="25"/>
  <c r="K55" i="25"/>
  <c r="E55" i="7" s="1"/>
  <c r="U54" i="25"/>
  <c r="T54" i="25"/>
  <c r="S54" i="25"/>
  <c r="BE54" i="7" s="1"/>
  <c r="U53" i="25"/>
  <c r="T53" i="25"/>
  <c r="S53" i="25"/>
  <c r="R52" i="25"/>
  <c r="AR52" i="7" s="1"/>
  <c r="Q52" i="25"/>
  <c r="S52" i="25" s="1"/>
  <c r="BE52" i="7" s="1"/>
  <c r="P52" i="25"/>
  <c r="O52" i="25"/>
  <c r="N52" i="25"/>
  <c r="U52" i="25" s="1"/>
  <c r="M52" i="25"/>
  <c r="L52" i="25"/>
  <c r="K52" i="25"/>
  <c r="R51" i="25"/>
  <c r="Q51" i="25"/>
  <c r="P51" i="25"/>
  <c r="O51" i="25"/>
  <c r="N51" i="25"/>
  <c r="U51" i="25" s="1"/>
  <c r="M51" i="25"/>
  <c r="L51" i="25"/>
  <c r="K51" i="25"/>
  <c r="R50" i="25"/>
  <c r="AR50" i="7" s="1"/>
  <c r="Q50" i="25"/>
  <c r="P50" i="25"/>
  <c r="O50" i="25"/>
  <c r="N50" i="25"/>
  <c r="U50" i="25" s="1"/>
  <c r="M50" i="25"/>
  <c r="L50" i="25"/>
  <c r="K50" i="25"/>
  <c r="U49" i="25"/>
  <c r="T49" i="25"/>
  <c r="S49" i="25"/>
  <c r="AR48" i="7"/>
  <c r="U48" i="25"/>
  <c r="T48" i="25"/>
  <c r="U47" i="25"/>
  <c r="R47" i="25"/>
  <c r="Q47" i="25"/>
  <c r="P47" i="25"/>
  <c r="O47" i="25"/>
  <c r="N47" i="25"/>
  <c r="M47" i="25"/>
  <c r="L47" i="25"/>
  <c r="K47" i="25"/>
  <c r="E47" i="7" s="1"/>
  <c r="U46" i="25"/>
  <c r="T46" i="25"/>
  <c r="S46" i="25"/>
  <c r="U45" i="25"/>
  <c r="T45" i="25"/>
  <c r="S45" i="25"/>
  <c r="U44" i="25"/>
  <c r="T44" i="25"/>
  <c r="S44" i="25"/>
  <c r="U43" i="25"/>
  <c r="T43" i="25"/>
  <c r="S43" i="25"/>
  <c r="R42" i="25"/>
  <c r="Q42" i="25"/>
  <c r="P42" i="25"/>
  <c r="O42" i="25"/>
  <c r="S42" i="25" s="1"/>
  <c r="BE42" i="7" s="1"/>
  <c r="N42" i="25"/>
  <c r="U42" i="25" s="1"/>
  <c r="M42" i="25"/>
  <c r="L42" i="25"/>
  <c r="K42" i="25"/>
  <c r="T42" i="25" s="1"/>
  <c r="R41" i="25"/>
  <c r="Q41" i="25"/>
  <c r="P41" i="25"/>
  <c r="O41" i="25"/>
  <c r="AE41" i="7" s="1"/>
  <c r="N41" i="25"/>
  <c r="U41" i="25" s="1"/>
  <c r="M41" i="25"/>
  <c r="L41" i="25"/>
  <c r="K41" i="25"/>
  <c r="E41" i="7" s="1"/>
  <c r="R40" i="25"/>
  <c r="AR40" i="7" s="1"/>
  <c r="Q40" i="25"/>
  <c r="P40" i="25"/>
  <c r="O40" i="25"/>
  <c r="N40" i="25"/>
  <c r="U40" i="25" s="1"/>
  <c r="M40" i="25"/>
  <c r="L40" i="25"/>
  <c r="K40" i="25"/>
  <c r="U39" i="25"/>
  <c r="T39" i="25"/>
  <c r="S39" i="25"/>
  <c r="R38" i="25"/>
  <c r="Q38" i="25"/>
  <c r="P38" i="25"/>
  <c r="O38" i="25"/>
  <c r="AE38" i="7" s="1"/>
  <c r="N38" i="25"/>
  <c r="U38" i="25" s="1"/>
  <c r="M38" i="25"/>
  <c r="L38" i="25"/>
  <c r="K38" i="25"/>
  <c r="R37" i="25"/>
  <c r="AR37" i="7" s="1"/>
  <c r="Q37" i="25"/>
  <c r="P37" i="25"/>
  <c r="O37" i="25"/>
  <c r="N37" i="25"/>
  <c r="M37" i="25"/>
  <c r="L37" i="25"/>
  <c r="K37" i="25"/>
  <c r="E37" i="7" s="1"/>
  <c r="R36" i="25"/>
  <c r="AR36" i="7" s="1"/>
  <c r="Q36" i="25"/>
  <c r="P36" i="25"/>
  <c r="O36" i="25"/>
  <c r="N36" i="25"/>
  <c r="U36" i="25" s="1"/>
  <c r="M36" i="25"/>
  <c r="L36" i="25"/>
  <c r="K36" i="25"/>
  <c r="U35" i="25"/>
  <c r="T35" i="25"/>
  <c r="S35" i="25"/>
  <c r="R34" i="25"/>
  <c r="Q34" i="25"/>
  <c r="P34" i="25"/>
  <c r="O34" i="25"/>
  <c r="N34" i="25"/>
  <c r="U34" i="25" s="1"/>
  <c r="M34" i="25"/>
  <c r="L34" i="25"/>
  <c r="K34" i="25"/>
  <c r="R33" i="25"/>
  <c r="Q33" i="25"/>
  <c r="P33" i="25"/>
  <c r="O33" i="25"/>
  <c r="N33" i="25"/>
  <c r="U33" i="25" s="1"/>
  <c r="M33" i="25"/>
  <c r="L33" i="25"/>
  <c r="K33" i="25"/>
  <c r="R32" i="25"/>
  <c r="AR32" i="7" s="1"/>
  <c r="Q32" i="25"/>
  <c r="P32" i="25"/>
  <c r="O32" i="25"/>
  <c r="AE32" i="7" s="1"/>
  <c r="N32" i="25"/>
  <c r="U32" i="25" s="1"/>
  <c r="M32" i="25"/>
  <c r="L32" i="25"/>
  <c r="K32" i="25"/>
  <c r="E32" i="7" s="1"/>
  <c r="U31" i="25"/>
  <c r="T31" i="25"/>
  <c r="S31" i="25"/>
  <c r="R30" i="25"/>
  <c r="AR30" i="7" s="1"/>
  <c r="Q30" i="25"/>
  <c r="P30" i="25"/>
  <c r="O30" i="25"/>
  <c r="S30" i="25" s="1"/>
  <c r="BE30" i="7" s="1"/>
  <c r="N30" i="25"/>
  <c r="U30" i="25" s="1"/>
  <c r="M30" i="25"/>
  <c r="L30" i="25"/>
  <c r="K30" i="25"/>
  <c r="T30" i="25" s="1"/>
  <c r="U29" i="25"/>
  <c r="R29" i="25"/>
  <c r="Q29" i="25"/>
  <c r="P29" i="25"/>
  <c r="O29" i="25"/>
  <c r="S29" i="25" s="1"/>
  <c r="N29" i="25"/>
  <c r="M29" i="25"/>
  <c r="L29" i="25"/>
  <c r="K29" i="25"/>
  <c r="R28" i="25"/>
  <c r="Q28" i="25"/>
  <c r="P28" i="25"/>
  <c r="O28" i="25"/>
  <c r="AE28" i="7" s="1"/>
  <c r="N28" i="25"/>
  <c r="U28" i="25" s="1"/>
  <c r="M28" i="25"/>
  <c r="L28" i="25"/>
  <c r="K28" i="25"/>
  <c r="E28" i="7" s="1"/>
  <c r="R27" i="25"/>
  <c r="Q27" i="25"/>
  <c r="P27" i="25"/>
  <c r="O27" i="25"/>
  <c r="AE27" i="7" s="1"/>
  <c r="N27" i="25"/>
  <c r="U27" i="25" s="1"/>
  <c r="M27" i="25"/>
  <c r="L27" i="25"/>
  <c r="K27" i="25"/>
  <c r="R26" i="25"/>
  <c r="Q26" i="25"/>
  <c r="P26" i="25"/>
  <c r="O26" i="25"/>
  <c r="N26" i="25"/>
  <c r="U26" i="25" s="1"/>
  <c r="M26" i="25"/>
  <c r="L26" i="25"/>
  <c r="K26" i="25"/>
  <c r="E26" i="7" s="1"/>
  <c r="R25" i="25"/>
  <c r="Q25" i="25"/>
  <c r="P25" i="25"/>
  <c r="O25" i="25"/>
  <c r="AE25" i="7" s="1"/>
  <c r="N25" i="25"/>
  <c r="U25" i="25" s="1"/>
  <c r="M25" i="25"/>
  <c r="L25" i="25"/>
  <c r="K25" i="25"/>
  <c r="E25" i="7" s="1"/>
  <c r="T24" i="25"/>
  <c r="S24" i="25"/>
  <c r="BE24" i="7" s="1"/>
  <c r="R23" i="25"/>
  <c r="AR23" i="7" s="1"/>
  <c r="Q23" i="25"/>
  <c r="P23" i="25"/>
  <c r="O23" i="25"/>
  <c r="AE23" i="7" s="1"/>
  <c r="N23" i="25"/>
  <c r="M23" i="25"/>
  <c r="L23" i="25"/>
  <c r="K23" i="25"/>
  <c r="E23" i="7" s="1"/>
  <c r="R22" i="25"/>
  <c r="AR22" i="7" s="1"/>
  <c r="Q22" i="25"/>
  <c r="P22" i="25"/>
  <c r="O22" i="25"/>
  <c r="AE22" i="7" s="1"/>
  <c r="N22" i="25"/>
  <c r="U22" i="25" s="1"/>
  <c r="M22" i="25"/>
  <c r="L22" i="25"/>
  <c r="K22" i="25"/>
  <c r="E22" i="7" s="1"/>
  <c r="R21" i="25"/>
  <c r="Q21" i="25"/>
  <c r="P21" i="25"/>
  <c r="O21" i="25"/>
  <c r="AE21" i="7" s="1"/>
  <c r="N21" i="25"/>
  <c r="M21" i="25"/>
  <c r="L21" i="25"/>
  <c r="K21" i="25"/>
  <c r="R20" i="25"/>
  <c r="AR20" i="7" s="1"/>
  <c r="Q20" i="25"/>
  <c r="P20" i="25"/>
  <c r="O20" i="25"/>
  <c r="AE20" i="7" s="1"/>
  <c r="N20" i="25"/>
  <c r="U20" i="25" s="1"/>
  <c r="M20" i="25"/>
  <c r="L20" i="25"/>
  <c r="K20" i="25"/>
  <c r="E20" i="7" s="1"/>
  <c r="U19" i="25"/>
  <c r="T19" i="25"/>
  <c r="S19" i="25"/>
  <c r="U18" i="25"/>
  <c r="T18" i="25"/>
  <c r="S18" i="25"/>
  <c r="U17" i="25"/>
  <c r="T17" i="25"/>
  <c r="S17" i="25"/>
  <c r="U16" i="25"/>
  <c r="T16" i="25"/>
  <c r="S16" i="25"/>
  <c r="U15" i="25"/>
  <c r="T15" i="25"/>
  <c r="S15" i="25"/>
  <c r="R14" i="25"/>
  <c r="Q14" i="25"/>
  <c r="P14" i="25"/>
  <c r="O14" i="25"/>
  <c r="N14" i="25"/>
  <c r="U14" i="25" s="1"/>
  <c r="M14" i="25"/>
  <c r="L14" i="25"/>
  <c r="K14" i="25"/>
  <c r="R13" i="25"/>
  <c r="AR13" i="7" s="1"/>
  <c r="Q13" i="25"/>
  <c r="P13" i="25"/>
  <c r="O13" i="25"/>
  <c r="N13" i="25"/>
  <c r="U13" i="25" s="1"/>
  <c r="M13" i="25"/>
  <c r="L13" i="25"/>
  <c r="K13" i="25"/>
  <c r="U12" i="25"/>
  <c r="T12" i="25"/>
  <c r="S12" i="25"/>
  <c r="R11" i="25"/>
  <c r="AR11" i="7" s="1"/>
  <c r="Q11" i="25"/>
  <c r="P11" i="25"/>
  <c r="O11" i="25"/>
  <c r="M11" i="25"/>
  <c r="L11" i="25"/>
  <c r="K11" i="25"/>
  <c r="E11" i="7" s="1"/>
  <c r="R10" i="25"/>
  <c r="AR10" i="7" s="1"/>
  <c r="Q10" i="25"/>
  <c r="P10" i="25"/>
  <c r="O10" i="25"/>
  <c r="AE10" i="7" s="1"/>
  <c r="N10" i="25"/>
  <c r="U10" i="25" s="1"/>
  <c r="M10" i="25"/>
  <c r="L10" i="25"/>
  <c r="K10" i="25"/>
  <c r="E10" i="7" s="1"/>
  <c r="R9" i="25"/>
  <c r="AR9" i="7" s="1"/>
  <c r="Q9" i="25"/>
  <c r="P9" i="25"/>
  <c r="O9" i="25"/>
  <c r="AE9" i="7" s="1"/>
  <c r="N9" i="25"/>
  <c r="U9" i="25" s="1"/>
  <c r="M9" i="25"/>
  <c r="L9" i="25"/>
  <c r="K9" i="25"/>
  <c r="E9" i="7" s="1"/>
  <c r="R8" i="25"/>
  <c r="Q8" i="25"/>
  <c r="P8" i="25"/>
  <c r="O8" i="25"/>
  <c r="AE8" i="7" s="1"/>
  <c r="N8" i="25"/>
  <c r="U8" i="25" s="1"/>
  <c r="M8" i="25"/>
  <c r="L8" i="25"/>
  <c r="K8" i="25"/>
  <c r="E8" i="7" s="1"/>
  <c r="R7" i="25"/>
  <c r="AR7" i="7" s="1"/>
  <c r="Q7" i="25"/>
  <c r="P7" i="25"/>
  <c r="O7" i="25"/>
  <c r="AE7" i="7" s="1"/>
  <c r="N7" i="25"/>
  <c r="U7" i="25" s="1"/>
  <c r="M7" i="25"/>
  <c r="L7" i="25"/>
  <c r="K7" i="25"/>
  <c r="R6" i="25"/>
  <c r="Q6" i="25"/>
  <c r="P6" i="25"/>
  <c r="O6" i="25"/>
  <c r="AE6" i="7" s="1"/>
  <c r="N6" i="25"/>
  <c r="U6" i="25" s="1"/>
  <c r="M6" i="25"/>
  <c r="L6" i="25"/>
  <c r="K6" i="25"/>
  <c r="E6" i="7" s="1"/>
  <c r="U5" i="25"/>
  <c r="R5" i="25"/>
  <c r="Q5" i="25"/>
  <c r="P5" i="25"/>
  <c r="O5" i="25"/>
  <c r="AE5" i="7" s="1"/>
  <c r="N5" i="25"/>
  <c r="M5" i="25"/>
  <c r="L5" i="25"/>
  <c r="K5" i="25"/>
  <c r="E5" i="7" s="1"/>
  <c r="R4" i="25"/>
  <c r="Q4" i="25"/>
  <c r="P4" i="25"/>
  <c r="O4" i="25"/>
  <c r="N4" i="25"/>
  <c r="U4" i="25" s="1"/>
  <c r="M4" i="25"/>
  <c r="L4" i="25"/>
  <c r="K4" i="25"/>
  <c r="E4" i="7" s="1"/>
  <c r="R140" i="19"/>
  <c r="AV140" i="7" s="1"/>
  <c r="Q140" i="19"/>
  <c r="P140" i="19"/>
  <c r="O140" i="19"/>
  <c r="N140" i="19"/>
  <c r="U140" i="19" s="1"/>
  <c r="M140" i="19"/>
  <c r="L140" i="19"/>
  <c r="K140" i="19"/>
  <c r="U139" i="19"/>
  <c r="R139" i="19"/>
  <c r="Q139" i="19"/>
  <c r="P139" i="19"/>
  <c r="O139" i="19"/>
  <c r="AI139" i="7" s="1"/>
  <c r="N139" i="19"/>
  <c r="M139" i="19"/>
  <c r="L139" i="19"/>
  <c r="K139" i="19"/>
  <c r="I139" i="7" s="1"/>
  <c r="U138" i="19"/>
  <c r="R138" i="19"/>
  <c r="Q138" i="19"/>
  <c r="P138" i="19"/>
  <c r="O138" i="19"/>
  <c r="S138" i="19" s="1"/>
  <c r="BI138" i="7" s="1"/>
  <c r="N138" i="19"/>
  <c r="M138" i="19"/>
  <c r="L138" i="19"/>
  <c r="K138" i="19"/>
  <c r="T138" i="19" s="1"/>
  <c r="R137" i="19"/>
  <c r="Q137" i="19"/>
  <c r="P137" i="19"/>
  <c r="O137" i="19"/>
  <c r="AI137" i="7" s="1"/>
  <c r="N137" i="19"/>
  <c r="U137" i="19" s="1"/>
  <c r="M137" i="19"/>
  <c r="L137" i="19"/>
  <c r="K137" i="19"/>
  <c r="R136" i="19"/>
  <c r="AV136" i="7" s="1"/>
  <c r="Q136" i="19"/>
  <c r="P136" i="19"/>
  <c r="O136" i="19"/>
  <c r="N136" i="19"/>
  <c r="M136" i="19"/>
  <c r="L136" i="19"/>
  <c r="K136" i="19"/>
  <c r="U135" i="19"/>
  <c r="T135" i="19"/>
  <c r="S135" i="19"/>
  <c r="R134" i="19"/>
  <c r="AV134" i="7" s="1"/>
  <c r="Q134" i="19"/>
  <c r="P134" i="19"/>
  <c r="O134" i="19"/>
  <c r="AI134" i="7" s="1"/>
  <c r="N134" i="19"/>
  <c r="U134" i="19" s="1"/>
  <c r="M134" i="19"/>
  <c r="L134" i="19"/>
  <c r="K134" i="19"/>
  <c r="I134" i="7" s="1"/>
  <c r="R133" i="19"/>
  <c r="AV133" i="7" s="1"/>
  <c r="Q133" i="19"/>
  <c r="P133" i="19"/>
  <c r="O133" i="19"/>
  <c r="AI133" i="7" s="1"/>
  <c r="N133" i="19"/>
  <c r="U133" i="19" s="1"/>
  <c r="M133" i="19"/>
  <c r="L133" i="19"/>
  <c r="K133" i="19"/>
  <c r="T133" i="19" s="1"/>
  <c r="R132" i="19"/>
  <c r="Q132" i="19"/>
  <c r="P132" i="19"/>
  <c r="O132" i="19"/>
  <c r="N132" i="19"/>
  <c r="U132" i="19" s="1"/>
  <c r="M132" i="19"/>
  <c r="L132" i="19"/>
  <c r="K132" i="19"/>
  <c r="U131" i="19"/>
  <c r="T131" i="19"/>
  <c r="S131" i="19"/>
  <c r="R130" i="19"/>
  <c r="Q130" i="19"/>
  <c r="P130" i="19"/>
  <c r="O130" i="19"/>
  <c r="N130" i="19"/>
  <c r="U130" i="19" s="1"/>
  <c r="M130" i="19"/>
  <c r="L130" i="19"/>
  <c r="K130" i="19"/>
  <c r="I130" i="7" s="1"/>
  <c r="R129" i="19"/>
  <c r="Q129" i="19"/>
  <c r="P129" i="19"/>
  <c r="O129" i="19"/>
  <c r="AI129" i="7" s="1"/>
  <c r="N129" i="19"/>
  <c r="M129" i="19"/>
  <c r="L129" i="19"/>
  <c r="K129" i="19"/>
  <c r="R128" i="19"/>
  <c r="Q128" i="19"/>
  <c r="P128" i="19"/>
  <c r="O128" i="19"/>
  <c r="N128" i="19"/>
  <c r="U128" i="19" s="1"/>
  <c r="M128" i="19"/>
  <c r="L128" i="19"/>
  <c r="K128" i="19"/>
  <c r="R127" i="19"/>
  <c r="Q127" i="19"/>
  <c r="P127" i="19"/>
  <c r="O127" i="19"/>
  <c r="N127" i="19"/>
  <c r="U127" i="19" s="1"/>
  <c r="M127" i="19"/>
  <c r="L127" i="19"/>
  <c r="K127" i="19"/>
  <c r="R126" i="19"/>
  <c r="Q126" i="19"/>
  <c r="P126" i="19"/>
  <c r="O126" i="19"/>
  <c r="AI126" i="7" s="1"/>
  <c r="N126" i="19"/>
  <c r="U126" i="19" s="1"/>
  <c r="M126" i="19"/>
  <c r="L126" i="19"/>
  <c r="K126" i="19"/>
  <c r="I126" i="7" s="1"/>
  <c r="R125" i="19"/>
  <c r="Q125" i="19"/>
  <c r="P125" i="19"/>
  <c r="O125" i="19"/>
  <c r="N125" i="19"/>
  <c r="U125" i="19" s="1"/>
  <c r="M125" i="19"/>
  <c r="L125" i="19"/>
  <c r="K125" i="19"/>
  <c r="R124" i="19"/>
  <c r="Q124" i="19"/>
  <c r="P124" i="19"/>
  <c r="O124" i="19"/>
  <c r="N124" i="19"/>
  <c r="U124" i="19" s="1"/>
  <c r="M124" i="19"/>
  <c r="L124" i="19"/>
  <c r="K124" i="19"/>
  <c r="R123" i="19"/>
  <c r="AV123" i="7" s="1"/>
  <c r="Q123" i="19"/>
  <c r="P123" i="19"/>
  <c r="O123" i="19"/>
  <c r="N123" i="19"/>
  <c r="U123" i="19" s="1"/>
  <c r="M123" i="19"/>
  <c r="L123" i="19"/>
  <c r="K123" i="19"/>
  <c r="R122" i="19"/>
  <c r="Q122" i="19"/>
  <c r="P122" i="19"/>
  <c r="O122" i="19"/>
  <c r="AI122" i="7" s="1"/>
  <c r="N122" i="19"/>
  <c r="U122" i="19" s="1"/>
  <c r="M122" i="19"/>
  <c r="L122" i="19"/>
  <c r="K122" i="19"/>
  <c r="T122" i="19" s="1"/>
  <c r="R121" i="19"/>
  <c r="AV121" i="7" s="1"/>
  <c r="Q121" i="19"/>
  <c r="P121" i="19"/>
  <c r="O121" i="19"/>
  <c r="AI121" i="7" s="1"/>
  <c r="N121" i="19"/>
  <c r="U121" i="19" s="1"/>
  <c r="M121" i="19"/>
  <c r="L121" i="19"/>
  <c r="K121" i="19"/>
  <c r="I121" i="7" s="1"/>
  <c r="R120" i="19"/>
  <c r="AV120" i="7" s="1"/>
  <c r="Q120" i="19"/>
  <c r="P120" i="19"/>
  <c r="O120" i="19"/>
  <c r="AI120" i="7" s="1"/>
  <c r="N120" i="19"/>
  <c r="U120" i="19" s="1"/>
  <c r="M120" i="19"/>
  <c r="L120" i="19"/>
  <c r="K120" i="19"/>
  <c r="I120" i="7" s="1"/>
  <c r="U119" i="19"/>
  <c r="R119" i="19"/>
  <c r="Q119" i="19"/>
  <c r="S119" i="19" s="1"/>
  <c r="BI119" i="7" s="1"/>
  <c r="P119" i="19"/>
  <c r="O119" i="19"/>
  <c r="N119" i="19"/>
  <c r="M119" i="19"/>
  <c r="L119" i="19"/>
  <c r="K119" i="19"/>
  <c r="R118" i="19"/>
  <c r="Q118" i="19"/>
  <c r="P118" i="19"/>
  <c r="O118" i="19"/>
  <c r="N118" i="19"/>
  <c r="U118" i="19" s="1"/>
  <c r="M118" i="19"/>
  <c r="L118" i="19"/>
  <c r="K118" i="19"/>
  <c r="I118" i="7" s="1"/>
  <c r="T117" i="19"/>
  <c r="S117" i="19"/>
  <c r="R116" i="19"/>
  <c r="AV116" i="7" s="1"/>
  <c r="Q116" i="19"/>
  <c r="P116" i="19"/>
  <c r="O116" i="19"/>
  <c r="N116" i="19"/>
  <c r="M116" i="19"/>
  <c r="L116" i="19"/>
  <c r="K116" i="19"/>
  <c r="I116" i="7" s="1"/>
  <c r="U115" i="19"/>
  <c r="T115" i="19"/>
  <c r="S115" i="19"/>
  <c r="U114" i="19"/>
  <c r="T114" i="19"/>
  <c r="S114" i="19"/>
  <c r="U113" i="19"/>
  <c r="T113" i="19"/>
  <c r="S113" i="19"/>
  <c r="R112" i="19"/>
  <c r="Q112" i="19"/>
  <c r="S112" i="19" s="1"/>
  <c r="BI112" i="7" s="1"/>
  <c r="P112" i="19"/>
  <c r="O112" i="19"/>
  <c r="N112" i="19"/>
  <c r="U112" i="19" s="1"/>
  <c r="M112" i="19"/>
  <c r="L112" i="19"/>
  <c r="K112" i="19"/>
  <c r="R111" i="19"/>
  <c r="Q111" i="19"/>
  <c r="P111" i="19"/>
  <c r="O111" i="19"/>
  <c r="AI111" i="7" s="1"/>
  <c r="N111" i="19"/>
  <c r="U111" i="19" s="1"/>
  <c r="M111" i="19"/>
  <c r="L111" i="19"/>
  <c r="K111" i="19"/>
  <c r="R110" i="19"/>
  <c r="Q110" i="19"/>
  <c r="P110" i="19"/>
  <c r="O110" i="19"/>
  <c r="AI110" i="7" s="1"/>
  <c r="N110" i="19"/>
  <c r="U110" i="19" s="1"/>
  <c r="M110" i="19"/>
  <c r="L110" i="19"/>
  <c r="K110" i="19"/>
  <c r="R109" i="19"/>
  <c r="AV109" i="7" s="1"/>
  <c r="Q109" i="19"/>
  <c r="P109" i="19"/>
  <c r="O109" i="19"/>
  <c r="AI109" i="7" s="1"/>
  <c r="N109" i="19"/>
  <c r="M109" i="19"/>
  <c r="L109" i="19"/>
  <c r="K109" i="19"/>
  <c r="I109" i="7" s="1"/>
  <c r="U108" i="19"/>
  <c r="T108" i="19"/>
  <c r="S108" i="19"/>
  <c r="U107" i="19"/>
  <c r="T107" i="19"/>
  <c r="S107" i="19"/>
  <c r="U106" i="19"/>
  <c r="T106" i="19"/>
  <c r="S106" i="19"/>
  <c r="U105" i="19"/>
  <c r="T105" i="19"/>
  <c r="S105" i="19"/>
  <c r="U104" i="19"/>
  <c r="T104" i="19"/>
  <c r="S104" i="19"/>
  <c r="R103" i="19"/>
  <c r="Q103" i="19"/>
  <c r="P103" i="19"/>
  <c r="O103" i="19"/>
  <c r="N103" i="19"/>
  <c r="U103" i="19" s="1"/>
  <c r="M103" i="19"/>
  <c r="L103" i="19"/>
  <c r="K103" i="19"/>
  <c r="R102" i="19"/>
  <c r="AV102" i="7" s="1"/>
  <c r="Q102" i="19"/>
  <c r="P102" i="19"/>
  <c r="O102" i="19"/>
  <c r="AI102" i="7" s="1"/>
  <c r="N102" i="19"/>
  <c r="M102" i="19"/>
  <c r="L102" i="19"/>
  <c r="K102" i="19"/>
  <c r="I102" i="7" s="1"/>
  <c r="U101" i="19"/>
  <c r="T101" i="19"/>
  <c r="S101" i="19"/>
  <c r="BI101" i="7" s="1"/>
  <c r="R100" i="19"/>
  <c r="AV100" i="7" s="1"/>
  <c r="Q100" i="19"/>
  <c r="P100" i="19"/>
  <c r="O100" i="19"/>
  <c r="N100" i="19"/>
  <c r="U100" i="19" s="1"/>
  <c r="M100" i="19"/>
  <c r="L100" i="19"/>
  <c r="K100" i="19"/>
  <c r="R99" i="19"/>
  <c r="AV99" i="7" s="1"/>
  <c r="Q99" i="19"/>
  <c r="P99" i="19"/>
  <c r="O99" i="19"/>
  <c r="AI99" i="7" s="1"/>
  <c r="N99" i="19"/>
  <c r="U99" i="19" s="1"/>
  <c r="M99" i="19"/>
  <c r="L99" i="19"/>
  <c r="K99" i="19"/>
  <c r="I99" i="7" s="1"/>
  <c r="T98" i="19"/>
  <c r="S98" i="19"/>
  <c r="R97" i="19"/>
  <c r="AV97" i="7" s="1"/>
  <c r="Q97" i="19"/>
  <c r="S97" i="19" s="1"/>
  <c r="BI97" i="7" s="1"/>
  <c r="P97" i="19"/>
  <c r="O97" i="19"/>
  <c r="N97" i="19"/>
  <c r="U97" i="19" s="1"/>
  <c r="M97" i="19"/>
  <c r="L97" i="19"/>
  <c r="K97" i="19"/>
  <c r="R96" i="19"/>
  <c r="AV96" i="7" s="1"/>
  <c r="Q96" i="19"/>
  <c r="P96" i="19"/>
  <c r="O96" i="19"/>
  <c r="AI96" i="7" s="1"/>
  <c r="N96" i="19"/>
  <c r="U96" i="19" s="1"/>
  <c r="M96" i="19"/>
  <c r="L96" i="19"/>
  <c r="K96" i="19"/>
  <c r="I96" i="7" s="1"/>
  <c r="U95" i="19"/>
  <c r="T95" i="19"/>
  <c r="S95" i="19"/>
  <c r="U94" i="19"/>
  <c r="T94" i="19"/>
  <c r="S94" i="19"/>
  <c r="U93" i="19"/>
  <c r="T93" i="19"/>
  <c r="S93" i="19"/>
  <c r="U92" i="19"/>
  <c r="T92" i="19"/>
  <c r="S92" i="19"/>
  <c r="R91" i="19"/>
  <c r="AV91" i="7" s="1"/>
  <c r="Q91" i="19"/>
  <c r="P91" i="19"/>
  <c r="O91" i="19"/>
  <c r="AI91" i="7" s="1"/>
  <c r="N91" i="19"/>
  <c r="U91" i="19" s="1"/>
  <c r="M91" i="19"/>
  <c r="L91" i="19"/>
  <c r="K91" i="19"/>
  <c r="I91" i="7" s="1"/>
  <c r="U90" i="19"/>
  <c r="T90" i="19"/>
  <c r="S90" i="19"/>
  <c r="R89" i="19"/>
  <c r="AV89" i="7" s="1"/>
  <c r="Q89" i="19"/>
  <c r="P89" i="19"/>
  <c r="O89" i="19"/>
  <c r="N89" i="19"/>
  <c r="U89" i="19" s="1"/>
  <c r="M89" i="19"/>
  <c r="L89" i="19"/>
  <c r="K89" i="19"/>
  <c r="U88" i="19"/>
  <c r="T88" i="19"/>
  <c r="S88" i="19"/>
  <c r="R87" i="19"/>
  <c r="Q87" i="19"/>
  <c r="P87" i="19"/>
  <c r="O87" i="19"/>
  <c r="N87" i="19"/>
  <c r="U87" i="19" s="1"/>
  <c r="M87" i="19"/>
  <c r="L87" i="19"/>
  <c r="K87" i="19"/>
  <c r="I87" i="7" s="1"/>
  <c r="R86" i="19"/>
  <c r="AV86" i="7" s="1"/>
  <c r="Q86" i="19"/>
  <c r="P86" i="19"/>
  <c r="O86" i="19"/>
  <c r="N86" i="19"/>
  <c r="M86" i="19"/>
  <c r="L86" i="19"/>
  <c r="K86" i="19"/>
  <c r="R85" i="19"/>
  <c r="Q85" i="19"/>
  <c r="S85" i="19" s="1"/>
  <c r="BI85" i="7" s="1"/>
  <c r="P85" i="19"/>
  <c r="O85" i="19"/>
  <c r="N85" i="19"/>
  <c r="U85" i="19" s="1"/>
  <c r="M85" i="19"/>
  <c r="L85" i="19"/>
  <c r="K85" i="19"/>
  <c r="R84" i="19"/>
  <c r="AV84" i="7" s="1"/>
  <c r="Q84" i="19"/>
  <c r="P84" i="19"/>
  <c r="O84" i="19"/>
  <c r="AI84" i="7" s="1"/>
  <c r="N84" i="19"/>
  <c r="U84" i="19" s="1"/>
  <c r="M84" i="19"/>
  <c r="L84" i="19"/>
  <c r="K84" i="19"/>
  <c r="U83" i="19"/>
  <c r="T83" i="19"/>
  <c r="S83" i="19"/>
  <c r="U82" i="19"/>
  <c r="T82" i="19"/>
  <c r="S82" i="19"/>
  <c r="R81" i="19"/>
  <c r="Q81" i="19"/>
  <c r="S81" i="19" s="1"/>
  <c r="BI81" i="7" s="1"/>
  <c r="P81" i="19"/>
  <c r="O81" i="19"/>
  <c r="N81" i="19"/>
  <c r="U81" i="19" s="1"/>
  <c r="M81" i="19"/>
  <c r="L81" i="19"/>
  <c r="K81" i="19"/>
  <c r="R80" i="19"/>
  <c r="Q80" i="19"/>
  <c r="P80" i="19"/>
  <c r="O80" i="19"/>
  <c r="AI80" i="7" s="1"/>
  <c r="N80" i="19"/>
  <c r="U80" i="19" s="1"/>
  <c r="M80" i="19"/>
  <c r="L80" i="19"/>
  <c r="K80" i="19"/>
  <c r="I80" i="7" s="1"/>
  <c r="R79" i="19"/>
  <c r="AV79" i="7" s="1"/>
  <c r="Q79" i="19"/>
  <c r="P79" i="19"/>
  <c r="O79" i="19"/>
  <c r="AI79" i="7" s="1"/>
  <c r="N79" i="19"/>
  <c r="U79" i="19" s="1"/>
  <c r="M79" i="19"/>
  <c r="L79" i="19"/>
  <c r="K79" i="19"/>
  <c r="I79" i="7" s="1"/>
  <c r="U78" i="19"/>
  <c r="T78" i="19"/>
  <c r="S78" i="19"/>
  <c r="BI78" i="7" s="1"/>
  <c r="U77" i="19"/>
  <c r="R77" i="19"/>
  <c r="Q77" i="19"/>
  <c r="P77" i="19"/>
  <c r="O77" i="19"/>
  <c r="N77" i="19"/>
  <c r="M77" i="19"/>
  <c r="L77" i="19"/>
  <c r="K77" i="19"/>
  <c r="R76" i="19"/>
  <c r="Q76" i="19"/>
  <c r="P76" i="19"/>
  <c r="O76" i="19"/>
  <c r="AI76" i="7" s="1"/>
  <c r="N76" i="19"/>
  <c r="U76" i="19" s="1"/>
  <c r="M76" i="19"/>
  <c r="L76" i="19"/>
  <c r="K76" i="19"/>
  <c r="I76" i="7" s="1"/>
  <c r="R75" i="19"/>
  <c r="AV75" i="7" s="1"/>
  <c r="Q75" i="19"/>
  <c r="P75" i="19"/>
  <c r="O75" i="19"/>
  <c r="AI75" i="7" s="1"/>
  <c r="N75" i="19"/>
  <c r="U75" i="19" s="1"/>
  <c r="M75" i="19"/>
  <c r="L75" i="19"/>
  <c r="K75" i="19"/>
  <c r="R74" i="19"/>
  <c r="AV74" i="7" s="1"/>
  <c r="Q74" i="19"/>
  <c r="P74" i="19"/>
  <c r="O74" i="19"/>
  <c r="N74" i="19"/>
  <c r="V74" i="7" s="1"/>
  <c r="M74" i="19"/>
  <c r="L74" i="19"/>
  <c r="K74" i="19"/>
  <c r="U73" i="19"/>
  <c r="T73" i="19"/>
  <c r="S73" i="19"/>
  <c r="U72" i="19"/>
  <c r="T72" i="19"/>
  <c r="S72" i="19"/>
  <c r="U71" i="19"/>
  <c r="T71" i="19"/>
  <c r="S71" i="19"/>
  <c r="R70" i="19"/>
  <c r="AV70" i="7" s="1"/>
  <c r="Q70" i="19"/>
  <c r="S70" i="19" s="1"/>
  <c r="P70" i="19"/>
  <c r="O70" i="19"/>
  <c r="N70" i="19"/>
  <c r="V70" i="7" s="1"/>
  <c r="M70" i="19"/>
  <c r="L70" i="19"/>
  <c r="K70" i="19"/>
  <c r="U69" i="19"/>
  <c r="T69" i="19"/>
  <c r="S69" i="19"/>
  <c r="R68" i="19"/>
  <c r="Q68" i="19"/>
  <c r="P68" i="19"/>
  <c r="O68" i="19"/>
  <c r="N68" i="19"/>
  <c r="U68" i="19" s="1"/>
  <c r="M68" i="19"/>
  <c r="L68" i="19"/>
  <c r="K68" i="19"/>
  <c r="I68" i="7" s="1"/>
  <c r="R67" i="19"/>
  <c r="Q67" i="19"/>
  <c r="P67" i="19"/>
  <c r="O67" i="19"/>
  <c r="N67" i="19"/>
  <c r="M67" i="19"/>
  <c r="L67" i="19"/>
  <c r="K67" i="19"/>
  <c r="I67" i="7" s="1"/>
  <c r="R66" i="19"/>
  <c r="AV66" i="7" s="1"/>
  <c r="Q66" i="19"/>
  <c r="P66" i="19"/>
  <c r="O66" i="19"/>
  <c r="N66" i="19"/>
  <c r="M66" i="19"/>
  <c r="L66" i="19"/>
  <c r="K66" i="19"/>
  <c r="R65" i="19"/>
  <c r="Q65" i="19"/>
  <c r="P65" i="19"/>
  <c r="O65" i="19"/>
  <c r="N65" i="19"/>
  <c r="U65" i="19" s="1"/>
  <c r="M65" i="19"/>
  <c r="L65" i="19"/>
  <c r="K65" i="19"/>
  <c r="R64" i="19"/>
  <c r="Q64" i="19"/>
  <c r="P64" i="19"/>
  <c r="O64" i="19"/>
  <c r="N64" i="19"/>
  <c r="U64" i="19" s="1"/>
  <c r="M64" i="19"/>
  <c r="L64" i="19"/>
  <c r="K64" i="19"/>
  <c r="I64" i="7" s="1"/>
  <c r="R63" i="19"/>
  <c r="Q63" i="19"/>
  <c r="P63" i="19"/>
  <c r="O63" i="19"/>
  <c r="AI63" i="7" s="1"/>
  <c r="N63" i="19"/>
  <c r="M63" i="19"/>
  <c r="L63" i="19"/>
  <c r="K63" i="19"/>
  <c r="I63" i="7" s="1"/>
  <c r="R62" i="19"/>
  <c r="AV62" i="7" s="1"/>
  <c r="Q62" i="19"/>
  <c r="P62" i="19"/>
  <c r="O62" i="19"/>
  <c r="N62" i="19"/>
  <c r="V62" i="7" s="1"/>
  <c r="M62" i="19"/>
  <c r="L62" i="19"/>
  <c r="K62" i="19"/>
  <c r="R61" i="19"/>
  <c r="Q61" i="19"/>
  <c r="P61" i="19"/>
  <c r="O61" i="19"/>
  <c r="N61" i="19"/>
  <c r="U61" i="19" s="1"/>
  <c r="M61" i="19"/>
  <c r="L61" i="19"/>
  <c r="K61" i="19"/>
  <c r="R60" i="19"/>
  <c r="Q60" i="19"/>
  <c r="P60" i="19"/>
  <c r="O60" i="19"/>
  <c r="N60" i="19"/>
  <c r="U60" i="19" s="1"/>
  <c r="M60" i="19"/>
  <c r="L60" i="19"/>
  <c r="K60" i="19"/>
  <c r="R58" i="19"/>
  <c r="AV58" i="7" s="1"/>
  <c r="Q58" i="19"/>
  <c r="P58" i="19"/>
  <c r="O58" i="19"/>
  <c r="N58" i="19"/>
  <c r="M58" i="19"/>
  <c r="L58" i="19"/>
  <c r="K58" i="19"/>
  <c r="R57" i="19"/>
  <c r="Q57" i="19"/>
  <c r="P57" i="19"/>
  <c r="O57" i="19"/>
  <c r="AI57" i="7" s="1"/>
  <c r="N57" i="19"/>
  <c r="V57" i="7" s="1"/>
  <c r="M57" i="19"/>
  <c r="L57" i="19"/>
  <c r="K57" i="19"/>
  <c r="I57" i="7" s="1"/>
  <c r="R56" i="19"/>
  <c r="Q56" i="19"/>
  <c r="P56" i="19"/>
  <c r="O56" i="19"/>
  <c r="N56" i="19"/>
  <c r="U56" i="19" s="1"/>
  <c r="M56" i="19"/>
  <c r="L56" i="19"/>
  <c r="K56" i="19"/>
  <c r="R55" i="19"/>
  <c r="Q55" i="19"/>
  <c r="P55" i="19"/>
  <c r="O55" i="19"/>
  <c r="S55" i="19" s="1"/>
  <c r="BI55" i="7" s="1"/>
  <c r="N55" i="19"/>
  <c r="U55" i="19" s="1"/>
  <c r="M55" i="19"/>
  <c r="L55" i="19"/>
  <c r="K55" i="19"/>
  <c r="I55" i="7" s="1"/>
  <c r="U54" i="19"/>
  <c r="T54" i="19"/>
  <c r="S54" i="19"/>
  <c r="U53" i="19"/>
  <c r="T53" i="19"/>
  <c r="S53" i="19"/>
  <c r="R52" i="19"/>
  <c r="AV52" i="7" s="1"/>
  <c r="Q52" i="19"/>
  <c r="P52" i="19"/>
  <c r="O52" i="19"/>
  <c r="N52" i="19"/>
  <c r="U52" i="19" s="1"/>
  <c r="M52" i="19"/>
  <c r="L52" i="19"/>
  <c r="K52" i="19"/>
  <c r="R51" i="19"/>
  <c r="Q51" i="19"/>
  <c r="P51" i="19"/>
  <c r="O51" i="19"/>
  <c r="AI51" i="7" s="1"/>
  <c r="N51" i="19"/>
  <c r="U51" i="19" s="1"/>
  <c r="M51" i="19"/>
  <c r="L51" i="19"/>
  <c r="K51" i="19"/>
  <c r="R50" i="19"/>
  <c r="AV50" i="7" s="1"/>
  <c r="Q50" i="19"/>
  <c r="P50" i="19"/>
  <c r="O50" i="19"/>
  <c r="AI50" i="7" s="1"/>
  <c r="N50" i="19"/>
  <c r="M50" i="19"/>
  <c r="L50" i="19"/>
  <c r="K50" i="19"/>
  <c r="U49" i="19"/>
  <c r="T49" i="19"/>
  <c r="S49" i="19"/>
  <c r="U48" i="19"/>
  <c r="R47" i="19"/>
  <c r="Q47" i="19"/>
  <c r="P47" i="19"/>
  <c r="O47" i="19"/>
  <c r="N47" i="19"/>
  <c r="U47" i="19" s="1"/>
  <c r="M47" i="19"/>
  <c r="L47" i="19"/>
  <c r="K47" i="19"/>
  <c r="I47" i="7" s="1"/>
  <c r="U46" i="19"/>
  <c r="T46" i="19"/>
  <c r="S46" i="19"/>
  <c r="U45" i="19"/>
  <c r="T45" i="19"/>
  <c r="S45" i="19"/>
  <c r="U44" i="19"/>
  <c r="T44" i="19"/>
  <c r="S44" i="19"/>
  <c r="U43" i="19"/>
  <c r="T43" i="19"/>
  <c r="S43" i="19"/>
  <c r="R42" i="19"/>
  <c r="AV42" i="7" s="1"/>
  <c r="Q42" i="19"/>
  <c r="P42" i="19"/>
  <c r="O42" i="19"/>
  <c r="AI42" i="7" s="1"/>
  <c r="N42" i="19"/>
  <c r="U42" i="19" s="1"/>
  <c r="M42" i="19"/>
  <c r="L42" i="19"/>
  <c r="K42" i="19"/>
  <c r="I42" i="7" s="1"/>
  <c r="R41" i="19"/>
  <c r="AV41" i="7" s="1"/>
  <c r="Q41" i="19"/>
  <c r="P41" i="19"/>
  <c r="O41" i="19"/>
  <c r="N41" i="19"/>
  <c r="V41" i="7" s="1"/>
  <c r="M41" i="19"/>
  <c r="L41" i="19"/>
  <c r="K41" i="19"/>
  <c r="R40" i="19"/>
  <c r="Q40" i="19"/>
  <c r="P40" i="19"/>
  <c r="O40" i="19"/>
  <c r="N40" i="19"/>
  <c r="U40" i="19" s="1"/>
  <c r="M40" i="19"/>
  <c r="L40" i="19"/>
  <c r="K40" i="19"/>
  <c r="U39" i="19"/>
  <c r="T39" i="19"/>
  <c r="S39" i="19"/>
  <c r="R38" i="19"/>
  <c r="AV38" i="7" s="1"/>
  <c r="Q38" i="19"/>
  <c r="P38" i="19"/>
  <c r="O38" i="19"/>
  <c r="AI38" i="7" s="1"/>
  <c r="N38" i="19"/>
  <c r="U38" i="19" s="1"/>
  <c r="M38" i="19"/>
  <c r="L38" i="19"/>
  <c r="K38" i="19"/>
  <c r="R37" i="19"/>
  <c r="AV37" i="7" s="1"/>
  <c r="Q37" i="19"/>
  <c r="P37" i="19"/>
  <c r="O37" i="19"/>
  <c r="N37" i="19"/>
  <c r="U37" i="19" s="1"/>
  <c r="M37" i="19"/>
  <c r="L37" i="19"/>
  <c r="K37" i="19"/>
  <c r="R36" i="19"/>
  <c r="Q36" i="19"/>
  <c r="P36" i="19"/>
  <c r="O36" i="19"/>
  <c r="N36" i="19"/>
  <c r="U36" i="19" s="1"/>
  <c r="M36" i="19"/>
  <c r="L36" i="19"/>
  <c r="K36" i="19"/>
  <c r="U35" i="19"/>
  <c r="T35" i="19"/>
  <c r="S35" i="19"/>
  <c r="R34" i="19"/>
  <c r="AV34" i="7" s="1"/>
  <c r="Q34" i="19"/>
  <c r="P34" i="19"/>
  <c r="O34" i="19"/>
  <c r="AI34" i="7" s="1"/>
  <c r="N34" i="19"/>
  <c r="U34" i="19" s="1"/>
  <c r="M34" i="19"/>
  <c r="L34" i="19"/>
  <c r="K34" i="19"/>
  <c r="R33" i="19"/>
  <c r="AV33" i="7" s="1"/>
  <c r="Q33" i="19"/>
  <c r="P33" i="19"/>
  <c r="O33" i="19"/>
  <c r="N33" i="19"/>
  <c r="U33" i="19" s="1"/>
  <c r="M33" i="19"/>
  <c r="L33" i="19"/>
  <c r="K33" i="19"/>
  <c r="I33" i="7" s="1"/>
  <c r="U32" i="19"/>
  <c r="R32" i="19"/>
  <c r="Q32" i="19"/>
  <c r="P32" i="19"/>
  <c r="O32" i="19"/>
  <c r="AI32" i="7" s="1"/>
  <c r="N32" i="19"/>
  <c r="M32" i="19"/>
  <c r="L32" i="19"/>
  <c r="K32" i="19"/>
  <c r="I32" i="7" s="1"/>
  <c r="U31" i="19"/>
  <c r="T31" i="19"/>
  <c r="S31" i="19"/>
  <c r="R30" i="19"/>
  <c r="Q30" i="19"/>
  <c r="P30" i="19"/>
  <c r="O30" i="19"/>
  <c r="AI30" i="7" s="1"/>
  <c r="N30" i="19"/>
  <c r="U30" i="19" s="1"/>
  <c r="M30" i="19"/>
  <c r="L30" i="19"/>
  <c r="K30" i="19"/>
  <c r="I30" i="7" s="1"/>
  <c r="R29" i="19"/>
  <c r="AV29" i="7" s="1"/>
  <c r="Q29" i="19"/>
  <c r="P29" i="19"/>
  <c r="O29" i="19"/>
  <c r="N29" i="19"/>
  <c r="V29" i="7" s="1"/>
  <c r="M29" i="19"/>
  <c r="L29" i="19"/>
  <c r="K29" i="19"/>
  <c r="R28" i="19"/>
  <c r="Q28" i="19"/>
  <c r="P28" i="19"/>
  <c r="O28" i="19"/>
  <c r="N28" i="19"/>
  <c r="U28" i="19" s="1"/>
  <c r="M28" i="19"/>
  <c r="L28" i="19"/>
  <c r="K28" i="19"/>
  <c r="R27" i="19"/>
  <c r="Q27" i="19"/>
  <c r="P27" i="19"/>
  <c r="O27" i="19"/>
  <c r="AI27" i="7" s="1"/>
  <c r="N27" i="19"/>
  <c r="U27" i="19" s="1"/>
  <c r="M27" i="19"/>
  <c r="L27" i="19"/>
  <c r="K27" i="19"/>
  <c r="I27" i="7" s="1"/>
  <c r="R26" i="19"/>
  <c r="AV26" i="7" s="1"/>
  <c r="Q26" i="19"/>
  <c r="P26" i="19"/>
  <c r="O26" i="19"/>
  <c r="N26" i="19"/>
  <c r="U26" i="19" s="1"/>
  <c r="M26" i="19"/>
  <c r="L26" i="19"/>
  <c r="K26" i="19"/>
  <c r="I26" i="7" s="1"/>
  <c r="R25" i="19"/>
  <c r="AV25" i="7" s="1"/>
  <c r="Q25" i="19"/>
  <c r="P25" i="19"/>
  <c r="O25" i="19"/>
  <c r="N25" i="19"/>
  <c r="M25" i="19"/>
  <c r="L25" i="19"/>
  <c r="K25" i="19"/>
  <c r="T24" i="19"/>
  <c r="S24" i="19"/>
  <c r="BI24" i="7" s="1"/>
  <c r="R23" i="19"/>
  <c r="Q23" i="19"/>
  <c r="P23" i="19"/>
  <c r="O23" i="19"/>
  <c r="AI23" i="7" s="1"/>
  <c r="N23" i="19"/>
  <c r="U23" i="19" s="1"/>
  <c r="M23" i="19"/>
  <c r="L23" i="19"/>
  <c r="K23" i="19"/>
  <c r="I23" i="7" s="1"/>
  <c r="R22" i="19"/>
  <c r="Q22" i="19"/>
  <c r="P22" i="19"/>
  <c r="O22" i="19"/>
  <c r="AI22" i="7" s="1"/>
  <c r="N22" i="19"/>
  <c r="U22" i="19" s="1"/>
  <c r="M22" i="19"/>
  <c r="L22" i="19"/>
  <c r="K22" i="19"/>
  <c r="I22" i="7" s="1"/>
  <c r="R21" i="19"/>
  <c r="AV21" i="7" s="1"/>
  <c r="Q21" i="19"/>
  <c r="P21" i="19"/>
  <c r="O21" i="19"/>
  <c r="N21" i="19"/>
  <c r="U21" i="19" s="1"/>
  <c r="M21" i="19"/>
  <c r="L21" i="19"/>
  <c r="K21" i="19"/>
  <c r="R20" i="19"/>
  <c r="Q20" i="19"/>
  <c r="P20" i="19"/>
  <c r="O20" i="19"/>
  <c r="AI20" i="7" s="1"/>
  <c r="N20" i="19"/>
  <c r="U20" i="19" s="1"/>
  <c r="M20" i="19"/>
  <c r="L20" i="19"/>
  <c r="K20" i="19"/>
  <c r="I20" i="7" s="1"/>
  <c r="U19" i="19"/>
  <c r="T19" i="19"/>
  <c r="S19" i="19"/>
  <c r="U18" i="19"/>
  <c r="T18" i="19"/>
  <c r="S18" i="19"/>
  <c r="U17" i="19"/>
  <c r="T17" i="19"/>
  <c r="S17" i="19"/>
  <c r="U16" i="19"/>
  <c r="T16" i="19"/>
  <c r="S16" i="19"/>
  <c r="U15" i="19"/>
  <c r="T15" i="19"/>
  <c r="S15" i="19"/>
  <c r="R14" i="19"/>
  <c r="AV14" i="7" s="1"/>
  <c r="Q14" i="19"/>
  <c r="P14" i="19"/>
  <c r="O14" i="19"/>
  <c r="N14" i="19"/>
  <c r="U14" i="19" s="1"/>
  <c r="M14" i="19"/>
  <c r="L14" i="19"/>
  <c r="K14" i="19"/>
  <c r="R13" i="19"/>
  <c r="AV13" i="7" s="1"/>
  <c r="Q13" i="19"/>
  <c r="P13" i="19"/>
  <c r="O13" i="19"/>
  <c r="N13" i="19"/>
  <c r="U13" i="19" s="1"/>
  <c r="M13" i="19"/>
  <c r="L13" i="19"/>
  <c r="K13" i="19"/>
  <c r="U12" i="19"/>
  <c r="T12" i="19"/>
  <c r="S12" i="19"/>
  <c r="R11" i="19"/>
  <c r="AV11" i="7" s="1"/>
  <c r="Q11" i="19"/>
  <c r="P11" i="19"/>
  <c r="O11" i="19"/>
  <c r="AI11" i="7" s="1"/>
  <c r="N11" i="19"/>
  <c r="U11" i="19" s="1"/>
  <c r="M11" i="19"/>
  <c r="L11" i="19"/>
  <c r="K11" i="19"/>
  <c r="I11" i="7" s="1"/>
  <c r="R10" i="19"/>
  <c r="AV10" i="7" s="1"/>
  <c r="Q10" i="19"/>
  <c r="P10" i="19"/>
  <c r="O10" i="19"/>
  <c r="AI10" i="7" s="1"/>
  <c r="N10" i="19"/>
  <c r="U10" i="19" s="1"/>
  <c r="M10" i="19"/>
  <c r="L10" i="19"/>
  <c r="K10" i="19"/>
  <c r="R9" i="19"/>
  <c r="Q9" i="19"/>
  <c r="P9" i="19"/>
  <c r="O9" i="19"/>
  <c r="N9" i="19"/>
  <c r="U9" i="19" s="1"/>
  <c r="M9" i="19"/>
  <c r="L9" i="19"/>
  <c r="K9" i="19"/>
  <c r="R8" i="19"/>
  <c r="Q8" i="19"/>
  <c r="P8" i="19"/>
  <c r="O8" i="19"/>
  <c r="AI8" i="7" s="1"/>
  <c r="N8" i="19"/>
  <c r="U8" i="19" s="1"/>
  <c r="M8" i="19"/>
  <c r="L8" i="19"/>
  <c r="K8" i="19"/>
  <c r="I8" i="7" s="1"/>
  <c r="R7" i="19"/>
  <c r="Q7" i="19"/>
  <c r="P7" i="19"/>
  <c r="O7" i="19"/>
  <c r="AI7" i="7" s="1"/>
  <c r="N7" i="19"/>
  <c r="M7" i="19"/>
  <c r="L7" i="19"/>
  <c r="K7" i="19"/>
  <c r="I7" i="7" s="1"/>
  <c r="R6" i="19"/>
  <c r="AV6" i="7" s="1"/>
  <c r="Q6" i="19"/>
  <c r="P6" i="19"/>
  <c r="O6" i="19"/>
  <c r="N6" i="19"/>
  <c r="U6" i="19" s="1"/>
  <c r="M6" i="19"/>
  <c r="L6" i="19"/>
  <c r="K6" i="19"/>
  <c r="R5" i="19"/>
  <c r="AV5" i="7" s="1"/>
  <c r="Q5" i="19"/>
  <c r="P5" i="19"/>
  <c r="O5" i="19"/>
  <c r="N5" i="19"/>
  <c r="U5" i="19" s="1"/>
  <c r="M5" i="19"/>
  <c r="L5" i="19"/>
  <c r="K5" i="19"/>
  <c r="R4" i="19"/>
  <c r="Q4" i="19"/>
  <c r="P4" i="19"/>
  <c r="O4" i="19"/>
  <c r="AI4" i="7" s="1"/>
  <c r="N4" i="19"/>
  <c r="U4" i="19" s="1"/>
  <c r="M4" i="19"/>
  <c r="L4" i="19"/>
  <c r="K4" i="19"/>
  <c r="R140" i="18"/>
  <c r="AW140" i="7" s="1"/>
  <c r="Q140" i="18"/>
  <c r="P140" i="18"/>
  <c r="O140" i="18"/>
  <c r="AJ140" i="7" s="1"/>
  <c r="N140" i="18"/>
  <c r="M140" i="18"/>
  <c r="L140" i="18"/>
  <c r="K140" i="18"/>
  <c r="R139" i="18"/>
  <c r="AW139" i="7" s="1"/>
  <c r="Q139" i="18"/>
  <c r="P139" i="18"/>
  <c r="O139" i="18"/>
  <c r="N139" i="18"/>
  <c r="U139" i="18" s="1"/>
  <c r="M139" i="18"/>
  <c r="L139" i="18"/>
  <c r="K139" i="18"/>
  <c r="R138" i="18"/>
  <c r="Q138" i="18"/>
  <c r="S138" i="18" s="1"/>
  <c r="BJ138" i="7" s="1"/>
  <c r="P138" i="18"/>
  <c r="O138" i="18"/>
  <c r="N138" i="18"/>
  <c r="U138" i="18" s="1"/>
  <c r="M138" i="18"/>
  <c r="L138" i="18"/>
  <c r="K138" i="18"/>
  <c r="R137" i="18"/>
  <c r="AW137" i="7" s="1"/>
  <c r="Q137" i="18"/>
  <c r="P137" i="18"/>
  <c r="O137" i="18"/>
  <c r="N137" i="18"/>
  <c r="U137" i="18" s="1"/>
  <c r="M137" i="18"/>
  <c r="L137" i="18"/>
  <c r="K137" i="18"/>
  <c r="J137" i="7" s="1"/>
  <c r="R136" i="18"/>
  <c r="Q136" i="18"/>
  <c r="P136" i="18"/>
  <c r="O136" i="18"/>
  <c r="AJ136" i="7" s="1"/>
  <c r="N136" i="18"/>
  <c r="M136" i="18"/>
  <c r="L136" i="18"/>
  <c r="K136" i="18"/>
  <c r="U135" i="18"/>
  <c r="T135" i="18"/>
  <c r="S135" i="18"/>
  <c r="R134" i="18"/>
  <c r="Q134" i="18"/>
  <c r="P134" i="18"/>
  <c r="O134" i="18"/>
  <c r="N134" i="18"/>
  <c r="U134" i="18" s="1"/>
  <c r="M134" i="18"/>
  <c r="L134" i="18"/>
  <c r="K134" i="18"/>
  <c r="R133" i="18"/>
  <c r="Q133" i="18"/>
  <c r="P133" i="18"/>
  <c r="O133" i="18"/>
  <c r="S133" i="18" s="1"/>
  <c r="N133" i="18"/>
  <c r="U133" i="18" s="1"/>
  <c r="M133" i="18"/>
  <c r="L133" i="18"/>
  <c r="K133" i="18"/>
  <c r="T133" i="18" s="1"/>
  <c r="R132" i="18"/>
  <c r="Q132" i="18"/>
  <c r="P132" i="18"/>
  <c r="O132" i="18"/>
  <c r="AJ132" i="7" s="1"/>
  <c r="N132" i="18"/>
  <c r="U132" i="18" s="1"/>
  <c r="M132" i="18"/>
  <c r="L132" i="18"/>
  <c r="K132" i="18"/>
  <c r="U131" i="18"/>
  <c r="T131" i="18"/>
  <c r="S131" i="18"/>
  <c r="R130" i="18"/>
  <c r="Q130" i="18"/>
  <c r="P130" i="18"/>
  <c r="O130" i="18"/>
  <c r="AJ130" i="7" s="1"/>
  <c r="N130" i="18"/>
  <c r="U130" i="18" s="1"/>
  <c r="M130" i="18"/>
  <c r="L130" i="18"/>
  <c r="K130" i="18"/>
  <c r="J130" i="7" s="1"/>
  <c r="R129" i="18"/>
  <c r="Q129" i="18"/>
  <c r="P129" i="18"/>
  <c r="O129" i="18"/>
  <c r="S129" i="18" s="1"/>
  <c r="N129" i="18"/>
  <c r="U129" i="18" s="1"/>
  <c r="M129" i="18"/>
  <c r="L129" i="18"/>
  <c r="K129" i="18"/>
  <c r="J129" i="7" s="1"/>
  <c r="R128" i="18"/>
  <c r="Q128" i="18"/>
  <c r="P128" i="18"/>
  <c r="O128" i="18"/>
  <c r="AJ128" i="7" s="1"/>
  <c r="N128" i="18"/>
  <c r="M128" i="18"/>
  <c r="L128" i="18"/>
  <c r="K128" i="18"/>
  <c r="T128" i="18" s="1"/>
  <c r="R127" i="18"/>
  <c r="Q127" i="18"/>
  <c r="P127" i="18"/>
  <c r="O127" i="18"/>
  <c r="N127" i="18"/>
  <c r="U127" i="18" s="1"/>
  <c r="M127" i="18"/>
  <c r="L127" i="18"/>
  <c r="K127" i="18"/>
  <c r="R126" i="18"/>
  <c r="Q126" i="18"/>
  <c r="P126" i="18"/>
  <c r="O126" i="18"/>
  <c r="N126" i="18"/>
  <c r="U126" i="18" s="1"/>
  <c r="M126" i="18"/>
  <c r="L126" i="18"/>
  <c r="K126" i="18"/>
  <c r="R125" i="18"/>
  <c r="Q125" i="18"/>
  <c r="P125" i="18"/>
  <c r="O125" i="18"/>
  <c r="N125" i="18"/>
  <c r="U125" i="18" s="1"/>
  <c r="M125" i="18"/>
  <c r="L125" i="18"/>
  <c r="K125" i="18"/>
  <c r="R124" i="18"/>
  <c r="Q124" i="18"/>
  <c r="P124" i="18"/>
  <c r="O124" i="18"/>
  <c r="N124" i="18"/>
  <c r="U124" i="18" s="1"/>
  <c r="M124" i="18"/>
  <c r="L124" i="18"/>
  <c r="K124" i="18"/>
  <c r="J124" i="7" s="1"/>
  <c r="R123" i="18"/>
  <c r="AW123" i="7" s="1"/>
  <c r="Q123" i="18"/>
  <c r="P123" i="18"/>
  <c r="O123" i="18"/>
  <c r="N123" i="18"/>
  <c r="U123" i="18" s="1"/>
  <c r="M123" i="18"/>
  <c r="L123" i="18"/>
  <c r="K123" i="18"/>
  <c r="R122" i="18"/>
  <c r="AW122" i="7" s="1"/>
  <c r="Q122" i="18"/>
  <c r="S122" i="18" s="1"/>
  <c r="P122" i="18"/>
  <c r="O122" i="18"/>
  <c r="N122" i="18"/>
  <c r="U122" i="18" s="1"/>
  <c r="M122" i="18"/>
  <c r="L122" i="18"/>
  <c r="K122" i="18"/>
  <c r="R121" i="18"/>
  <c r="Q121" i="18"/>
  <c r="P121" i="18"/>
  <c r="O121" i="18"/>
  <c r="AJ121" i="7" s="1"/>
  <c r="N121" i="18"/>
  <c r="U121" i="18" s="1"/>
  <c r="M121" i="18"/>
  <c r="L121" i="18"/>
  <c r="K121" i="18"/>
  <c r="J121" i="7" s="1"/>
  <c r="R120" i="18"/>
  <c r="AW120" i="7" s="1"/>
  <c r="Q120" i="18"/>
  <c r="P120" i="18"/>
  <c r="O120" i="18"/>
  <c r="AJ120" i="7" s="1"/>
  <c r="N120" i="18"/>
  <c r="U120" i="18" s="1"/>
  <c r="M120" i="18"/>
  <c r="L120" i="18"/>
  <c r="K120" i="18"/>
  <c r="R119" i="18"/>
  <c r="AW119" i="7" s="1"/>
  <c r="Q119" i="18"/>
  <c r="P119" i="18"/>
  <c r="O119" i="18"/>
  <c r="N119" i="18"/>
  <c r="U119" i="18" s="1"/>
  <c r="M119" i="18"/>
  <c r="L119" i="18"/>
  <c r="K119" i="18"/>
  <c r="U118" i="18"/>
  <c r="R118" i="18"/>
  <c r="Q118" i="18"/>
  <c r="P118" i="18"/>
  <c r="O118" i="18"/>
  <c r="N118" i="18"/>
  <c r="M118" i="18"/>
  <c r="L118" i="18"/>
  <c r="K118" i="18"/>
  <c r="T117" i="18"/>
  <c r="S117" i="18"/>
  <c r="R116" i="18"/>
  <c r="AW116" i="7" s="1"/>
  <c r="Q116" i="18"/>
  <c r="S116" i="18" s="1"/>
  <c r="BJ116" i="7" s="1"/>
  <c r="P116" i="18"/>
  <c r="O116" i="18"/>
  <c r="N116" i="18"/>
  <c r="M116" i="18"/>
  <c r="L116" i="18"/>
  <c r="K116" i="18"/>
  <c r="J116" i="7" s="1"/>
  <c r="U115" i="18"/>
  <c r="T115" i="18"/>
  <c r="S115" i="18"/>
  <c r="U114" i="18"/>
  <c r="T114" i="18"/>
  <c r="S114" i="18"/>
  <c r="U113" i="18"/>
  <c r="T113" i="18"/>
  <c r="S113" i="18"/>
  <c r="U112" i="18"/>
  <c r="R112" i="18"/>
  <c r="AW112" i="7" s="1"/>
  <c r="Q112" i="18"/>
  <c r="P112" i="18"/>
  <c r="O112" i="18"/>
  <c r="N112" i="18"/>
  <c r="M112" i="18"/>
  <c r="L112" i="18"/>
  <c r="K112" i="18"/>
  <c r="R111" i="18"/>
  <c r="Q111" i="18"/>
  <c r="P111" i="18"/>
  <c r="O111" i="18"/>
  <c r="N111" i="18"/>
  <c r="U111" i="18" s="1"/>
  <c r="M111" i="18"/>
  <c r="L111" i="18"/>
  <c r="K111" i="18"/>
  <c r="R110" i="18"/>
  <c r="Q110" i="18"/>
  <c r="P110" i="18"/>
  <c r="O110" i="18"/>
  <c r="AJ110" i="7" s="1"/>
  <c r="N110" i="18"/>
  <c r="M110" i="18"/>
  <c r="L110" i="18"/>
  <c r="K110" i="18"/>
  <c r="J110" i="7" s="1"/>
  <c r="R109" i="18"/>
  <c r="Q109" i="18"/>
  <c r="P109" i="18"/>
  <c r="O109" i="18"/>
  <c r="N109" i="18"/>
  <c r="W109" i="7" s="1"/>
  <c r="M109" i="18"/>
  <c r="L109" i="18"/>
  <c r="K109" i="18"/>
  <c r="U108" i="18"/>
  <c r="T108" i="18"/>
  <c r="S108" i="18"/>
  <c r="U107" i="18"/>
  <c r="T107" i="18"/>
  <c r="S107" i="18"/>
  <c r="U106" i="18"/>
  <c r="T106" i="18"/>
  <c r="S106" i="18"/>
  <c r="U105" i="18"/>
  <c r="T105" i="18"/>
  <c r="S105" i="18"/>
  <c r="U104" i="18"/>
  <c r="T104" i="18"/>
  <c r="S104" i="18"/>
  <c r="R103" i="18"/>
  <c r="AW103" i="7" s="1"/>
  <c r="Q103" i="18"/>
  <c r="P103" i="18"/>
  <c r="O103" i="18"/>
  <c r="N103" i="18"/>
  <c r="M103" i="18"/>
  <c r="L103" i="18"/>
  <c r="K103" i="18"/>
  <c r="R102" i="18"/>
  <c r="Q102" i="18"/>
  <c r="P102" i="18"/>
  <c r="O102" i="18"/>
  <c r="N102" i="18"/>
  <c r="M102" i="18"/>
  <c r="L102" i="18"/>
  <c r="K102" i="18"/>
  <c r="J102" i="7" s="1"/>
  <c r="U101" i="18"/>
  <c r="T101" i="18"/>
  <c r="S101" i="18"/>
  <c r="BJ101" i="7" s="1"/>
  <c r="R100" i="18"/>
  <c r="AW100" i="7" s="1"/>
  <c r="Q100" i="18"/>
  <c r="P100" i="18"/>
  <c r="O100" i="18"/>
  <c r="N100" i="18"/>
  <c r="M100" i="18"/>
  <c r="L100" i="18"/>
  <c r="K100" i="18"/>
  <c r="R99" i="18"/>
  <c r="Q99" i="18"/>
  <c r="P99" i="18"/>
  <c r="O99" i="18"/>
  <c r="N99" i="18"/>
  <c r="M99" i="18"/>
  <c r="L99" i="18"/>
  <c r="K99" i="18"/>
  <c r="T98" i="18"/>
  <c r="S98" i="18"/>
  <c r="U97" i="18"/>
  <c r="R97" i="18"/>
  <c r="AW97" i="7" s="1"/>
  <c r="Q97" i="18"/>
  <c r="P97" i="18"/>
  <c r="O97" i="18"/>
  <c r="N97" i="18"/>
  <c r="W97" i="7" s="1"/>
  <c r="M97" i="18"/>
  <c r="L97" i="18"/>
  <c r="K97" i="18"/>
  <c r="R96" i="18"/>
  <c r="Q96" i="18"/>
  <c r="P96" i="18"/>
  <c r="O96" i="18"/>
  <c r="AJ96" i="7" s="1"/>
  <c r="N96" i="18"/>
  <c r="M96" i="18"/>
  <c r="L96" i="18"/>
  <c r="K96" i="18"/>
  <c r="J96" i="7" s="1"/>
  <c r="U95" i="18"/>
  <c r="T95" i="18"/>
  <c r="S95" i="18"/>
  <c r="U94" i="18"/>
  <c r="T94" i="18"/>
  <c r="S94" i="18"/>
  <c r="U93" i="18"/>
  <c r="T93" i="18"/>
  <c r="S93" i="18"/>
  <c r="U92" i="18"/>
  <c r="T92" i="18"/>
  <c r="S92" i="18"/>
  <c r="R91" i="18"/>
  <c r="Q91" i="18"/>
  <c r="P91" i="18"/>
  <c r="O91" i="18"/>
  <c r="AJ91" i="7" s="1"/>
  <c r="N91" i="18"/>
  <c r="U91" i="18" s="1"/>
  <c r="M91" i="18"/>
  <c r="L91" i="18"/>
  <c r="K91" i="18"/>
  <c r="J91" i="7" s="1"/>
  <c r="U90" i="18"/>
  <c r="T90" i="18"/>
  <c r="S90" i="18"/>
  <c r="R89" i="18"/>
  <c r="AW89" i="7" s="1"/>
  <c r="Q89" i="18"/>
  <c r="S89" i="18" s="1"/>
  <c r="P89" i="18"/>
  <c r="O89" i="18"/>
  <c r="N89" i="18"/>
  <c r="U89" i="18" s="1"/>
  <c r="M89" i="18"/>
  <c r="L89" i="18"/>
  <c r="K89" i="18"/>
  <c r="U88" i="18"/>
  <c r="T88" i="18"/>
  <c r="S88" i="18"/>
  <c r="R87" i="18"/>
  <c r="Q87" i="18"/>
  <c r="P87" i="18"/>
  <c r="O87" i="18"/>
  <c r="N87" i="18"/>
  <c r="U87" i="18" s="1"/>
  <c r="M87" i="18"/>
  <c r="L87" i="18"/>
  <c r="K87" i="18"/>
  <c r="R86" i="18"/>
  <c r="Q86" i="18"/>
  <c r="P86" i="18"/>
  <c r="O86" i="18"/>
  <c r="AJ86" i="7" s="1"/>
  <c r="N86" i="18"/>
  <c r="U86" i="18" s="1"/>
  <c r="M86" i="18"/>
  <c r="L86" i="18"/>
  <c r="K86" i="18"/>
  <c r="R85" i="18"/>
  <c r="Q85" i="18"/>
  <c r="P85" i="18"/>
  <c r="O85" i="18"/>
  <c r="N85" i="18"/>
  <c r="U85" i="18" s="1"/>
  <c r="M85" i="18"/>
  <c r="L85" i="18"/>
  <c r="K85" i="18"/>
  <c r="R84" i="18"/>
  <c r="AW84" i="7" s="1"/>
  <c r="Q84" i="18"/>
  <c r="P84" i="18"/>
  <c r="O84" i="18"/>
  <c r="N84" i="18"/>
  <c r="U84" i="18" s="1"/>
  <c r="M84" i="18"/>
  <c r="L84" i="18"/>
  <c r="K84" i="18"/>
  <c r="U83" i="18"/>
  <c r="T83" i="18"/>
  <c r="S83" i="18"/>
  <c r="U82" i="18"/>
  <c r="T82" i="18"/>
  <c r="S82" i="18"/>
  <c r="R81" i="18"/>
  <c r="AW81" i="7" s="1"/>
  <c r="Q81" i="18"/>
  <c r="S81" i="18" s="1"/>
  <c r="BJ81" i="7" s="1"/>
  <c r="P81" i="18"/>
  <c r="O81" i="18"/>
  <c r="N81" i="18"/>
  <c r="M81" i="18"/>
  <c r="L81" i="18"/>
  <c r="K81" i="18"/>
  <c r="R80" i="18"/>
  <c r="AW80" i="7" s="1"/>
  <c r="Q80" i="18"/>
  <c r="S80" i="18" s="1"/>
  <c r="BJ80" i="7" s="1"/>
  <c r="P80" i="18"/>
  <c r="O80" i="18"/>
  <c r="N80" i="18"/>
  <c r="U80" i="18" s="1"/>
  <c r="M80" i="18"/>
  <c r="L80" i="18"/>
  <c r="K80" i="18"/>
  <c r="R79" i="18"/>
  <c r="Q79" i="18"/>
  <c r="P79" i="18"/>
  <c r="O79" i="18"/>
  <c r="N79" i="18"/>
  <c r="U79" i="18" s="1"/>
  <c r="M79" i="18"/>
  <c r="L79" i="18"/>
  <c r="K79" i="18"/>
  <c r="U78" i="18"/>
  <c r="T78" i="18"/>
  <c r="S78" i="18"/>
  <c r="BJ78" i="7" s="1"/>
  <c r="R77" i="18"/>
  <c r="AW77" i="7" s="1"/>
  <c r="Q77" i="18"/>
  <c r="P77" i="18"/>
  <c r="O77" i="18"/>
  <c r="N77" i="18"/>
  <c r="M77" i="18"/>
  <c r="L77" i="18"/>
  <c r="K77" i="18"/>
  <c r="R76" i="18"/>
  <c r="Q76" i="18"/>
  <c r="P76" i="18"/>
  <c r="O76" i="18"/>
  <c r="AJ76" i="7" s="1"/>
  <c r="N76" i="18"/>
  <c r="U76" i="18" s="1"/>
  <c r="M76" i="18"/>
  <c r="L76" i="18"/>
  <c r="K76" i="18"/>
  <c r="R75" i="18"/>
  <c r="Q75" i="18"/>
  <c r="P75" i="18"/>
  <c r="O75" i="18"/>
  <c r="N75" i="18"/>
  <c r="U75" i="18" s="1"/>
  <c r="M75" i="18"/>
  <c r="L75" i="18"/>
  <c r="K75" i="18"/>
  <c r="R74" i="18"/>
  <c r="AW74" i="7" s="1"/>
  <c r="Q74" i="18"/>
  <c r="P74" i="18"/>
  <c r="O74" i="18"/>
  <c r="N74" i="18"/>
  <c r="U74" i="18" s="1"/>
  <c r="M74" i="18"/>
  <c r="L74" i="18"/>
  <c r="K74" i="18"/>
  <c r="J74" i="7" s="1"/>
  <c r="U73" i="18"/>
  <c r="T73" i="18"/>
  <c r="S73" i="18"/>
  <c r="U72" i="18"/>
  <c r="T72" i="18"/>
  <c r="S72" i="18"/>
  <c r="U71" i="18"/>
  <c r="T71" i="18"/>
  <c r="S71" i="18"/>
  <c r="R70" i="18"/>
  <c r="Q70" i="18"/>
  <c r="P70" i="18"/>
  <c r="O70" i="18"/>
  <c r="N70" i="18"/>
  <c r="M70" i="18"/>
  <c r="L70" i="18"/>
  <c r="K70" i="18"/>
  <c r="J70" i="7" s="1"/>
  <c r="U69" i="18"/>
  <c r="T69" i="18"/>
  <c r="S69" i="18"/>
  <c r="R68" i="18"/>
  <c r="Q68" i="18"/>
  <c r="P68" i="18"/>
  <c r="O68" i="18"/>
  <c r="N68" i="18"/>
  <c r="U68" i="18" s="1"/>
  <c r="M68" i="18"/>
  <c r="L68" i="18"/>
  <c r="K68" i="18"/>
  <c r="R67" i="18"/>
  <c r="AW67" i="7" s="1"/>
  <c r="Q67" i="18"/>
  <c r="P67" i="18"/>
  <c r="O67" i="18"/>
  <c r="N67" i="18"/>
  <c r="U67" i="18" s="1"/>
  <c r="M67" i="18"/>
  <c r="L67" i="18"/>
  <c r="K67" i="18"/>
  <c r="J67" i="7" s="1"/>
  <c r="R66" i="18"/>
  <c r="AW66" i="7" s="1"/>
  <c r="Q66" i="18"/>
  <c r="P66" i="18"/>
  <c r="O66" i="18"/>
  <c r="AJ66" i="7" s="1"/>
  <c r="N66" i="18"/>
  <c r="U66" i="18" s="1"/>
  <c r="M66" i="18"/>
  <c r="L66" i="18"/>
  <c r="K66" i="18"/>
  <c r="R65" i="18"/>
  <c r="Q65" i="18"/>
  <c r="P65" i="18"/>
  <c r="O65" i="18"/>
  <c r="AJ65" i="7" s="1"/>
  <c r="N65" i="18"/>
  <c r="U65" i="18" s="1"/>
  <c r="M65" i="18"/>
  <c r="L65" i="18"/>
  <c r="K65" i="18"/>
  <c r="R64" i="18"/>
  <c r="Q64" i="18"/>
  <c r="P64" i="18"/>
  <c r="O64" i="18"/>
  <c r="N64" i="18"/>
  <c r="U64" i="18" s="1"/>
  <c r="M64" i="18"/>
  <c r="L64" i="18"/>
  <c r="K64" i="18"/>
  <c r="R63" i="18"/>
  <c r="AW63" i="7" s="1"/>
  <c r="Q63" i="18"/>
  <c r="P63" i="18"/>
  <c r="O63" i="18"/>
  <c r="AJ63" i="7" s="1"/>
  <c r="N63" i="18"/>
  <c r="U63" i="18" s="1"/>
  <c r="M63" i="18"/>
  <c r="L63" i="18"/>
  <c r="K63" i="18"/>
  <c r="R62" i="18"/>
  <c r="Q62" i="18"/>
  <c r="P62" i="18"/>
  <c r="O62" i="18"/>
  <c r="AJ62" i="7" s="1"/>
  <c r="N62" i="18"/>
  <c r="U62" i="18" s="1"/>
  <c r="M62" i="18"/>
  <c r="L62" i="18"/>
  <c r="K62" i="18"/>
  <c r="J62" i="7" s="1"/>
  <c r="R61" i="18"/>
  <c r="Q61" i="18"/>
  <c r="P61" i="18"/>
  <c r="O61" i="18"/>
  <c r="N61" i="18"/>
  <c r="U61" i="18" s="1"/>
  <c r="M61" i="18"/>
  <c r="L61" i="18"/>
  <c r="K61" i="18"/>
  <c r="R60" i="18"/>
  <c r="AW60" i="7" s="1"/>
  <c r="Q60" i="18"/>
  <c r="P60" i="18"/>
  <c r="O60" i="18"/>
  <c r="N60" i="18"/>
  <c r="U60" i="18" s="1"/>
  <c r="M60" i="18"/>
  <c r="L60" i="18"/>
  <c r="K60" i="18"/>
  <c r="R58" i="18"/>
  <c r="AW58" i="7" s="1"/>
  <c r="Q58" i="18"/>
  <c r="P58" i="18"/>
  <c r="O58" i="18"/>
  <c r="N58" i="18"/>
  <c r="M58" i="18"/>
  <c r="L58" i="18"/>
  <c r="K58" i="18"/>
  <c r="R57" i="18"/>
  <c r="AW57" i="7" s="1"/>
  <c r="Q57" i="18"/>
  <c r="P57" i="18"/>
  <c r="O57" i="18"/>
  <c r="S57" i="18" s="1"/>
  <c r="BJ57" i="7" s="1"/>
  <c r="N57" i="18"/>
  <c r="U57" i="18" s="1"/>
  <c r="M57" i="18"/>
  <c r="L57" i="18"/>
  <c r="K57" i="18"/>
  <c r="R56" i="18"/>
  <c r="AW56" i="7" s="1"/>
  <c r="Q56" i="18"/>
  <c r="P56" i="18"/>
  <c r="O56" i="18"/>
  <c r="N56" i="18"/>
  <c r="U56" i="18" s="1"/>
  <c r="M56" i="18"/>
  <c r="L56" i="18"/>
  <c r="K56" i="18"/>
  <c r="J56" i="7" s="1"/>
  <c r="U55" i="18"/>
  <c r="R55" i="18"/>
  <c r="Q55" i="18"/>
  <c r="P55" i="18"/>
  <c r="O55" i="18"/>
  <c r="N55" i="18"/>
  <c r="M55" i="18"/>
  <c r="L55" i="18"/>
  <c r="K55" i="18"/>
  <c r="T55" i="18" s="1"/>
  <c r="U54" i="18"/>
  <c r="T54" i="18"/>
  <c r="S54" i="18"/>
  <c r="U53" i="18"/>
  <c r="T53" i="18"/>
  <c r="S53" i="18"/>
  <c r="BJ53" i="7" s="1"/>
  <c r="R52" i="18"/>
  <c r="AW52" i="7" s="1"/>
  <c r="Q52" i="18"/>
  <c r="P52" i="18"/>
  <c r="O52" i="18"/>
  <c r="N52" i="18"/>
  <c r="U52" i="18" s="1"/>
  <c r="M52" i="18"/>
  <c r="L52" i="18"/>
  <c r="K52" i="18"/>
  <c r="R51" i="18"/>
  <c r="Q51" i="18"/>
  <c r="P51" i="18"/>
  <c r="O51" i="18"/>
  <c r="AJ51" i="7" s="1"/>
  <c r="N51" i="18"/>
  <c r="U51" i="18" s="1"/>
  <c r="M51" i="18"/>
  <c r="L51" i="18"/>
  <c r="K51" i="18"/>
  <c r="R50" i="18"/>
  <c r="Q50" i="18"/>
  <c r="P50" i="18"/>
  <c r="O50" i="18"/>
  <c r="AJ50" i="7" s="1"/>
  <c r="N50" i="18"/>
  <c r="U50" i="18" s="1"/>
  <c r="M50" i="18"/>
  <c r="L50" i="18"/>
  <c r="K50" i="18"/>
  <c r="J50" i="7" s="1"/>
  <c r="U49" i="18"/>
  <c r="T49" i="18"/>
  <c r="S49" i="18"/>
  <c r="AW48" i="7"/>
  <c r="U48" i="18"/>
  <c r="R47" i="18"/>
  <c r="AW47" i="7" s="1"/>
  <c r="Q47" i="18"/>
  <c r="P47" i="18"/>
  <c r="O47" i="18"/>
  <c r="N47" i="18"/>
  <c r="U47" i="18" s="1"/>
  <c r="M47" i="18"/>
  <c r="L47" i="18"/>
  <c r="K47" i="18"/>
  <c r="U46" i="18"/>
  <c r="T46" i="18"/>
  <c r="S46" i="18"/>
  <c r="U45" i="18"/>
  <c r="T45" i="18"/>
  <c r="S45" i="18"/>
  <c r="U44" i="18"/>
  <c r="T44" i="18"/>
  <c r="S44" i="18"/>
  <c r="U43" i="18"/>
  <c r="T43" i="18"/>
  <c r="S43" i="18"/>
  <c r="R42" i="18"/>
  <c r="Q42" i="18"/>
  <c r="P42" i="18"/>
  <c r="O42" i="18"/>
  <c r="AJ42" i="7" s="1"/>
  <c r="N42" i="18"/>
  <c r="U42" i="18" s="1"/>
  <c r="M42" i="18"/>
  <c r="L42" i="18"/>
  <c r="K42" i="18"/>
  <c r="J42" i="7" s="1"/>
  <c r="R41" i="18"/>
  <c r="AW41" i="7" s="1"/>
  <c r="Q41" i="18"/>
  <c r="P41" i="18"/>
  <c r="O41" i="18"/>
  <c r="N41" i="18"/>
  <c r="U41" i="18" s="1"/>
  <c r="M41" i="18"/>
  <c r="L41" i="18"/>
  <c r="K41" i="18"/>
  <c r="J41" i="7" s="1"/>
  <c r="R40" i="18"/>
  <c r="AW40" i="7" s="1"/>
  <c r="Q40" i="18"/>
  <c r="P40" i="18"/>
  <c r="O40" i="18"/>
  <c r="AJ40" i="7" s="1"/>
  <c r="N40" i="18"/>
  <c r="M40" i="18"/>
  <c r="L40" i="18"/>
  <c r="K40" i="18"/>
  <c r="J40" i="7" s="1"/>
  <c r="U39" i="18"/>
  <c r="T39" i="18"/>
  <c r="S39" i="18"/>
  <c r="R38" i="18"/>
  <c r="Q38" i="18"/>
  <c r="P38" i="18"/>
  <c r="O38" i="18"/>
  <c r="N38" i="18"/>
  <c r="U38" i="18" s="1"/>
  <c r="M38" i="18"/>
  <c r="L38" i="18"/>
  <c r="K38" i="18"/>
  <c r="R37" i="18"/>
  <c r="AW37" i="7" s="1"/>
  <c r="Q37" i="18"/>
  <c r="P37" i="18"/>
  <c r="O37" i="18"/>
  <c r="AJ37" i="7" s="1"/>
  <c r="N37" i="18"/>
  <c r="U37" i="18" s="1"/>
  <c r="M37" i="18"/>
  <c r="L37" i="18"/>
  <c r="K37" i="18"/>
  <c r="R36" i="18"/>
  <c r="Q36" i="18"/>
  <c r="P36" i="18"/>
  <c r="O36" i="18"/>
  <c r="N36" i="18"/>
  <c r="U36" i="18" s="1"/>
  <c r="M36" i="18"/>
  <c r="L36" i="18"/>
  <c r="K36" i="18"/>
  <c r="U35" i="18"/>
  <c r="T35" i="18"/>
  <c r="S35" i="18"/>
  <c r="R34" i="18"/>
  <c r="Q34" i="18"/>
  <c r="P34" i="18"/>
  <c r="O34" i="18"/>
  <c r="N34" i="18"/>
  <c r="U34" i="18" s="1"/>
  <c r="M34" i="18"/>
  <c r="L34" i="18"/>
  <c r="K34" i="18"/>
  <c r="J34" i="7" s="1"/>
  <c r="R33" i="18"/>
  <c r="AW33" i="7" s="1"/>
  <c r="Q33" i="18"/>
  <c r="P33" i="18"/>
  <c r="O33" i="18"/>
  <c r="AJ33" i="7" s="1"/>
  <c r="N33" i="18"/>
  <c r="U33" i="18" s="1"/>
  <c r="M33" i="18"/>
  <c r="L33" i="18"/>
  <c r="K33" i="18"/>
  <c r="R32" i="18"/>
  <c r="AW32" i="7" s="1"/>
  <c r="Q32" i="18"/>
  <c r="P32" i="18"/>
  <c r="O32" i="18"/>
  <c r="N32" i="18"/>
  <c r="U32" i="18" s="1"/>
  <c r="M32" i="18"/>
  <c r="L32" i="18"/>
  <c r="K32" i="18"/>
  <c r="U31" i="18"/>
  <c r="T31" i="18"/>
  <c r="S31" i="18"/>
  <c r="BJ31" i="7" s="1"/>
  <c r="R30" i="18"/>
  <c r="AW30" i="7" s="1"/>
  <c r="Q30" i="18"/>
  <c r="P30" i="18"/>
  <c r="O30" i="18"/>
  <c r="AJ30" i="7" s="1"/>
  <c r="N30" i="18"/>
  <c r="U30" i="18" s="1"/>
  <c r="M30" i="18"/>
  <c r="L30" i="18"/>
  <c r="K30" i="18"/>
  <c r="R29" i="18"/>
  <c r="AW29" i="7" s="1"/>
  <c r="Q29" i="18"/>
  <c r="P29" i="18"/>
  <c r="O29" i="18"/>
  <c r="AJ29" i="7" s="1"/>
  <c r="N29" i="18"/>
  <c r="M29" i="18"/>
  <c r="L29" i="18"/>
  <c r="K29" i="18"/>
  <c r="R28" i="18"/>
  <c r="AW28" i="7" s="1"/>
  <c r="Q28" i="18"/>
  <c r="P28" i="18"/>
  <c r="O28" i="18"/>
  <c r="N28" i="18"/>
  <c r="M28" i="18"/>
  <c r="L28" i="18"/>
  <c r="K28" i="18"/>
  <c r="R27" i="18"/>
  <c r="AW27" i="7" s="1"/>
  <c r="Q27" i="18"/>
  <c r="P27" i="18"/>
  <c r="O27" i="18"/>
  <c r="N27" i="18"/>
  <c r="U27" i="18" s="1"/>
  <c r="M27" i="18"/>
  <c r="L27" i="18"/>
  <c r="K27" i="18"/>
  <c r="R26" i="18"/>
  <c r="Q26" i="18"/>
  <c r="P26" i="18"/>
  <c r="O26" i="18"/>
  <c r="N26" i="18"/>
  <c r="U26" i="18" s="1"/>
  <c r="M26" i="18"/>
  <c r="L26" i="18"/>
  <c r="K26" i="18"/>
  <c r="R25" i="18"/>
  <c r="P25" i="18"/>
  <c r="N25" i="18"/>
  <c r="M25" i="18"/>
  <c r="L25" i="18"/>
  <c r="K25" i="18"/>
  <c r="J25" i="7" s="1"/>
  <c r="T24" i="18"/>
  <c r="S24" i="18"/>
  <c r="BJ24" i="7" s="1"/>
  <c r="R23" i="18"/>
  <c r="AW23" i="7" s="1"/>
  <c r="Q23" i="18"/>
  <c r="P23" i="18"/>
  <c r="O23" i="18"/>
  <c r="N23" i="18"/>
  <c r="U23" i="18" s="1"/>
  <c r="M23" i="18"/>
  <c r="L23" i="18"/>
  <c r="K23" i="18"/>
  <c r="R22" i="18"/>
  <c r="AW22" i="7" s="1"/>
  <c r="Q22" i="18"/>
  <c r="P22" i="18"/>
  <c r="O22" i="18"/>
  <c r="AJ22" i="7" s="1"/>
  <c r="N22" i="18"/>
  <c r="U22" i="18" s="1"/>
  <c r="M22" i="18"/>
  <c r="L22" i="18"/>
  <c r="K22" i="18"/>
  <c r="J22" i="7" s="1"/>
  <c r="R21" i="18"/>
  <c r="AW21" i="7" s="1"/>
  <c r="Q21" i="18"/>
  <c r="P21" i="18"/>
  <c r="O21" i="18"/>
  <c r="N21" i="18"/>
  <c r="U21" i="18" s="1"/>
  <c r="M21" i="18"/>
  <c r="L21" i="18"/>
  <c r="K21" i="18"/>
  <c r="J21" i="7" s="1"/>
  <c r="R20" i="18"/>
  <c r="AW20" i="7" s="1"/>
  <c r="Q20" i="18"/>
  <c r="P20" i="18"/>
  <c r="O20" i="18"/>
  <c r="AJ20" i="7" s="1"/>
  <c r="N20" i="18"/>
  <c r="U20" i="18" s="1"/>
  <c r="M20" i="18"/>
  <c r="L20" i="18"/>
  <c r="K20" i="18"/>
  <c r="J20" i="7" s="1"/>
  <c r="U19" i="18"/>
  <c r="T19" i="18"/>
  <c r="S19" i="18"/>
  <c r="U18" i="18"/>
  <c r="T18" i="18"/>
  <c r="S18" i="18"/>
  <c r="U17" i="18"/>
  <c r="T17" i="18"/>
  <c r="S17" i="18"/>
  <c r="U16" i="18"/>
  <c r="T16" i="18"/>
  <c r="S16" i="18"/>
  <c r="U15" i="18"/>
  <c r="T15" i="18"/>
  <c r="S15" i="18"/>
  <c r="R14" i="18"/>
  <c r="AW14" i="7" s="1"/>
  <c r="Q14" i="18"/>
  <c r="P14" i="18"/>
  <c r="O14" i="18"/>
  <c r="S14" i="18" s="1"/>
  <c r="BJ14" i="7" s="1"/>
  <c r="N14" i="18"/>
  <c r="U14" i="18" s="1"/>
  <c r="M14" i="18"/>
  <c r="L14" i="18"/>
  <c r="K14" i="18"/>
  <c r="J14" i="7" s="1"/>
  <c r="R13" i="18"/>
  <c r="AW13" i="7" s="1"/>
  <c r="Q13" i="18"/>
  <c r="P13" i="18"/>
  <c r="O13" i="18"/>
  <c r="N13" i="18"/>
  <c r="U13" i="18" s="1"/>
  <c r="M13" i="18"/>
  <c r="L13" i="18"/>
  <c r="K13" i="18"/>
  <c r="U12" i="18"/>
  <c r="T12" i="18"/>
  <c r="S12" i="18"/>
  <c r="R11" i="18"/>
  <c r="Q11" i="18"/>
  <c r="P11" i="18"/>
  <c r="O11" i="18"/>
  <c r="N11" i="18"/>
  <c r="U11" i="18" s="1"/>
  <c r="M11" i="18"/>
  <c r="L11" i="18"/>
  <c r="K11" i="18"/>
  <c r="R10" i="18"/>
  <c r="AW10" i="7" s="1"/>
  <c r="Q10" i="18"/>
  <c r="P10" i="18"/>
  <c r="O10" i="18"/>
  <c r="N10" i="18"/>
  <c r="M10" i="18"/>
  <c r="L10" i="18"/>
  <c r="K10" i="18"/>
  <c r="R9" i="18"/>
  <c r="AW9" i="7" s="1"/>
  <c r="Q9" i="18"/>
  <c r="P9" i="18"/>
  <c r="O9" i="18"/>
  <c r="AJ9" i="7" s="1"/>
  <c r="N9" i="18"/>
  <c r="W9" i="7" s="1"/>
  <c r="M9" i="18"/>
  <c r="L9" i="18"/>
  <c r="K9" i="18"/>
  <c r="J9" i="7" s="1"/>
  <c r="R8" i="18"/>
  <c r="Q8" i="18"/>
  <c r="P8" i="18"/>
  <c r="O8" i="18"/>
  <c r="N8" i="18"/>
  <c r="U8" i="18" s="1"/>
  <c r="M8" i="18"/>
  <c r="L8" i="18"/>
  <c r="K8" i="18"/>
  <c r="R7" i="18"/>
  <c r="Q7" i="18"/>
  <c r="P7" i="18"/>
  <c r="O7" i="18"/>
  <c r="N7" i="18"/>
  <c r="U7" i="18" s="1"/>
  <c r="M7" i="18"/>
  <c r="L7" i="18"/>
  <c r="K7" i="18"/>
  <c r="R6" i="18"/>
  <c r="AW6" i="7" s="1"/>
  <c r="Q6" i="18"/>
  <c r="P6" i="18"/>
  <c r="O6" i="18"/>
  <c r="N6" i="18"/>
  <c r="M6" i="18"/>
  <c r="L6" i="18"/>
  <c r="K6" i="18"/>
  <c r="J6" i="7" s="1"/>
  <c r="R5" i="18"/>
  <c r="AW5" i="7" s="1"/>
  <c r="Q5" i="18"/>
  <c r="S5" i="18" s="1"/>
  <c r="BJ5" i="7" s="1"/>
  <c r="P5" i="18"/>
  <c r="O5" i="18"/>
  <c r="N5" i="18"/>
  <c r="U5" i="18" s="1"/>
  <c r="M5" i="18"/>
  <c r="L5" i="18"/>
  <c r="K5" i="18"/>
  <c r="R4" i="18"/>
  <c r="AW4" i="7" s="1"/>
  <c r="Q4" i="18"/>
  <c r="P4" i="18"/>
  <c r="O4" i="18"/>
  <c r="N4" i="18"/>
  <c r="U4" i="18" s="1"/>
  <c r="M4" i="18"/>
  <c r="L4" i="18"/>
  <c r="K4" i="18"/>
  <c r="BJ133" i="7"/>
  <c r="BJ122" i="7"/>
  <c r="J101" i="7"/>
  <c r="J66" i="7"/>
  <c r="R99" i="15"/>
  <c r="AX99" i="7" s="1"/>
  <c r="Q99" i="15"/>
  <c r="P99" i="15"/>
  <c r="O99" i="15"/>
  <c r="R99" i="22"/>
  <c r="AT99" i="7" s="1"/>
  <c r="Q99" i="22"/>
  <c r="P99" i="22"/>
  <c r="O99" i="22"/>
  <c r="R99" i="23"/>
  <c r="AS99" i="7" s="1"/>
  <c r="Q99" i="23"/>
  <c r="P99" i="23"/>
  <c r="O99" i="23"/>
  <c r="AR99" i="7"/>
  <c r="BF125" i="7"/>
  <c r="BL24" i="7"/>
  <c r="BM24" i="7"/>
  <c r="BE29" i="7"/>
  <c r="BE31" i="7"/>
  <c r="BI31" i="7"/>
  <c r="BE53" i="7"/>
  <c r="BI53" i="7"/>
  <c r="BH54" i="7"/>
  <c r="BI54" i="7"/>
  <c r="BH78" i="7"/>
  <c r="BJ89" i="7"/>
  <c r="BE101" i="7"/>
  <c r="BH101" i="7"/>
  <c r="BH120" i="7"/>
  <c r="BG125" i="7"/>
  <c r="BL125" i="7"/>
  <c r="BH138" i="7"/>
  <c r="P111" i="26"/>
  <c r="Q111" i="26"/>
  <c r="R111" i="26"/>
  <c r="AQ111" i="7" s="1"/>
  <c r="K111" i="26"/>
  <c r="L111" i="26"/>
  <c r="M111" i="26"/>
  <c r="N111" i="26"/>
  <c r="O111" i="26"/>
  <c r="R99" i="26"/>
  <c r="Q99" i="26"/>
  <c r="S99" i="26" s="1"/>
  <c r="BD99" i="7" s="1"/>
  <c r="P99" i="26"/>
  <c r="O99" i="26"/>
  <c r="N99" i="26"/>
  <c r="U99" i="26" s="1"/>
  <c r="M99" i="26"/>
  <c r="L99" i="26"/>
  <c r="K99" i="26"/>
  <c r="K111" i="15"/>
  <c r="L111" i="15"/>
  <c r="M111" i="15"/>
  <c r="N111" i="15"/>
  <c r="O111" i="15"/>
  <c r="P111" i="15"/>
  <c r="Q111" i="15"/>
  <c r="S111" i="15" s="1"/>
  <c r="BK111" i="7" s="1"/>
  <c r="R111" i="15"/>
  <c r="F119" i="15"/>
  <c r="R140" i="15"/>
  <c r="Q140" i="15"/>
  <c r="P140" i="15"/>
  <c r="O140" i="15"/>
  <c r="AK140" i="7" s="1"/>
  <c r="N140" i="15"/>
  <c r="M140" i="15"/>
  <c r="L140" i="15"/>
  <c r="K140" i="15"/>
  <c r="R139" i="15"/>
  <c r="AX139" i="7" s="1"/>
  <c r="Q139" i="15"/>
  <c r="P139" i="15"/>
  <c r="O139" i="15"/>
  <c r="N139" i="15"/>
  <c r="U139" i="15" s="1"/>
  <c r="M139" i="15"/>
  <c r="L139" i="15"/>
  <c r="K139" i="15"/>
  <c r="K139" i="7" s="1"/>
  <c r="R138" i="15"/>
  <c r="Q138" i="15"/>
  <c r="P138" i="15"/>
  <c r="O138" i="15"/>
  <c r="AK138" i="7" s="1"/>
  <c r="N138" i="15"/>
  <c r="U138" i="15" s="1"/>
  <c r="M138" i="15"/>
  <c r="L138" i="15"/>
  <c r="K138" i="15"/>
  <c r="R137" i="15"/>
  <c r="AX137" i="7" s="1"/>
  <c r="Q137" i="15"/>
  <c r="P137" i="15"/>
  <c r="O137" i="15"/>
  <c r="S137" i="15" s="1"/>
  <c r="BK137" i="7" s="1"/>
  <c r="N137" i="15"/>
  <c r="U137" i="15" s="1"/>
  <c r="M137" i="15"/>
  <c r="L137" i="15"/>
  <c r="K137" i="15"/>
  <c r="K137" i="7" s="1"/>
  <c r="R136" i="15"/>
  <c r="AX136" i="7" s="1"/>
  <c r="Q136" i="15"/>
  <c r="P136" i="15"/>
  <c r="O136" i="15"/>
  <c r="AK136" i="7" s="1"/>
  <c r="N136" i="15"/>
  <c r="M136" i="15"/>
  <c r="L136" i="15"/>
  <c r="K136" i="15"/>
  <c r="K136" i="7" s="1"/>
  <c r="U135" i="15"/>
  <c r="T135" i="15"/>
  <c r="S135" i="15"/>
  <c r="R134" i="15"/>
  <c r="Q134" i="15"/>
  <c r="P134" i="15"/>
  <c r="O134" i="15"/>
  <c r="AK134" i="7" s="1"/>
  <c r="N134" i="15"/>
  <c r="U134" i="15" s="1"/>
  <c r="M134" i="15"/>
  <c r="L134" i="15"/>
  <c r="K134" i="15"/>
  <c r="K134" i="7" s="1"/>
  <c r="R133" i="15"/>
  <c r="Q133" i="15"/>
  <c r="P133" i="15"/>
  <c r="O133" i="15"/>
  <c r="S133" i="15" s="1"/>
  <c r="BK133" i="7" s="1"/>
  <c r="N133" i="15"/>
  <c r="U133" i="15" s="1"/>
  <c r="M133" i="15"/>
  <c r="L133" i="15"/>
  <c r="K133" i="15"/>
  <c r="K133" i="7" s="1"/>
  <c r="R132" i="15"/>
  <c r="AX132" i="7" s="1"/>
  <c r="Q132" i="15"/>
  <c r="P132" i="15"/>
  <c r="O132" i="15"/>
  <c r="N132" i="15"/>
  <c r="U132" i="15" s="1"/>
  <c r="M132" i="15"/>
  <c r="L132" i="15"/>
  <c r="K132" i="15"/>
  <c r="K132" i="7" s="1"/>
  <c r="U131" i="15"/>
  <c r="T131" i="15"/>
  <c r="S131" i="15"/>
  <c r="U130" i="15"/>
  <c r="R130" i="15"/>
  <c r="Q130" i="15"/>
  <c r="P130" i="15"/>
  <c r="O130" i="15"/>
  <c r="N130" i="15"/>
  <c r="M130" i="15"/>
  <c r="L130" i="15"/>
  <c r="K130" i="15"/>
  <c r="R129" i="15"/>
  <c r="Q129" i="15"/>
  <c r="P129" i="15"/>
  <c r="O129" i="15"/>
  <c r="AK129" i="7" s="1"/>
  <c r="N129" i="15"/>
  <c r="U129" i="15" s="1"/>
  <c r="M129" i="15"/>
  <c r="L129" i="15"/>
  <c r="K129" i="15"/>
  <c r="R128" i="15"/>
  <c r="AX128" i="7" s="1"/>
  <c r="Q128" i="15"/>
  <c r="P128" i="15"/>
  <c r="O128" i="15"/>
  <c r="N128" i="15"/>
  <c r="M128" i="15"/>
  <c r="L128" i="15"/>
  <c r="K128" i="15"/>
  <c r="K128" i="7" s="1"/>
  <c r="R127" i="15"/>
  <c r="AX127" i="7" s="1"/>
  <c r="Q127" i="15"/>
  <c r="S127" i="15" s="1"/>
  <c r="BK127" i="7" s="1"/>
  <c r="P127" i="15"/>
  <c r="O127" i="15"/>
  <c r="N127" i="15"/>
  <c r="U127" i="15" s="1"/>
  <c r="M127" i="15"/>
  <c r="L127" i="15"/>
  <c r="K127" i="15"/>
  <c r="R126" i="15"/>
  <c r="AX126" i="7" s="1"/>
  <c r="Q126" i="15"/>
  <c r="P126" i="15"/>
  <c r="O126" i="15"/>
  <c r="N126" i="15"/>
  <c r="U126" i="15" s="1"/>
  <c r="M126" i="15"/>
  <c r="L126" i="15"/>
  <c r="K126" i="15"/>
  <c r="K126" i="7" s="1"/>
  <c r="R125" i="15"/>
  <c r="Q125" i="15"/>
  <c r="P125" i="15"/>
  <c r="O125" i="15"/>
  <c r="N125" i="15"/>
  <c r="U125" i="15" s="1"/>
  <c r="M125" i="15"/>
  <c r="L125" i="15"/>
  <c r="K125" i="15"/>
  <c r="R124" i="15"/>
  <c r="Q124" i="15"/>
  <c r="P124" i="15"/>
  <c r="O124" i="15"/>
  <c r="N124" i="15"/>
  <c r="U124" i="15" s="1"/>
  <c r="M124" i="15"/>
  <c r="L124" i="15"/>
  <c r="K124" i="15"/>
  <c r="K124" i="7" s="1"/>
  <c r="R123" i="15"/>
  <c r="AX123" i="7" s="1"/>
  <c r="Q123" i="15"/>
  <c r="S123" i="15" s="1"/>
  <c r="BK123" i="7" s="1"/>
  <c r="P123" i="15"/>
  <c r="O123" i="15"/>
  <c r="N123" i="15"/>
  <c r="U123" i="15" s="1"/>
  <c r="M123" i="15"/>
  <c r="L123" i="15"/>
  <c r="K123" i="15"/>
  <c r="R122" i="15"/>
  <c r="Q122" i="15"/>
  <c r="P122" i="15"/>
  <c r="O122" i="15"/>
  <c r="N122" i="15"/>
  <c r="U122" i="15" s="1"/>
  <c r="M122" i="15"/>
  <c r="L122" i="15"/>
  <c r="K122" i="15"/>
  <c r="K122" i="7" s="1"/>
  <c r="R121" i="15"/>
  <c r="Q121" i="15"/>
  <c r="P121" i="15"/>
  <c r="O121" i="15"/>
  <c r="AK121" i="7" s="1"/>
  <c r="N121" i="15"/>
  <c r="U121" i="15" s="1"/>
  <c r="M121" i="15"/>
  <c r="L121" i="15"/>
  <c r="K121" i="15"/>
  <c r="R120" i="15"/>
  <c r="Q120" i="15"/>
  <c r="P120" i="15"/>
  <c r="O120" i="15"/>
  <c r="N120" i="15"/>
  <c r="U120" i="15" s="1"/>
  <c r="M120" i="15"/>
  <c r="L120" i="15"/>
  <c r="K120" i="15"/>
  <c r="R119" i="15"/>
  <c r="AX119" i="7" s="1"/>
  <c r="Q119" i="15"/>
  <c r="S119" i="15" s="1"/>
  <c r="BK119" i="7" s="1"/>
  <c r="P119" i="15"/>
  <c r="O119" i="15"/>
  <c r="M119" i="15"/>
  <c r="L119" i="15"/>
  <c r="K119" i="15"/>
  <c r="K119" i="7" s="1"/>
  <c r="R118" i="15"/>
  <c r="Q118" i="15"/>
  <c r="S118" i="15" s="1"/>
  <c r="BK118" i="7" s="1"/>
  <c r="P118" i="15"/>
  <c r="O118" i="15"/>
  <c r="N118" i="15"/>
  <c r="U118" i="15" s="1"/>
  <c r="M118" i="15"/>
  <c r="L118" i="15"/>
  <c r="K118" i="15"/>
  <c r="T117" i="15"/>
  <c r="S117" i="15"/>
  <c r="Q116" i="15"/>
  <c r="P116" i="15"/>
  <c r="O116" i="15"/>
  <c r="M116" i="15"/>
  <c r="L116" i="15"/>
  <c r="K116" i="15"/>
  <c r="U115" i="15"/>
  <c r="T115" i="15"/>
  <c r="S115" i="15"/>
  <c r="U114" i="15"/>
  <c r="T114" i="15"/>
  <c r="S114" i="15"/>
  <c r="U113" i="15"/>
  <c r="T113" i="15"/>
  <c r="S113" i="15"/>
  <c r="R112" i="15"/>
  <c r="AX112" i="7" s="1"/>
  <c r="Q112" i="15"/>
  <c r="P112" i="15"/>
  <c r="O112" i="15"/>
  <c r="AK112" i="7" s="1"/>
  <c r="N112" i="15"/>
  <c r="U112" i="15" s="1"/>
  <c r="M112" i="15"/>
  <c r="L112" i="15"/>
  <c r="K112" i="15"/>
  <c r="U111" i="15"/>
  <c r="R110" i="15"/>
  <c r="AX110" i="7" s="1"/>
  <c r="Q110" i="15"/>
  <c r="P110" i="15"/>
  <c r="O110" i="15"/>
  <c r="AK110" i="7" s="1"/>
  <c r="N110" i="15"/>
  <c r="M110" i="15"/>
  <c r="L110" i="15"/>
  <c r="K110" i="15"/>
  <c r="R109" i="15"/>
  <c r="AX109" i="7" s="1"/>
  <c r="Q109" i="15"/>
  <c r="P109" i="15"/>
  <c r="O109" i="15"/>
  <c r="AK109" i="7" s="1"/>
  <c r="N109" i="15"/>
  <c r="U109" i="15" s="1"/>
  <c r="M109" i="15"/>
  <c r="L109" i="15"/>
  <c r="K109" i="15"/>
  <c r="U108" i="15"/>
  <c r="T108" i="15"/>
  <c r="S108" i="15"/>
  <c r="U107" i="15"/>
  <c r="T107" i="15"/>
  <c r="S107" i="15"/>
  <c r="U106" i="15"/>
  <c r="T106" i="15"/>
  <c r="S106" i="15"/>
  <c r="U105" i="15"/>
  <c r="T105" i="15"/>
  <c r="S105" i="15"/>
  <c r="U104" i="15"/>
  <c r="T104" i="15"/>
  <c r="S104" i="15"/>
  <c r="R103" i="15"/>
  <c r="Q103" i="15"/>
  <c r="P103" i="15"/>
  <c r="O103" i="15"/>
  <c r="AK103" i="7" s="1"/>
  <c r="N103" i="15"/>
  <c r="U103" i="15" s="1"/>
  <c r="M103" i="15"/>
  <c r="L103" i="15"/>
  <c r="K103" i="15"/>
  <c r="K103" i="7" s="1"/>
  <c r="R102" i="15"/>
  <c r="AX102" i="7" s="1"/>
  <c r="Q102" i="15"/>
  <c r="P102" i="15"/>
  <c r="O102" i="15"/>
  <c r="N102" i="15"/>
  <c r="M102" i="15"/>
  <c r="L102" i="15"/>
  <c r="K102" i="15"/>
  <c r="U101" i="15"/>
  <c r="T101" i="15"/>
  <c r="S101" i="15"/>
  <c r="BK101" i="7" s="1"/>
  <c r="R100" i="15"/>
  <c r="AX100" i="7" s="1"/>
  <c r="Q100" i="15"/>
  <c r="P100" i="15"/>
  <c r="O100" i="15"/>
  <c r="N100" i="15"/>
  <c r="U100" i="15" s="1"/>
  <c r="M100" i="15"/>
  <c r="L100" i="15"/>
  <c r="K100" i="15"/>
  <c r="U99" i="15"/>
  <c r="N99" i="15"/>
  <c r="M99" i="15"/>
  <c r="L99" i="15"/>
  <c r="K99" i="15"/>
  <c r="T99" i="15" s="1"/>
  <c r="T98" i="15"/>
  <c r="S98" i="15"/>
  <c r="R97" i="15"/>
  <c r="Q97" i="15"/>
  <c r="P97" i="15"/>
  <c r="O97" i="15"/>
  <c r="AK97" i="7" s="1"/>
  <c r="N97" i="15"/>
  <c r="U97" i="15" s="1"/>
  <c r="M97" i="15"/>
  <c r="L97" i="15"/>
  <c r="K97" i="15"/>
  <c r="K97" i="7" s="1"/>
  <c r="R96" i="15"/>
  <c r="Q96" i="15"/>
  <c r="P96" i="15"/>
  <c r="O96" i="15"/>
  <c r="AK96" i="7" s="1"/>
  <c r="N96" i="15"/>
  <c r="U96" i="15" s="1"/>
  <c r="M96" i="15"/>
  <c r="L96" i="15"/>
  <c r="K96" i="15"/>
  <c r="K96" i="7" s="1"/>
  <c r="U95" i="15"/>
  <c r="T95" i="15"/>
  <c r="S95" i="15"/>
  <c r="U94" i="15"/>
  <c r="T94" i="15"/>
  <c r="S94" i="15"/>
  <c r="U93" i="15"/>
  <c r="T93" i="15"/>
  <c r="S93" i="15"/>
  <c r="U92" i="15"/>
  <c r="T92" i="15"/>
  <c r="S92" i="15"/>
  <c r="R91" i="15"/>
  <c r="AX91" i="7" s="1"/>
  <c r="Q91" i="15"/>
  <c r="P91" i="15"/>
  <c r="O91" i="15"/>
  <c r="AK91" i="7" s="1"/>
  <c r="N91" i="15"/>
  <c r="X91" i="7" s="1"/>
  <c r="M91" i="15"/>
  <c r="L91" i="15"/>
  <c r="K91" i="15"/>
  <c r="U90" i="15"/>
  <c r="T90" i="15"/>
  <c r="S90" i="15"/>
  <c r="U89" i="15"/>
  <c r="R89" i="15"/>
  <c r="Q89" i="15"/>
  <c r="P89" i="15"/>
  <c r="O89" i="15"/>
  <c r="N89" i="15"/>
  <c r="M89" i="15"/>
  <c r="L89" i="15"/>
  <c r="K89" i="15"/>
  <c r="U88" i="15"/>
  <c r="T88" i="15"/>
  <c r="S88" i="15"/>
  <c r="R87" i="15"/>
  <c r="AX87" i="7" s="1"/>
  <c r="Q87" i="15"/>
  <c r="P87" i="15"/>
  <c r="O87" i="15"/>
  <c r="AK87" i="7" s="1"/>
  <c r="N87" i="15"/>
  <c r="X87" i="7" s="1"/>
  <c r="M87" i="15"/>
  <c r="L87" i="15"/>
  <c r="K87" i="15"/>
  <c r="R86" i="15"/>
  <c r="Q86" i="15"/>
  <c r="P86" i="15"/>
  <c r="O86" i="15"/>
  <c r="N86" i="15"/>
  <c r="U86" i="15" s="1"/>
  <c r="M86" i="15"/>
  <c r="L86" i="15"/>
  <c r="K86" i="15"/>
  <c r="R85" i="15"/>
  <c r="Q85" i="15"/>
  <c r="S85" i="15" s="1"/>
  <c r="BK85" i="7" s="1"/>
  <c r="P85" i="15"/>
  <c r="O85" i="15"/>
  <c r="N85" i="15"/>
  <c r="U85" i="15" s="1"/>
  <c r="M85" i="15"/>
  <c r="L85" i="15"/>
  <c r="K85" i="15"/>
  <c r="R84" i="15"/>
  <c r="Q84" i="15"/>
  <c r="P84" i="15"/>
  <c r="O84" i="15"/>
  <c r="S84" i="15" s="1"/>
  <c r="BK84" i="7" s="1"/>
  <c r="N84" i="15"/>
  <c r="U84" i="15" s="1"/>
  <c r="M84" i="15"/>
  <c r="L84" i="15"/>
  <c r="K84" i="15"/>
  <c r="K84" i="7" s="1"/>
  <c r="U83" i="15"/>
  <c r="T83" i="15"/>
  <c r="S83" i="15"/>
  <c r="U82" i="15"/>
  <c r="T82" i="15"/>
  <c r="S82" i="15"/>
  <c r="U81" i="15"/>
  <c r="R81" i="15"/>
  <c r="Q81" i="15"/>
  <c r="P81" i="15"/>
  <c r="O81" i="15"/>
  <c r="AK81" i="7" s="1"/>
  <c r="N81" i="15"/>
  <c r="M81" i="15"/>
  <c r="L81" i="15"/>
  <c r="K81" i="15"/>
  <c r="K81" i="7" s="1"/>
  <c r="R80" i="15"/>
  <c r="Q80" i="15"/>
  <c r="P80" i="15"/>
  <c r="O80" i="15"/>
  <c r="N80" i="15"/>
  <c r="U80" i="15" s="1"/>
  <c r="M80" i="15"/>
  <c r="L80" i="15"/>
  <c r="K80" i="15"/>
  <c r="K80" i="7" s="1"/>
  <c r="R79" i="15"/>
  <c r="Q79" i="15"/>
  <c r="P79" i="15"/>
  <c r="O79" i="15"/>
  <c r="AK79" i="7" s="1"/>
  <c r="N79" i="15"/>
  <c r="M79" i="15"/>
  <c r="L79" i="15"/>
  <c r="K79" i="15"/>
  <c r="U78" i="15"/>
  <c r="T78" i="15"/>
  <c r="S78" i="15"/>
  <c r="BK78" i="7" s="1"/>
  <c r="R77" i="15"/>
  <c r="AX77" i="7" s="1"/>
  <c r="Q77" i="15"/>
  <c r="P77" i="15"/>
  <c r="O77" i="15"/>
  <c r="AK77" i="7" s="1"/>
  <c r="N77" i="15"/>
  <c r="U77" i="15" s="1"/>
  <c r="M77" i="15"/>
  <c r="L77" i="15"/>
  <c r="K77" i="15"/>
  <c r="K77" i="7" s="1"/>
  <c r="R76" i="15"/>
  <c r="Q76" i="15"/>
  <c r="P76" i="15"/>
  <c r="O76" i="15"/>
  <c r="N76" i="15"/>
  <c r="M76" i="15"/>
  <c r="L76" i="15"/>
  <c r="K76" i="15"/>
  <c r="K76" i="7" s="1"/>
  <c r="R75" i="15"/>
  <c r="AX75" i="7" s="1"/>
  <c r="Q75" i="15"/>
  <c r="P75" i="15"/>
  <c r="O75" i="15"/>
  <c r="AK75" i="7" s="1"/>
  <c r="N75" i="15"/>
  <c r="M75" i="15"/>
  <c r="L75" i="15"/>
  <c r="K75" i="15"/>
  <c r="U74" i="15"/>
  <c r="R74" i="15"/>
  <c r="Q74" i="15"/>
  <c r="P74" i="15"/>
  <c r="O74" i="15"/>
  <c r="AK74" i="7" s="1"/>
  <c r="N74" i="15"/>
  <c r="M74" i="15"/>
  <c r="L74" i="15"/>
  <c r="K74" i="15"/>
  <c r="K74" i="7" s="1"/>
  <c r="U73" i="15"/>
  <c r="T73" i="15"/>
  <c r="S73" i="15"/>
  <c r="U72" i="15"/>
  <c r="T72" i="15"/>
  <c r="S72" i="15"/>
  <c r="U71" i="15"/>
  <c r="T71" i="15"/>
  <c r="S71" i="15"/>
  <c r="U70" i="15"/>
  <c r="R70" i="15"/>
  <c r="AX70" i="7" s="1"/>
  <c r="Q70" i="15"/>
  <c r="P70" i="15"/>
  <c r="O70" i="15"/>
  <c r="AK70" i="7" s="1"/>
  <c r="N70" i="15"/>
  <c r="M70" i="15"/>
  <c r="L70" i="15"/>
  <c r="K70" i="15"/>
  <c r="K70" i="7" s="1"/>
  <c r="U69" i="15"/>
  <c r="T69" i="15"/>
  <c r="S69" i="15"/>
  <c r="U68" i="15"/>
  <c r="R68" i="15"/>
  <c r="Q68" i="15"/>
  <c r="P68" i="15"/>
  <c r="O68" i="15"/>
  <c r="AK68" i="7" s="1"/>
  <c r="N68" i="15"/>
  <c r="M68" i="15"/>
  <c r="L68" i="15"/>
  <c r="K68" i="15"/>
  <c r="K68" i="7" s="1"/>
  <c r="R67" i="15"/>
  <c r="AX67" i="7" s="1"/>
  <c r="Q67" i="15"/>
  <c r="P67" i="15"/>
  <c r="O67" i="15"/>
  <c r="N67" i="15"/>
  <c r="U67" i="15" s="1"/>
  <c r="M67" i="15"/>
  <c r="L67" i="15"/>
  <c r="K67" i="15"/>
  <c r="R66" i="15"/>
  <c r="Q66" i="15"/>
  <c r="P66" i="15"/>
  <c r="O66" i="15"/>
  <c r="AK66" i="7" s="1"/>
  <c r="N66" i="15"/>
  <c r="U66" i="15" s="1"/>
  <c r="M66" i="15"/>
  <c r="L66" i="15"/>
  <c r="K66" i="15"/>
  <c r="K66" i="7" s="1"/>
  <c r="R65" i="15"/>
  <c r="AX65" i="7" s="1"/>
  <c r="Q65" i="15"/>
  <c r="P65" i="15"/>
  <c r="O65" i="15"/>
  <c r="AK65" i="7" s="1"/>
  <c r="N65" i="15"/>
  <c r="U65" i="15" s="1"/>
  <c r="M65" i="15"/>
  <c r="L65" i="15"/>
  <c r="K65" i="15"/>
  <c r="R64" i="15"/>
  <c r="Q64" i="15"/>
  <c r="P64" i="15"/>
  <c r="O64" i="15"/>
  <c r="AK64" i="7" s="1"/>
  <c r="N64" i="15"/>
  <c r="U64" i="15" s="1"/>
  <c r="M64" i="15"/>
  <c r="L64" i="15"/>
  <c r="K64" i="15"/>
  <c r="K64" i="7" s="1"/>
  <c r="R63" i="15"/>
  <c r="AX63" i="7" s="1"/>
  <c r="Q63" i="15"/>
  <c r="P63" i="15"/>
  <c r="O63" i="15"/>
  <c r="N63" i="15"/>
  <c r="U63" i="15" s="1"/>
  <c r="M63" i="15"/>
  <c r="L63" i="15"/>
  <c r="K63" i="15"/>
  <c r="R62" i="15"/>
  <c r="AX62" i="7" s="1"/>
  <c r="Q62" i="15"/>
  <c r="P62" i="15"/>
  <c r="O62" i="15"/>
  <c r="AK62" i="7" s="1"/>
  <c r="N62" i="15"/>
  <c r="X62" i="7" s="1"/>
  <c r="M62" i="15"/>
  <c r="L62" i="15"/>
  <c r="K62" i="15"/>
  <c r="K62" i="7" s="1"/>
  <c r="R61" i="15"/>
  <c r="Q61" i="15"/>
  <c r="P61" i="15"/>
  <c r="O61" i="15"/>
  <c r="N61" i="15"/>
  <c r="U61" i="15" s="1"/>
  <c r="M61" i="15"/>
  <c r="L61" i="15"/>
  <c r="K61" i="15"/>
  <c r="R60" i="15"/>
  <c r="AX60" i="7" s="1"/>
  <c r="Q60" i="15"/>
  <c r="P60" i="15"/>
  <c r="O60" i="15"/>
  <c r="AK60" i="7" s="1"/>
  <c r="N60" i="15"/>
  <c r="M60" i="15"/>
  <c r="L60" i="15"/>
  <c r="K60" i="15"/>
  <c r="K60" i="7" s="1"/>
  <c r="R58" i="15"/>
  <c r="AX58" i="7" s="1"/>
  <c r="Q58" i="15"/>
  <c r="P58" i="15"/>
  <c r="O58" i="15"/>
  <c r="N58" i="15"/>
  <c r="U58" i="15" s="1"/>
  <c r="M58" i="15"/>
  <c r="L58" i="15"/>
  <c r="K58" i="15"/>
  <c r="R57" i="15"/>
  <c r="AX57" i="7" s="1"/>
  <c r="Q57" i="15"/>
  <c r="P57" i="15"/>
  <c r="O57" i="15"/>
  <c r="AK57" i="7" s="1"/>
  <c r="N57" i="15"/>
  <c r="U57" i="15" s="1"/>
  <c r="M57" i="15"/>
  <c r="L57" i="15"/>
  <c r="K57" i="15"/>
  <c r="K57" i="7" s="1"/>
  <c r="R56" i="15"/>
  <c r="AX56" i="7" s="1"/>
  <c r="Q56" i="15"/>
  <c r="P56" i="15"/>
  <c r="O56" i="15"/>
  <c r="AK56" i="7" s="1"/>
  <c r="N56" i="15"/>
  <c r="U56" i="15" s="1"/>
  <c r="M56" i="15"/>
  <c r="L56" i="15"/>
  <c r="K56" i="15"/>
  <c r="K56" i="7" s="1"/>
  <c r="R55" i="15"/>
  <c r="Q55" i="15"/>
  <c r="P55" i="15"/>
  <c r="O55" i="15"/>
  <c r="N55" i="15"/>
  <c r="M55" i="15"/>
  <c r="L55" i="15"/>
  <c r="K55" i="15"/>
  <c r="U54" i="15"/>
  <c r="T54" i="15"/>
  <c r="S54" i="15"/>
  <c r="BK54" i="7" s="1"/>
  <c r="U53" i="15"/>
  <c r="T53" i="15"/>
  <c r="S53" i="15"/>
  <c r="BK53" i="7" s="1"/>
  <c r="R52" i="15"/>
  <c r="AX52" i="7" s="1"/>
  <c r="Q52" i="15"/>
  <c r="P52" i="15"/>
  <c r="O52" i="15"/>
  <c r="N52" i="15"/>
  <c r="U52" i="15" s="1"/>
  <c r="M52" i="15"/>
  <c r="L52" i="15"/>
  <c r="K52" i="15"/>
  <c r="R51" i="15"/>
  <c r="Q51" i="15"/>
  <c r="P51" i="15"/>
  <c r="O51" i="15"/>
  <c r="N51" i="15"/>
  <c r="U51" i="15" s="1"/>
  <c r="M51" i="15"/>
  <c r="L51" i="15"/>
  <c r="K51" i="15"/>
  <c r="K51" i="7" s="1"/>
  <c r="R50" i="15"/>
  <c r="AX50" i="7" s="1"/>
  <c r="Q50" i="15"/>
  <c r="P50" i="15"/>
  <c r="O50" i="15"/>
  <c r="AK50" i="7" s="1"/>
  <c r="N50" i="15"/>
  <c r="U50" i="15" s="1"/>
  <c r="M50" i="15"/>
  <c r="L50" i="15"/>
  <c r="K50" i="15"/>
  <c r="U49" i="15"/>
  <c r="T49" i="15"/>
  <c r="S49" i="15"/>
  <c r="AX48" i="7"/>
  <c r="U48" i="15"/>
  <c r="R47" i="15"/>
  <c r="AX47" i="7" s="1"/>
  <c r="Q47" i="15"/>
  <c r="P47" i="15"/>
  <c r="O47" i="15"/>
  <c r="AK47" i="7" s="1"/>
  <c r="N47" i="15"/>
  <c r="U47" i="15" s="1"/>
  <c r="M47" i="15"/>
  <c r="L47" i="15"/>
  <c r="K47" i="15"/>
  <c r="U46" i="15"/>
  <c r="T46" i="15"/>
  <c r="S46" i="15"/>
  <c r="U45" i="15"/>
  <c r="T45" i="15"/>
  <c r="S45" i="15"/>
  <c r="U44" i="15"/>
  <c r="T44" i="15"/>
  <c r="S44" i="15"/>
  <c r="U43" i="15"/>
  <c r="T43" i="15"/>
  <c r="S43" i="15"/>
  <c r="R42" i="15"/>
  <c r="AX42" i="7" s="1"/>
  <c r="Q42" i="15"/>
  <c r="P42" i="15"/>
  <c r="O42" i="15"/>
  <c r="AK42" i="7" s="1"/>
  <c r="N42" i="15"/>
  <c r="U42" i="15" s="1"/>
  <c r="M42" i="15"/>
  <c r="L42" i="15"/>
  <c r="K42" i="15"/>
  <c r="R41" i="15"/>
  <c r="Q41" i="15"/>
  <c r="P41" i="15"/>
  <c r="O41" i="15"/>
  <c r="N41" i="15"/>
  <c r="U41" i="15" s="1"/>
  <c r="M41" i="15"/>
  <c r="L41" i="15"/>
  <c r="K41" i="15"/>
  <c r="K41" i="7" s="1"/>
  <c r="R40" i="15"/>
  <c r="AX40" i="7" s="1"/>
  <c r="Q40" i="15"/>
  <c r="P40" i="15"/>
  <c r="O40" i="15"/>
  <c r="N40" i="15"/>
  <c r="M40" i="15"/>
  <c r="L40" i="15"/>
  <c r="K40" i="15"/>
  <c r="U39" i="15"/>
  <c r="T39" i="15"/>
  <c r="S39" i="15"/>
  <c r="R38" i="15"/>
  <c r="Q38" i="15"/>
  <c r="P38" i="15"/>
  <c r="O38" i="15"/>
  <c r="AK38" i="7" s="1"/>
  <c r="N38" i="15"/>
  <c r="U38" i="15" s="1"/>
  <c r="M38" i="15"/>
  <c r="L38" i="15"/>
  <c r="K38" i="15"/>
  <c r="R37" i="15"/>
  <c r="Q37" i="15"/>
  <c r="P37" i="15"/>
  <c r="O37" i="15"/>
  <c r="N37" i="15"/>
  <c r="U37" i="15" s="1"/>
  <c r="M37" i="15"/>
  <c r="L37" i="15"/>
  <c r="K37" i="15"/>
  <c r="K37" i="7" s="1"/>
  <c r="R36" i="15"/>
  <c r="AX36" i="7" s="1"/>
  <c r="Q36" i="15"/>
  <c r="P36" i="15"/>
  <c r="O36" i="15"/>
  <c r="N36" i="15"/>
  <c r="X36" i="7" s="1"/>
  <c r="M36" i="15"/>
  <c r="L36" i="15"/>
  <c r="K36" i="15"/>
  <c r="K36" i="7" s="1"/>
  <c r="U35" i="15"/>
  <c r="T35" i="15"/>
  <c r="S35" i="15"/>
  <c r="R34" i="15"/>
  <c r="Q34" i="15"/>
  <c r="P34" i="15"/>
  <c r="O34" i="15"/>
  <c r="N34" i="15"/>
  <c r="U34" i="15" s="1"/>
  <c r="M34" i="15"/>
  <c r="L34" i="15"/>
  <c r="K34" i="15"/>
  <c r="R33" i="15"/>
  <c r="AX33" i="7" s="1"/>
  <c r="Q33" i="15"/>
  <c r="P33" i="15"/>
  <c r="O33" i="15"/>
  <c r="N33" i="15"/>
  <c r="U33" i="15" s="1"/>
  <c r="M33" i="15"/>
  <c r="L33" i="15"/>
  <c r="K33" i="15"/>
  <c r="K33" i="7" s="1"/>
  <c r="R32" i="15"/>
  <c r="AX32" i="7" s="1"/>
  <c r="Q32" i="15"/>
  <c r="P32" i="15"/>
  <c r="O32" i="15"/>
  <c r="AK32" i="7" s="1"/>
  <c r="N32" i="15"/>
  <c r="M32" i="15"/>
  <c r="L32" i="15"/>
  <c r="K32" i="15"/>
  <c r="U31" i="15"/>
  <c r="T31" i="15"/>
  <c r="S31" i="15"/>
  <c r="BK31" i="7" s="1"/>
  <c r="R30" i="15"/>
  <c r="Q30" i="15"/>
  <c r="P30" i="15"/>
  <c r="O30" i="15"/>
  <c r="AK30" i="7" s="1"/>
  <c r="N30" i="15"/>
  <c r="M30" i="15"/>
  <c r="L30" i="15"/>
  <c r="K30" i="15"/>
  <c r="R29" i="15"/>
  <c r="Q29" i="15"/>
  <c r="P29" i="15"/>
  <c r="O29" i="15"/>
  <c r="AK29" i="7" s="1"/>
  <c r="N29" i="15"/>
  <c r="U29" i="15" s="1"/>
  <c r="M29" i="15"/>
  <c r="L29" i="15"/>
  <c r="K29" i="15"/>
  <c r="K29" i="7" s="1"/>
  <c r="R28" i="15"/>
  <c r="Q28" i="15"/>
  <c r="P28" i="15"/>
  <c r="O28" i="15"/>
  <c r="AK28" i="7" s="1"/>
  <c r="N28" i="15"/>
  <c r="U28" i="15" s="1"/>
  <c r="M28" i="15"/>
  <c r="L28" i="15"/>
  <c r="K28" i="15"/>
  <c r="K28" i="7" s="1"/>
  <c r="R27" i="15"/>
  <c r="AX27" i="7" s="1"/>
  <c r="Q27" i="15"/>
  <c r="P27" i="15"/>
  <c r="O27" i="15"/>
  <c r="AK27" i="7" s="1"/>
  <c r="N27" i="15"/>
  <c r="U27" i="15" s="1"/>
  <c r="M27" i="15"/>
  <c r="L27" i="15"/>
  <c r="K27" i="15"/>
  <c r="K27" i="7" s="1"/>
  <c r="R26" i="15"/>
  <c r="AX26" i="7" s="1"/>
  <c r="Q26" i="15"/>
  <c r="P26" i="15"/>
  <c r="O26" i="15"/>
  <c r="N26" i="15"/>
  <c r="U26" i="15" s="1"/>
  <c r="M26" i="15"/>
  <c r="L26" i="15"/>
  <c r="K26" i="15"/>
  <c r="R25" i="15"/>
  <c r="Q25" i="15"/>
  <c r="P25" i="15"/>
  <c r="O25" i="15"/>
  <c r="N25" i="15"/>
  <c r="X25" i="7" s="1"/>
  <c r="M25" i="15"/>
  <c r="L25" i="15"/>
  <c r="K25" i="15"/>
  <c r="T24" i="15"/>
  <c r="S24" i="15"/>
  <c r="BK24" i="7" s="1"/>
  <c r="R23" i="15"/>
  <c r="Q23" i="15"/>
  <c r="P23" i="15"/>
  <c r="O23" i="15"/>
  <c r="AK23" i="7" s="1"/>
  <c r="N23" i="15"/>
  <c r="U23" i="15" s="1"/>
  <c r="M23" i="15"/>
  <c r="L23" i="15"/>
  <c r="K23" i="15"/>
  <c r="R22" i="15"/>
  <c r="AX22" i="7" s="1"/>
  <c r="Q22" i="15"/>
  <c r="P22" i="15"/>
  <c r="O22" i="15"/>
  <c r="AK22" i="7" s="1"/>
  <c r="N22" i="15"/>
  <c r="U22" i="15" s="1"/>
  <c r="M22" i="15"/>
  <c r="L22" i="15"/>
  <c r="K22" i="15"/>
  <c r="K22" i="7" s="1"/>
  <c r="R21" i="15"/>
  <c r="Q21" i="15"/>
  <c r="S21" i="15" s="1"/>
  <c r="BK21" i="7" s="1"/>
  <c r="P21" i="15"/>
  <c r="O21" i="15"/>
  <c r="AK21" i="7" s="1"/>
  <c r="N21" i="15"/>
  <c r="U21" i="15" s="1"/>
  <c r="M21" i="15"/>
  <c r="L21" i="15"/>
  <c r="K21" i="15"/>
  <c r="R20" i="15"/>
  <c r="Q20" i="15"/>
  <c r="P20" i="15"/>
  <c r="O20" i="15"/>
  <c r="AK20" i="7" s="1"/>
  <c r="N20" i="15"/>
  <c r="U20" i="15" s="1"/>
  <c r="M20" i="15"/>
  <c r="L20" i="15"/>
  <c r="K20" i="15"/>
  <c r="U19" i="15"/>
  <c r="T19" i="15"/>
  <c r="S19" i="15"/>
  <c r="U18" i="15"/>
  <c r="T18" i="15"/>
  <c r="S18" i="15"/>
  <c r="U17" i="15"/>
  <c r="T17" i="15"/>
  <c r="S17" i="15"/>
  <c r="U16" i="15"/>
  <c r="T16" i="15"/>
  <c r="S16" i="15"/>
  <c r="U15" i="15"/>
  <c r="T15" i="15"/>
  <c r="S15" i="15"/>
  <c r="R14" i="15"/>
  <c r="AX14" i="7" s="1"/>
  <c r="Q14" i="15"/>
  <c r="P14" i="15"/>
  <c r="O14" i="15"/>
  <c r="AK14" i="7" s="1"/>
  <c r="N14" i="15"/>
  <c r="U14" i="15" s="1"/>
  <c r="M14" i="15"/>
  <c r="L14" i="15"/>
  <c r="K14" i="15"/>
  <c r="R13" i="15"/>
  <c r="Q13" i="15"/>
  <c r="P13" i="15"/>
  <c r="O13" i="15"/>
  <c r="N13" i="15"/>
  <c r="U13" i="15" s="1"/>
  <c r="M13" i="15"/>
  <c r="L13" i="15"/>
  <c r="K13" i="15"/>
  <c r="U12" i="15"/>
  <c r="T12" i="15"/>
  <c r="S12" i="15"/>
  <c r="R11" i="15"/>
  <c r="AX11" i="7" s="1"/>
  <c r="Q11" i="15"/>
  <c r="P11" i="15"/>
  <c r="O11" i="15"/>
  <c r="S11" i="15" s="1"/>
  <c r="BK11" i="7" s="1"/>
  <c r="N11" i="15"/>
  <c r="U11" i="15" s="1"/>
  <c r="M11" i="15"/>
  <c r="L11" i="15"/>
  <c r="K11" i="15"/>
  <c r="R10" i="15"/>
  <c r="AX10" i="7" s="1"/>
  <c r="Q10" i="15"/>
  <c r="P10" i="15"/>
  <c r="O10" i="15"/>
  <c r="AK10" i="7" s="1"/>
  <c r="N10" i="15"/>
  <c r="U10" i="15" s="1"/>
  <c r="M10" i="15"/>
  <c r="L10" i="15"/>
  <c r="K10" i="15"/>
  <c r="K10" i="7" s="1"/>
  <c r="R9" i="15"/>
  <c r="Q9" i="15"/>
  <c r="P9" i="15"/>
  <c r="O9" i="15"/>
  <c r="N9" i="15"/>
  <c r="U9" i="15" s="1"/>
  <c r="M9" i="15"/>
  <c r="L9" i="15"/>
  <c r="K9" i="15"/>
  <c r="K9" i="7" s="1"/>
  <c r="R8" i="15"/>
  <c r="Q8" i="15"/>
  <c r="P8" i="15"/>
  <c r="O8" i="15"/>
  <c r="N8" i="15"/>
  <c r="U8" i="15" s="1"/>
  <c r="M8" i="15"/>
  <c r="L8" i="15"/>
  <c r="K8" i="15"/>
  <c r="K8" i="7" s="1"/>
  <c r="R7" i="15"/>
  <c r="AX7" i="7" s="1"/>
  <c r="Q7" i="15"/>
  <c r="P7" i="15"/>
  <c r="O7" i="15"/>
  <c r="AK7" i="7" s="1"/>
  <c r="N7" i="15"/>
  <c r="U7" i="15" s="1"/>
  <c r="M7" i="15"/>
  <c r="L7" i="15"/>
  <c r="K7" i="15"/>
  <c r="R6" i="15"/>
  <c r="Q6" i="15"/>
  <c r="P6" i="15"/>
  <c r="O6" i="15"/>
  <c r="N6" i="15"/>
  <c r="U6" i="15" s="1"/>
  <c r="M6" i="15"/>
  <c r="L6" i="15"/>
  <c r="K6" i="15"/>
  <c r="R5" i="15"/>
  <c r="AX5" i="7" s="1"/>
  <c r="Q5" i="15"/>
  <c r="P5" i="15"/>
  <c r="O5" i="15"/>
  <c r="N5" i="15"/>
  <c r="U5" i="15" s="1"/>
  <c r="M5" i="15"/>
  <c r="L5" i="15"/>
  <c r="K5" i="15"/>
  <c r="R4" i="15"/>
  <c r="AX4" i="7" s="1"/>
  <c r="Q4" i="15"/>
  <c r="P4" i="15"/>
  <c r="O4" i="15"/>
  <c r="N4" i="15"/>
  <c r="U4" i="15" s="1"/>
  <c r="M4" i="15"/>
  <c r="L4" i="15"/>
  <c r="K4" i="15"/>
  <c r="K4" i="7" s="1"/>
  <c r="J116" i="15"/>
  <c r="R116" i="15" s="1"/>
  <c r="F116" i="15"/>
  <c r="N116" i="15" s="1"/>
  <c r="X116" i="7" s="1"/>
  <c r="AK139" i="7"/>
  <c r="AX138" i="7"/>
  <c r="AX134" i="7"/>
  <c r="AX130" i="7"/>
  <c r="AX122" i="7"/>
  <c r="K120" i="7"/>
  <c r="AK119" i="7"/>
  <c r="AX118" i="7"/>
  <c r="K116" i="7"/>
  <c r="K112" i="7"/>
  <c r="AK102" i="7"/>
  <c r="AX86" i="7"/>
  <c r="K86" i="7"/>
  <c r="AX85" i="7"/>
  <c r="AX81" i="7"/>
  <c r="AX80" i="7"/>
  <c r="K55" i="7"/>
  <c r="K52" i="7"/>
  <c r="AX51" i="7"/>
  <c r="K48" i="7"/>
  <c r="AX28" i="7"/>
  <c r="AX25" i="7"/>
  <c r="AX23" i="7"/>
  <c r="AX21" i="7"/>
  <c r="K21" i="7"/>
  <c r="K14" i="7"/>
  <c r="AX13" i="7"/>
  <c r="K13" i="7"/>
  <c r="K6" i="7"/>
  <c r="K5" i="7"/>
  <c r="R130" i="9"/>
  <c r="Q130" i="9"/>
  <c r="P130" i="9"/>
  <c r="O130" i="9"/>
  <c r="S130" i="9" s="1"/>
  <c r="BL130" i="7" s="1"/>
  <c r="K111" i="9"/>
  <c r="L111" i="9"/>
  <c r="M111" i="9"/>
  <c r="N111" i="9"/>
  <c r="Y111" i="7" s="1"/>
  <c r="O111" i="9"/>
  <c r="P111" i="9"/>
  <c r="Q111" i="9"/>
  <c r="R111" i="9"/>
  <c r="AY111" i="7" s="1"/>
  <c r="J86" i="9"/>
  <c r="F86" i="9"/>
  <c r="R140" i="26"/>
  <c r="Q140" i="26"/>
  <c r="P140" i="26"/>
  <c r="O140" i="26"/>
  <c r="N140" i="26"/>
  <c r="U140" i="26" s="1"/>
  <c r="M140" i="26"/>
  <c r="L140" i="26"/>
  <c r="K140" i="26"/>
  <c r="D140" i="7" s="1"/>
  <c r="R139" i="26"/>
  <c r="AQ139" i="7" s="1"/>
  <c r="Q139" i="26"/>
  <c r="S139" i="26" s="1"/>
  <c r="BD139" i="7" s="1"/>
  <c r="P139" i="26"/>
  <c r="O139" i="26"/>
  <c r="N139" i="26"/>
  <c r="U139" i="26" s="1"/>
  <c r="M139" i="26"/>
  <c r="L139" i="26"/>
  <c r="K139" i="26"/>
  <c r="D139" i="7" s="1"/>
  <c r="R138" i="26"/>
  <c r="Q138" i="26"/>
  <c r="P138" i="26"/>
  <c r="O138" i="26"/>
  <c r="N138" i="26"/>
  <c r="U138" i="26" s="1"/>
  <c r="M138" i="26"/>
  <c r="L138" i="26"/>
  <c r="K138" i="26"/>
  <c r="D138" i="7" s="1"/>
  <c r="R137" i="26"/>
  <c r="AQ137" i="7" s="1"/>
  <c r="Q137" i="26"/>
  <c r="P137" i="26"/>
  <c r="O137" i="26"/>
  <c r="AD137" i="7" s="1"/>
  <c r="N137" i="26"/>
  <c r="U137" i="26" s="1"/>
  <c r="M137" i="26"/>
  <c r="L137" i="26"/>
  <c r="K137" i="26"/>
  <c r="D137" i="7" s="1"/>
  <c r="R136" i="26"/>
  <c r="AQ136" i="7" s="1"/>
  <c r="Q136" i="26"/>
  <c r="S136" i="26" s="1"/>
  <c r="BD136" i="7" s="1"/>
  <c r="P136" i="26"/>
  <c r="O136" i="26"/>
  <c r="N136" i="26"/>
  <c r="U136" i="26" s="1"/>
  <c r="M136" i="26"/>
  <c r="L136" i="26"/>
  <c r="K136" i="26"/>
  <c r="D136" i="7" s="1"/>
  <c r="U135" i="26"/>
  <c r="T135" i="26"/>
  <c r="S135" i="26"/>
  <c r="R134" i="26"/>
  <c r="AQ134" i="7" s="1"/>
  <c r="Q134" i="26"/>
  <c r="P134" i="26"/>
  <c r="O134" i="26"/>
  <c r="N134" i="26"/>
  <c r="U134" i="26" s="1"/>
  <c r="M134" i="26"/>
  <c r="L134" i="26"/>
  <c r="K134" i="26"/>
  <c r="R133" i="26"/>
  <c r="Q133" i="26"/>
  <c r="P133" i="26"/>
  <c r="O133" i="26"/>
  <c r="S133" i="26" s="1"/>
  <c r="BD133" i="7" s="1"/>
  <c r="N133" i="26"/>
  <c r="U133" i="26" s="1"/>
  <c r="M133" i="26"/>
  <c r="L133" i="26"/>
  <c r="K133" i="26"/>
  <c r="D133" i="7" s="1"/>
  <c r="R132" i="26"/>
  <c r="AQ132" i="7" s="1"/>
  <c r="Q132" i="26"/>
  <c r="P132" i="26"/>
  <c r="O132" i="26"/>
  <c r="AD132" i="7" s="1"/>
  <c r="N132" i="26"/>
  <c r="U132" i="26" s="1"/>
  <c r="M132" i="26"/>
  <c r="L132" i="26"/>
  <c r="K132" i="26"/>
  <c r="U131" i="26"/>
  <c r="T131" i="26"/>
  <c r="S131" i="26"/>
  <c r="R130" i="26"/>
  <c r="AQ130" i="7" s="1"/>
  <c r="Q130" i="26"/>
  <c r="P130" i="26"/>
  <c r="O130" i="26"/>
  <c r="S130" i="26" s="1"/>
  <c r="BD130" i="7" s="1"/>
  <c r="N130" i="26"/>
  <c r="U130" i="26" s="1"/>
  <c r="M130" i="26"/>
  <c r="L130" i="26"/>
  <c r="K130" i="26"/>
  <c r="D130" i="7" s="1"/>
  <c r="R129" i="26"/>
  <c r="AQ129" i="7" s="1"/>
  <c r="Q129" i="26"/>
  <c r="P129" i="26"/>
  <c r="O129" i="26"/>
  <c r="N129" i="26"/>
  <c r="U129" i="26" s="1"/>
  <c r="M129" i="26"/>
  <c r="L129" i="26"/>
  <c r="K129" i="26"/>
  <c r="D129" i="7" s="1"/>
  <c r="R128" i="26"/>
  <c r="AQ128" i="7" s="1"/>
  <c r="Q128" i="26"/>
  <c r="P128" i="26"/>
  <c r="O128" i="26"/>
  <c r="N128" i="26"/>
  <c r="U128" i="26" s="1"/>
  <c r="M128" i="26"/>
  <c r="L128" i="26"/>
  <c r="K128" i="26"/>
  <c r="R127" i="26"/>
  <c r="Q127" i="26"/>
  <c r="P127" i="26"/>
  <c r="O127" i="26"/>
  <c r="N127" i="26"/>
  <c r="U127" i="26" s="1"/>
  <c r="M127" i="26"/>
  <c r="L127" i="26"/>
  <c r="K127" i="26"/>
  <c r="R126" i="26"/>
  <c r="Q126" i="26"/>
  <c r="P126" i="26"/>
  <c r="O126" i="26"/>
  <c r="N126" i="26"/>
  <c r="U126" i="26" s="1"/>
  <c r="M126" i="26"/>
  <c r="L126" i="26"/>
  <c r="K126" i="26"/>
  <c r="D126" i="7" s="1"/>
  <c r="R125" i="26"/>
  <c r="Q125" i="26"/>
  <c r="P125" i="26"/>
  <c r="O125" i="26"/>
  <c r="N125" i="26"/>
  <c r="U125" i="26" s="1"/>
  <c r="M125" i="26"/>
  <c r="L125" i="26"/>
  <c r="K125" i="26"/>
  <c r="R124" i="26"/>
  <c r="AQ124" i="7" s="1"/>
  <c r="Q124" i="26"/>
  <c r="S124" i="26" s="1"/>
  <c r="BD124" i="7" s="1"/>
  <c r="P124" i="26"/>
  <c r="O124" i="26"/>
  <c r="N124" i="26"/>
  <c r="U124" i="26" s="1"/>
  <c r="M124" i="26"/>
  <c r="L124" i="26"/>
  <c r="K124" i="26"/>
  <c r="R123" i="26"/>
  <c r="AQ123" i="7" s="1"/>
  <c r="Q123" i="26"/>
  <c r="P123" i="26"/>
  <c r="O123" i="26"/>
  <c r="AD123" i="7" s="1"/>
  <c r="N123" i="26"/>
  <c r="U123" i="26" s="1"/>
  <c r="M123" i="26"/>
  <c r="L123" i="26"/>
  <c r="K123" i="26"/>
  <c r="D123" i="7" s="1"/>
  <c r="R122" i="26"/>
  <c r="AQ122" i="7" s="1"/>
  <c r="Q122" i="26"/>
  <c r="P122" i="26"/>
  <c r="O122" i="26"/>
  <c r="N122" i="26"/>
  <c r="U122" i="26" s="1"/>
  <c r="M122" i="26"/>
  <c r="L122" i="26"/>
  <c r="K122" i="26"/>
  <c r="D122" i="7" s="1"/>
  <c r="R121" i="26"/>
  <c r="AQ121" i="7" s="1"/>
  <c r="Q121" i="26"/>
  <c r="P121" i="26"/>
  <c r="O121" i="26"/>
  <c r="N121" i="26"/>
  <c r="U121" i="26" s="1"/>
  <c r="M121" i="26"/>
  <c r="L121" i="26"/>
  <c r="K121" i="26"/>
  <c r="D121" i="7" s="1"/>
  <c r="R120" i="26"/>
  <c r="AQ120" i="7" s="1"/>
  <c r="Q120" i="26"/>
  <c r="S120" i="26" s="1"/>
  <c r="BD120" i="7" s="1"/>
  <c r="P120" i="26"/>
  <c r="O120" i="26"/>
  <c r="N120" i="26"/>
  <c r="U120" i="26" s="1"/>
  <c r="M120" i="26"/>
  <c r="L120" i="26"/>
  <c r="K120" i="26"/>
  <c r="R119" i="26"/>
  <c r="Q119" i="26"/>
  <c r="S119" i="26" s="1"/>
  <c r="BD119" i="7" s="1"/>
  <c r="P119" i="26"/>
  <c r="O119" i="26"/>
  <c r="N119" i="26"/>
  <c r="U119" i="26" s="1"/>
  <c r="M119" i="26"/>
  <c r="L119" i="26"/>
  <c r="K119" i="26"/>
  <c r="R118" i="26"/>
  <c r="Q118" i="26"/>
  <c r="P118" i="26"/>
  <c r="O118" i="26"/>
  <c r="N118" i="26"/>
  <c r="U118" i="26" s="1"/>
  <c r="M118" i="26"/>
  <c r="L118" i="26"/>
  <c r="K118" i="26"/>
  <c r="T117" i="26"/>
  <c r="S117" i="26"/>
  <c r="U116" i="26"/>
  <c r="R116" i="26"/>
  <c r="Q116" i="26"/>
  <c r="P116" i="26"/>
  <c r="O116" i="26"/>
  <c r="AD116" i="7" s="1"/>
  <c r="N116" i="26"/>
  <c r="M116" i="26"/>
  <c r="L116" i="26"/>
  <c r="K116" i="26"/>
  <c r="D116" i="7" s="1"/>
  <c r="U115" i="26"/>
  <c r="T115" i="26"/>
  <c r="S115" i="26"/>
  <c r="U114" i="26"/>
  <c r="T114" i="26"/>
  <c r="S114" i="26"/>
  <c r="U113" i="26"/>
  <c r="T113" i="26"/>
  <c r="S113" i="26"/>
  <c r="R112" i="26"/>
  <c r="Q112" i="26"/>
  <c r="S112" i="26" s="1"/>
  <c r="BD112" i="7" s="1"/>
  <c r="P112" i="26"/>
  <c r="O112" i="26"/>
  <c r="N112" i="26"/>
  <c r="U112" i="26" s="1"/>
  <c r="M112" i="26"/>
  <c r="L112" i="26"/>
  <c r="K112" i="26"/>
  <c r="T111" i="26"/>
  <c r="R110" i="26"/>
  <c r="AQ110" i="7" s="1"/>
  <c r="Q110" i="26"/>
  <c r="P110" i="26"/>
  <c r="O110" i="26"/>
  <c r="N110" i="26"/>
  <c r="U110" i="26" s="1"/>
  <c r="M110" i="26"/>
  <c r="L110" i="26"/>
  <c r="K110" i="26"/>
  <c r="D110" i="7" s="1"/>
  <c r="U109" i="26"/>
  <c r="R109" i="26"/>
  <c r="Q109" i="26"/>
  <c r="P109" i="26"/>
  <c r="O109" i="26"/>
  <c r="AD109" i="7" s="1"/>
  <c r="N109" i="26"/>
  <c r="M109" i="26"/>
  <c r="L109" i="26"/>
  <c r="K109" i="26"/>
  <c r="D109" i="7" s="1"/>
  <c r="U108" i="26"/>
  <c r="T108" i="26"/>
  <c r="S108" i="26"/>
  <c r="U107" i="26"/>
  <c r="T107" i="26"/>
  <c r="S107" i="26"/>
  <c r="U106" i="26"/>
  <c r="T106" i="26"/>
  <c r="S106" i="26"/>
  <c r="U105" i="26"/>
  <c r="T105" i="26"/>
  <c r="S105" i="26"/>
  <c r="U104" i="26"/>
  <c r="T104" i="26"/>
  <c r="S104" i="26"/>
  <c r="R103" i="26"/>
  <c r="AQ103" i="7" s="1"/>
  <c r="Q103" i="26"/>
  <c r="P103" i="26"/>
  <c r="O103" i="26"/>
  <c r="S103" i="26" s="1"/>
  <c r="BD103" i="7" s="1"/>
  <c r="N103" i="26"/>
  <c r="M103" i="26"/>
  <c r="L103" i="26"/>
  <c r="K103" i="26"/>
  <c r="R102" i="26"/>
  <c r="AQ102" i="7" s="1"/>
  <c r="Q102" i="26"/>
  <c r="P102" i="26"/>
  <c r="O102" i="26"/>
  <c r="N102" i="26"/>
  <c r="U102" i="26" s="1"/>
  <c r="M102" i="26"/>
  <c r="L102" i="26"/>
  <c r="K102" i="26"/>
  <c r="U101" i="26"/>
  <c r="T101" i="26"/>
  <c r="S101" i="26"/>
  <c r="BD101" i="7" s="1"/>
  <c r="R100" i="26"/>
  <c r="Q100" i="26"/>
  <c r="P100" i="26"/>
  <c r="O100" i="26"/>
  <c r="S100" i="26" s="1"/>
  <c r="BD100" i="7" s="1"/>
  <c r="N100" i="26"/>
  <c r="M100" i="26"/>
  <c r="L100" i="26"/>
  <c r="K100" i="26"/>
  <c r="D100" i="7" s="1"/>
  <c r="AQ99" i="7"/>
  <c r="T99" i="26"/>
  <c r="D99" i="7"/>
  <c r="T98" i="26"/>
  <c r="S98" i="26"/>
  <c r="R97" i="26"/>
  <c r="AQ97" i="7" s="1"/>
  <c r="Q97" i="26"/>
  <c r="P97" i="26"/>
  <c r="O97" i="26"/>
  <c r="N97" i="26"/>
  <c r="U97" i="26" s="1"/>
  <c r="M97" i="26"/>
  <c r="L97" i="26"/>
  <c r="K97" i="26"/>
  <c r="R96" i="26"/>
  <c r="AQ96" i="7" s="1"/>
  <c r="Q96" i="26"/>
  <c r="P96" i="26"/>
  <c r="O96" i="26"/>
  <c r="S96" i="26" s="1"/>
  <c r="BD96" i="7" s="1"/>
  <c r="N96" i="26"/>
  <c r="U96" i="26" s="1"/>
  <c r="M96" i="26"/>
  <c r="L96" i="26"/>
  <c r="K96" i="26"/>
  <c r="U95" i="26"/>
  <c r="T95" i="26"/>
  <c r="S95" i="26"/>
  <c r="U94" i="26"/>
  <c r="T94" i="26"/>
  <c r="S94" i="26"/>
  <c r="U93" i="26"/>
  <c r="T93" i="26"/>
  <c r="S93" i="26"/>
  <c r="U92" i="26"/>
  <c r="T92" i="26"/>
  <c r="S92" i="26"/>
  <c r="R91" i="26"/>
  <c r="AQ91" i="7" s="1"/>
  <c r="Q91" i="26"/>
  <c r="P91" i="26"/>
  <c r="O91" i="26"/>
  <c r="N91" i="26"/>
  <c r="U91" i="26" s="1"/>
  <c r="M91" i="26"/>
  <c r="L91" i="26"/>
  <c r="K91" i="26"/>
  <c r="U90" i="26"/>
  <c r="T90" i="26"/>
  <c r="S90" i="26"/>
  <c r="R89" i="26"/>
  <c r="Q89" i="26"/>
  <c r="P89" i="26"/>
  <c r="O89" i="26"/>
  <c r="N89" i="26"/>
  <c r="U89" i="26" s="1"/>
  <c r="M89" i="26"/>
  <c r="L89" i="26"/>
  <c r="K89" i="26"/>
  <c r="D89" i="7" s="1"/>
  <c r="U88" i="26"/>
  <c r="T88" i="26"/>
  <c r="S88" i="26"/>
  <c r="R87" i="26"/>
  <c r="AQ87" i="7" s="1"/>
  <c r="Q87" i="26"/>
  <c r="P87" i="26"/>
  <c r="O87" i="26"/>
  <c r="N87" i="26"/>
  <c r="U87" i="26" s="1"/>
  <c r="M87" i="26"/>
  <c r="L87" i="26"/>
  <c r="K87" i="26"/>
  <c r="R86" i="26"/>
  <c r="AQ86" i="7" s="1"/>
  <c r="Q86" i="26"/>
  <c r="P86" i="26"/>
  <c r="O86" i="26"/>
  <c r="N86" i="26"/>
  <c r="U86" i="26" s="1"/>
  <c r="M86" i="26"/>
  <c r="L86" i="26"/>
  <c r="K86" i="26"/>
  <c r="R85" i="26"/>
  <c r="AQ85" i="7" s="1"/>
  <c r="Q85" i="26"/>
  <c r="P85" i="26"/>
  <c r="O85" i="26"/>
  <c r="S85" i="26" s="1"/>
  <c r="BD85" i="7" s="1"/>
  <c r="N85" i="26"/>
  <c r="U85" i="26" s="1"/>
  <c r="M85" i="26"/>
  <c r="L85" i="26"/>
  <c r="K85" i="26"/>
  <c r="T85" i="26" s="1"/>
  <c r="R84" i="26"/>
  <c r="AQ84" i="7" s="1"/>
  <c r="Q84" i="26"/>
  <c r="P84" i="26"/>
  <c r="O84" i="26"/>
  <c r="S84" i="26" s="1"/>
  <c r="BD84" i="7" s="1"/>
  <c r="N84" i="26"/>
  <c r="U84" i="26" s="1"/>
  <c r="M84" i="26"/>
  <c r="L84" i="26"/>
  <c r="K84" i="26"/>
  <c r="U83" i="26"/>
  <c r="T83" i="26"/>
  <c r="S83" i="26"/>
  <c r="U82" i="26"/>
  <c r="T82" i="26"/>
  <c r="S82" i="26"/>
  <c r="R81" i="26"/>
  <c r="AQ81" i="7" s="1"/>
  <c r="Q81" i="26"/>
  <c r="P81" i="26"/>
  <c r="O81" i="26"/>
  <c r="N81" i="26"/>
  <c r="U81" i="26" s="1"/>
  <c r="M81" i="26"/>
  <c r="L81" i="26"/>
  <c r="K81" i="26"/>
  <c r="D81" i="7" s="1"/>
  <c r="R80" i="26"/>
  <c r="Q80" i="26"/>
  <c r="P80" i="26"/>
  <c r="O80" i="26"/>
  <c r="N80" i="26"/>
  <c r="U80" i="26" s="1"/>
  <c r="M80" i="26"/>
  <c r="L80" i="26"/>
  <c r="K80" i="26"/>
  <c r="R79" i="26"/>
  <c r="AQ79" i="7" s="1"/>
  <c r="Q79" i="26"/>
  <c r="P79" i="26"/>
  <c r="O79" i="26"/>
  <c r="N79" i="26"/>
  <c r="U79" i="26" s="1"/>
  <c r="M79" i="26"/>
  <c r="L79" i="26"/>
  <c r="K79" i="26"/>
  <c r="U78" i="26"/>
  <c r="T78" i="26"/>
  <c r="S78" i="26"/>
  <c r="BD78" i="7" s="1"/>
  <c r="R77" i="26"/>
  <c r="Q77" i="26"/>
  <c r="P77" i="26"/>
  <c r="O77" i="26"/>
  <c r="AD77" i="7" s="1"/>
  <c r="N77" i="26"/>
  <c r="U77" i="26" s="1"/>
  <c r="M77" i="26"/>
  <c r="L77" i="26"/>
  <c r="K77" i="26"/>
  <c r="T77" i="26" s="1"/>
  <c r="R76" i="26"/>
  <c r="Q76" i="26"/>
  <c r="P76" i="26"/>
  <c r="O76" i="26"/>
  <c r="N76" i="26"/>
  <c r="U76" i="26" s="1"/>
  <c r="M76" i="26"/>
  <c r="L76" i="26"/>
  <c r="K76" i="26"/>
  <c r="R75" i="26"/>
  <c r="AQ75" i="7" s="1"/>
  <c r="Q75" i="26"/>
  <c r="P75" i="26"/>
  <c r="O75" i="26"/>
  <c r="N75" i="26"/>
  <c r="U75" i="26" s="1"/>
  <c r="M75" i="26"/>
  <c r="L75" i="26"/>
  <c r="K75" i="26"/>
  <c r="D75" i="7" s="1"/>
  <c r="R74" i="26"/>
  <c r="Q74" i="26"/>
  <c r="P74" i="26"/>
  <c r="O74" i="26"/>
  <c r="N74" i="26"/>
  <c r="U74" i="26" s="1"/>
  <c r="M74" i="26"/>
  <c r="L74" i="26"/>
  <c r="K74" i="26"/>
  <c r="U73" i="26"/>
  <c r="T73" i="26"/>
  <c r="S73" i="26"/>
  <c r="U72" i="26"/>
  <c r="T72" i="26"/>
  <c r="S72" i="26"/>
  <c r="U71" i="26"/>
  <c r="T71" i="26"/>
  <c r="S71" i="26"/>
  <c r="R70" i="26"/>
  <c r="AQ70" i="7" s="1"/>
  <c r="Q70" i="26"/>
  <c r="P70" i="26"/>
  <c r="O70" i="26"/>
  <c r="N70" i="26"/>
  <c r="U70" i="26" s="1"/>
  <c r="M70" i="26"/>
  <c r="L70" i="26"/>
  <c r="K70" i="26"/>
  <c r="D70" i="7" s="1"/>
  <c r="U69" i="26"/>
  <c r="T69" i="26"/>
  <c r="S69" i="26"/>
  <c r="R68" i="26"/>
  <c r="AQ68" i="7" s="1"/>
  <c r="Q68" i="26"/>
  <c r="P68" i="26"/>
  <c r="O68" i="26"/>
  <c r="N68" i="26"/>
  <c r="U68" i="26" s="1"/>
  <c r="M68" i="26"/>
  <c r="L68" i="26"/>
  <c r="K68" i="26"/>
  <c r="R67" i="26"/>
  <c r="AQ67" i="7" s="1"/>
  <c r="Q67" i="26"/>
  <c r="P67" i="26"/>
  <c r="O67" i="26"/>
  <c r="N67" i="26"/>
  <c r="U67" i="26" s="1"/>
  <c r="M67" i="26"/>
  <c r="L67" i="26"/>
  <c r="K67" i="26"/>
  <c r="R66" i="26"/>
  <c r="Q66" i="26"/>
  <c r="P66" i="26"/>
  <c r="O66" i="26"/>
  <c r="N66" i="26"/>
  <c r="U66" i="26" s="1"/>
  <c r="M66" i="26"/>
  <c r="L66" i="26"/>
  <c r="K66" i="26"/>
  <c r="R65" i="26"/>
  <c r="Q65" i="26"/>
  <c r="P65" i="26"/>
  <c r="O65" i="26"/>
  <c r="N65" i="26"/>
  <c r="U65" i="26" s="1"/>
  <c r="M65" i="26"/>
  <c r="L65" i="26"/>
  <c r="K65" i="26"/>
  <c r="R64" i="26"/>
  <c r="AQ64" i="7" s="1"/>
  <c r="Q64" i="26"/>
  <c r="P64" i="26"/>
  <c r="O64" i="26"/>
  <c r="N64" i="26"/>
  <c r="U64" i="26" s="1"/>
  <c r="M64" i="26"/>
  <c r="K64" i="26"/>
  <c r="R63" i="26"/>
  <c r="AQ63" i="7" s="1"/>
  <c r="Q63" i="26"/>
  <c r="P63" i="26"/>
  <c r="O63" i="26"/>
  <c r="AD63" i="7" s="1"/>
  <c r="N63" i="26"/>
  <c r="U63" i="26" s="1"/>
  <c r="M63" i="26"/>
  <c r="L63" i="26"/>
  <c r="K63" i="26"/>
  <c r="D63" i="7" s="1"/>
  <c r="R62" i="26"/>
  <c r="AQ62" i="7" s="1"/>
  <c r="Q62" i="26"/>
  <c r="P62" i="26"/>
  <c r="O62" i="26"/>
  <c r="N62" i="26"/>
  <c r="U62" i="26" s="1"/>
  <c r="M62" i="26"/>
  <c r="L62" i="26"/>
  <c r="K62" i="26"/>
  <c r="D62" i="7" s="1"/>
  <c r="R61" i="26"/>
  <c r="Q61" i="26"/>
  <c r="P61" i="26"/>
  <c r="O61" i="26"/>
  <c r="S61" i="26" s="1"/>
  <c r="N61" i="26"/>
  <c r="U61" i="26" s="1"/>
  <c r="M61" i="26"/>
  <c r="L61" i="26"/>
  <c r="K61" i="26"/>
  <c r="R60" i="26"/>
  <c r="AQ60" i="7" s="1"/>
  <c r="Q60" i="26"/>
  <c r="P60" i="26"/>
  <c r="O60" i="26"/>
  <c r="S60" i="26" s="1"/>
  <c r="BD60" i="7" s="1"/>
  <c r="N60" i="26"/>
  <c r="U60" i="26" s="1"/>
  <c r="M60" i="26"/>
  <c r="L60" i="26"/>
  <c r="K60" i="26"/>
  <c r="R58" i="26"/>
  <c r="AQ58" i="7" s="1"/>
  <c r="Q58" i="26"/>
  <c r="P58" i="26"/>
  <c r="O58" i="26"/>
  <c r="N58" i="26"/>
  <c r="U58" i="26" s="1"/>
  <c r="M58" i="26"/>
  <c r="L58" i="26"/>
  <c r="K58" i="26"/>
  <c r="D58" i="7" s="1"/>
  <c r="R57" i="26"/>
  <c r="AQ57" i="7" s="1"/>
  <c r="Q57" i="26"/>
  <c r="P57" i="26"/>
  <c r="O57" i="26"/>
  <c r="N57" i="26"/>
  <c r="U57" i="26" s="1"/>
  <c r="M57" i="26"/>
  <c r="L57" i="26"/>
  <c r="K57" i="26"/>
  <c r="D57" i="7" s="1"/>
  <c r="R56" i="26"/>
  <c r="AQ56" i="7" s="1"/>
  <c r="Q56" i="26"/>
  <c r="P56" i="26"/>
  <c r="O56" i="26"/>
  <c r="S56" i="26" s="1"/>
  <c r="BD56" i="7" s="1"/>
  <c r="N56" i="26"/>
  <c r="U56" i="26" s="1"/>
  <c r="M56" i="26"/>
  <c r="L56" i="26"/>
  <c r="K56" i="26"/>
  <c r="D56" i="7" s="1"/>
  <c r="R55" i="26"/>
  <c r="AQ55" i="7" s="1"/>
  <c r="Q55" i="26"/>
  <c r="P55" i="26"/>
  <c r="O55" i="26"/>
  <c r="N55" i="26"/>
  <c r="U55" i="26" s="1"/>
  <c r="M55" i="26"/>
  <c r="L55" i="26"/>
  <c r="K55" i="26"/>
  <c r="D55" i="7" s="1"/>
  <c r="U54" i="26"/>
  <c r="T54" i="26"/>
  <c r="S54" i="26"/>
  <c r="BD54" i="7" s="1"/>
  <c r="U53" i="26"/>
  <c r="T53" i="26"/>
  <c r="S53" i="26"/>
  <c r="BD53" i="7" s="1"/>
  <c r="R52" i="26"/>
  <c r="AQ52" i="7" s="1"/>
  <c r="Q52" i="26"/>
  <c r="P52" i="26"/>
  <c r="O52" i="26"/>
  <c r="AD52" i="7" s="1"/>
  <c r="N52" i="26"/>
  <c r="U52" i="26" s="1"/>
  <c r="M52" i="26"/>
  <c r="L52" i="26"/>
  <c r="K52" i="26"/>
  <c r="R51" i="26"/>
  <c r="AQ51" i="7" s="1"/>
  <c r="Q51" i="26"/>
  <c r="P51" i="26"/>
  <c r="O51" i="26"/>
  <c r="N51" i="26"/>
  <c r="U51" i="26" s="1"/>
  <c r="M51" i="26"/>
  <c r="L51" i="26"/>
  <c r="K51" i="26"/>
  <c r="D51" i="7" s="1"/>
  <c r="R50" i="26"/>
  <c r="AQ50" i="7" s="1"/>
  <c r="Q50" i="26"/>
  <c r="S50" i="26" s="1"/>
  <c r="BD50" i="7" s="1"/>
  <c r="P50" i="26"/>
  <c r="O50" i="26"/>
  <c r="N50" i="26"/>
  <c r="M50" i="26"/>
  <c r="L50" i="26"/>
  <c r="K50" i="26"/>
  <c r="U49" i="26"/>
  <c r="T49" i="26"/>
  <c r="S49" i="26"/>
  <c r="U48" i="26"/>
  <c r="D48" i="7"/>
  <c r="R47" i="26"/>
  <c r="Q47" i="26"/>
  <c r="P47" i="26"/>
  <c r="O47" i="26"/>
  <c r="N47" i="26"/>
  <c r="U47" i="26" s="1"/>
  <c r="M47" i="26"/>
  <c r="L47" i="26"/>
  <c r="K47" i="26"/>
  <c r="D47" i="7" s="1"/>
  <c r="U46" i="26"/>
  <c r="T46" i="26"/>
  <c r="S46" i="26"/>
  <c r="U45" i="26"/>
  <c r="T45" i="26"/>
  <c r="S45" i="26"/>
  <c r="U44" i="26"/>
  <c r="T44" i="26"/>
  <c r="S44" i="26"/>
  <c r="U43" i="26"/>
  <c r="T43" i="26"/>
  <c r="S43" i="26"/>
  <c r="R42" i="26"/>
  <c r="Q42" i="26"/>
  <c r="P42" i="26"/>
  <c r="O42" i="26"/>
  <c r="N42" i="26"/>
  <c r="Q42" i="7" s="1"/>
  <c r="M42" i="26"/>
  <c r="L42" i="26"/>
  <c r="K42" i="26"/>
  <c r="D42" i="7" s="1"/>
  <c r="R41" i="26"/>
  <c r="AQ41" i="7" s="1"/>
  <c r="Q41" i="26"/>
  <c r="P41" i="26"/>
  <c r="O41" i="26"/>
  <c r="AD41" i="7" s="1"/>
  <c r="N41" i="26"/>
  <c r="U41" i="26" s="1"/>
  <c r="M41" i="26"/>
  <c r="L41" i="26"/>
  <c r="K41" i="26"/>
  <c r="R40" i="26"/>
  <c r="AQ40" i="7" s="1"/>
  <c r="Q40" i="26"/>
  <c r="P40" i="26"/>
  <c r="O40" i="26"/>
  <c r="AD40" i="7" s="1"/>
  <c r="N40" i="26"/>
  <c r="U40" i="26" s="1"/>
  <c r="M40" i="26"/>
  <c r="L40" i="26"/>
  <c r="K40" i="26"/>
  <c r="U39" i="26"/>
  <c r="T39" i="26"/>
  <c r="S39" i="26"/>
  <c r="R38" i="26"/>
  <c r="Q38" i="26"/>
  <c r="P38" i="26"/>
  <c r="O38" i="26"/>
  <c r="N38" i="26"/>
  <c r="U38" i="26" s="1"/>
  <c r="M38" i="26"/>
  <c r="L38" i="26"/>
  <c r="K38" i="26"/>
  <c r="D38" i="7" s="1"/>
  <c r="R37" i="26"/>
  <c r="AQ37" i="7" s="1"/>
  <c r="Q37" i="26"/>
  <c r="P37" i="26"/>
  <c r="O37" i="26"/>
  <c r="AD37" i="7" s="1"/>
  <c r="N37" i="26"/>
  <c r="U37" i="26" s="1"/>
  <c r="M37" i="26"/>
  <c r="L37" i="26"/>
  <c r="K37" i="26"/>
  <c r="D37" i="7" s="1"/>
  <c r="R36" i="26"/>
  <c r="Q36" i="26"/>
  <c r="P36" i="26"/>
  <c r="O36" i="26"/>
  <c r="AD36" i="7" s="1"/>
  <c r="N36" i="26"/>
  <c r="M36" i="26"/>
  <c r="L36" i="26"/>
  <c r="K36" i="26"/>
  <c r="D36" i="7" s="1"/>
  <c r="U35" i="26"/>
  <c r="T35" i="26"/>
  <c r="S35" i="26"/>
  <c r="R34" i="26"/>
  <c r="Q34" i="26"/>
  <c r="P34" i="26"/>
  <c r="O34" i="26"/>
  <c r="N34" i="26"/>
  <c r="M34" i="26"/>
  <c r="L34" i="26"/>
  <c r="K34" i="26"/>
  <c r="D34" i="7" s="1"/>
  <c r="R33" i="26"/>
  <c r="AQ33" i="7" s="1"/>
  <c r="Q33" i="26"/>
  <c r="P33" i="26"/>
  <c r="O33" i="26"/>
  <c r="AD33" i="7" s="1"/>
  <c r="N33" i="26"/>
  <c r="U33" i="26" s="1"/>
  <c r="M33" i="26"/>
  <c r="L33" i="26"/>
  <c r="K33" i="26"/>
  <c r="D33" i="7" s="1"/>
  <c r="R32" i="26"/>
  <c r="Q32" i="26"/>
  <c r="P32" i="26"/>
  <c r="O32" i="26"/>
  <c r="AD32" i="7" s="1"/>
  <c r="N32" i="26"/>
  <c r="M32" i="26"/>
  <c r="L32" i="26"/>
  <c r="K32" i="26"/>
  <c r="D32" i="7" s="1"/>
  <c r="U31" i="26"/>
  <c r="T31" i="26"/>
  <c r="S31" i="26"/>
  <c r="BD31" i="7" s="1"/>
  <c r="R30" i="26"/>
  <c r="AQ30" i="7" s="1"/>
  <c r="Q30" i="26"/>
  <c r="S30" i="26" s="1"/>
  <c r="BD30" i="7" s="1"/>
  <c r="P30" i="26"/>
  <c r="O30" i="26"/>
  <c r="N30" i="26"/>
  <c r="U30" i="26" s="1"/>
  <c r="M30" i="26"/>
  <c r="L30" i="26"/>
  <c r="K30" i="26"/>
  <c r="R29" i="26"/>
  <c r="Q29" i="26"/>
  <c r="P29" i="26"/>
  <c r="O29" i="26"/>
  <c r="AD29" i="7" s="1"/>
  <c r="N29" i="26"/>
  <c r="M29" i="26"/>
  <c r="L29" i="26"/>
  <c r="K29" i="26"/>
  <c r="R28" i="26"/>
  <c r="AQ28" i="7" s="1"/>
  <c r="Q28" i="26"/>
  <c r="P28" i="26"/>
  <c r="O28" i="26"/>
  <c r="N28" i="26"/>
  <c r="M28" i="26"/>
  <c r="L28" i="26"/>
  <c r="K28" i="26"/>
  <c r="D28" i="7" s="1"/>
  <c r="R27" i="26"/>
  <c r="AQ27" i="7" s="1"/>
  <c r="Q27" i="26"/>
  <c r="P27" i="26"/>
  <c r="O27" i="26"/>
  <c r="AD27" i="7" s="1"/>
  <c r="N27" i="26"/>
  <c r="U27" i="26" s="1"/>
  <c r="M27" i="26"/>
  <c r="L27" i="26"/>
  <c r="K27" i="26"/>
  <c r="D27" i="7" s="1"/>
  <c r="R26" i="26"/>
  <c r="AQ26" i="7" s="1"/>
  <c r="Q26" i="26"/>
  <c r="P26" i="26"/>
  <c r="O26" i="26"/>
  <c r="N26" i="26"/>
  <c r="U26" i="26" s="1"/>
  <c r="M26" i="26"/>
  <c r="L26" i="26"/>
  <c r="K26" i="26"/>
  <c r="D26" i="7" s="1"/>
  <c r="R25" i="26"/>
  <c r="AQ25" i="7" s="1"/>
  <c r="Q25" i="26"/>
  <c r="P25" i="26"/>
  <c r="O25" i="26"/>
  <c r="AD25" i="7" s="1"/>
  <c r="N25" i="26"/>
  <c r="U25" i="26" s="1"/>
  <c r="M25" i="26"/>
  <c r="L25" i="26"/>
  <c r="K25" i="26"/>
  <c r="D25" i="7" s="1"/>
  <c r="T24" i="26"/>
  <c r="S24" i="26"/>
  <c r="BD24" i="7" s="1"/>
  <c r="R23" i="26"/>
  <c r="AQ23" i="7" s="1"/>
  <c r="Q23" i="26"/>
  <c r="P23" i="26"/>
  <c r="O23" i="26"/>
  <c r="N23" i="26"/>
  <c r="Q23" i="7" s="1"/>
  <c r="M23" i="26"/>
  <c r="L23" i="26"/>
  <c r="K23" i="26"/>
  <c r="R22" i="26"/>
  <c r="AQ22" i="7" s="1"/>
  <c r="Q22" i="26"/>
  <c r="P22" i="26"/>
  <c r="O22" i="26"/>
  <c r="AD22" i="7" s="1"/>
  <c r="N22" i="26"/>
  <c r="U22" i="26" s="1"/>
  <c r="M22" i="26"/>
  <c r="L22" i="26"/>
  <c r="K22" i="26"/>
  <c r="R21" i="26"/>
  <c r="AQ21" i="7" s="1"/>
  <c r="Q21" i="26"/>
  <c r="P21" i="26"/>
  <c r="O21" i="26"/>
  <c r="S21" i="26" s="1"/>
  <c r="BD21" i="7" s="1"/>
  <c r="N21" i="26"/>
  <c r="U21" i="26" s="1"/>
  <c r="M21" i="26"/>
  <c r="L21" i="26"/>
  <c r="K21" i="26"/>
  <c r="D21" i="7" s="1"/>
  <c r="R20" i="26"/>
  <c r="Q20" i="26"/>
  <c r="P20" i="26"/>
  <c r="O20" i="26"/>
  <c r="N20" i="26"/>
  <c r="U20" i="26" s="1"/>
  <c r="M20" i="26"/>
  <c r="L20" i="26"/>
  <c r="K20" i="26"/>
  <c r="U19" i="26"/>
  <c r="T19" i="26"/>
  <c r="S19" i="26"/>
  <c r="U18" i="26"/>
  <c r="T18" i="26"/>
  <c r="S18" i="26"/>
  <c r="U17" i="26"/>
  <c r="T17" i="26"/>
  <c r="S17" i="26"/>
  <c r="U16" i="26"/>
  <c r="T16" i="26"/>
  <c r="S16" i="26"/>
  <c r="U15" i="26"/>
  <c r="T15" i="26"/>
  <c r="S15" i="26"/>
  <c r="U14" i="26"/>
  <c r="R14" i="26"/>
  <c r="Q14" i="26"/>
  <c r="P14" i="26"/>
  <c r="O14" i="26"/>
  <c r="AD14" i="7" s="1"/>
  <c r="N14" i="26"/>
  <c r="M14" i="26"/>
  <c r="L14" i="26"/>
  <c r="K14" i="26"/>
  <c r="D14" i="7" s="1"/>
  <c r="R13" i="26"/>
  <c r="AQ13" i="7" s="1"/>
  <c r="Q13" i="26"/>
  <c r="P13" i="26"/>
  <c r="O13" i="26"/>
  <c r="N13" i="26"/>
  <c r="U13" i="26" s="1"/>
  <c r="M13" i="26"/>
  <c r="L13" i="26"/>
  <c r="K13" i="26"/>
  <c r="D13" i="7" s="1"/>
  <c r="U12" i="26"/>
  <c r="T12" i="26"/>
  <c r="S12" i="26"/>
  <c r="U11" i="26"/>
  <c r="R11" i="26"/>
  <c r="AQ11" i="7" s="1"/>
  <c r="Q11" i="26"/>
  <c r="P11" i="26"/>
  <c r="O11" i="26"/>
  <c r="N11" i="26"/>
  <c r="Q11" i="7" s="1"/>
  <c r="M11" i="26"/>
  <c r="L11" i="26"/>
  <c r="K11" i="26"/>
  <c r="D11" i="7" s="1"/>
  <c r="R10" i="26"/>
  <c r="AQ10" i="7" s="1"/>
  <c r="Q10" i="26"/>
  <c r="S10" i="26" s="1"/>
  <c r="BD10" i="7" s="1"/>
  <c r="P10" i="26"/>
  <c r="O10" i="26"/>
  <c r="N10" i="26"/>
  <c r="M10" i="26"/>
  <c r="L10" i="26"/>
  <c r="K10" i="26"/>
  <c r="R9" i="26"/>
  <c r="AQ9" i="7" s="1"/>
  <c r="Q9" i="26"/>
  <c r="P9" i="26"/>
  <c r="O9" i="26"/>
  <c r="N9" i="26"/>
  <c r="U9" i="26" s="1"/>
  <c r="M9" i="26"/>
  <c r="L9" i="26"/>
  <c r="K9" i="26"/>
  <c r="R8" i="26"/>
  <c r="Q8" i="26"/>
  <c r="P8" i="26"/>
  <c r="O8" i="26"/>
  <c r="N8" i="26"/>
  <c r="M8" i="26"/>
  <c r="L8" i="26"/>
  <c r="K8" i="26"/>
  <c r="D8" i="7" s="1"/>
  <c r="R7" i="26"/>
  <c r="AQ7" i="7" s="1"/>
  <c r="Q7" i="26"/>
  <c r="P7" i="26"/>
  <c r="O7" i="26"/>
  <c r="N7" i="26"/>
  <c r="M7" i="26"/>
  <c r="L7" i="26"/>
  <c r="K7" i="26"/>
  <c r="D7" i="7" s="1"/>
  <c r="R6" i="26"/>
  <c r="AQ6" i="7" s="1"/>
  <c r="Q6" i="26"/>
  <c r="P6" i="26"/>
  <c r="O6" i="26"/>
  <c r="N6" i="26"/>
  <c r="U6" i="26" s="1"/>
  <c r="M6" i="26"/>
  <c r="L6" i="26"/>
  <c r="K6" i="26"/>
  <c r="D6" i="7" s="1"/>
  <c r="R5" i="26"/>
  <c r="AQ5" i="7" s="1"/>
  <c r="Q5" i="26"/>
  <c r="P5" i="26"/>
  <c r="O5" i="26"/>
  <c r="N5" i="26"/>
  <c r="M5" i="26"/>
  <c r="L5" i="26"/>
  <c r="K5" i="26"/>
  <c r="R4" i="26"/>
  <c r="AQ4" i="7" s="1"/>
  <c r="Q4" i="26"/>
  <c r="P4" i="26"/>
  <c r="O4" i="26"/>
  <c r="N4" i="26"/>
  <c r="M4" i="26"/>
  <c r="L4" i="26"/>
  <c r="K4" i="26"/>
  <c r="D4" i="7" s="1"/>
  <c r="Q29" i="7"/>
  <c r="D30" i="7"/>
  <c r="D41" i="7"/>
  <c r="Q48" i="7"/>
  <c r="AD50" i="7"/>
  <c r="AD51" i="7"/>
  <c r="D77" i="7"/>
  <c r="Q109" i="7"/>
  <c r="AD120" i="7"/>
  <c r="AD124" i="7"/>
  <c r="D134" i="7"/>
  <c r="AD134" i="7"/>
  <c r="D118" i="7"/>
  <c r="AD111" i="7"/>
  <c r="D102" i="7"/>
  <c r="D87" i="7"/>
  <c r="Q54" i="7"/>
  <c r="D54" i="7"/>
  <c r="D50" i="7"/>
  <c r="AD47" i="7"/>
  <c r="D24" i="7"/>
  <c r="D64" i="26"/>
  <c r="L64" i="26" s="1"/>
  <c r="AR140" i="7"/>
  <c r="J55" i="25"/>
  <c r="F55" i="25"/>
  <c r="N55" i="25" s="1"/>
  <c r="F11" i="25"/>
  <c r="AU123" i="7"/>
  <c r="AU130" i="7"/>
  <c r="AU139" i="7"/>
  <c r="AV139" i="7"/>
  <c r="AV118" i="7"/>
  <c r="AV119" i="7"/>
  <c r="AV127" i="7"/>
  <c r="AV137" i="7"/>
  <c r="AW127" i="7"/>
  <c r="AW132" i="7"/>
  <c r="AW133" i="7"/>
  <c r="AW87" i="7"/>
  <c r="AW91" i="7"/>
  <c r="AX133" i="7"/>
  <c r="R128" i="9"/>
  <c r="R129" i="9"/>
  <c r="R132" i="9"/>
  <c r="R133" i="9"/>
  <c r="AY133" i="7" s="1"/>
  <c r="R134" i="9"/>
  <c r="R136" i="9"/>
  <c r="AY136" i="7" s="1"/>
  <c r="R137" i="9"/>
  <c r="AY137" i="7" s="1"/>
  <c r="R138" i="9"/>
  <c r="R139" i="9"/>
  <c r="AY139" i="7" s="1"/>
  <c r="R140" i="9"/>
  <c r="AZ127" i="7"/>
  <c r="AZ137" i="7"/>
  <c r="BA123" i="7"/>
  <c r="K121" i="23"/>
  <c r="F121" i="7" s="1"/>
  <c r="L121" i="23"/>
  <c r="M121" i="23"/>
  <c r="N121" i="23"/>
  <c r="O121" i="23"/>
  <c r="P121" i="23"/>
  <c r="Q121" i="23"/>
  <c r="R121" i="23"/>
  <c r="K122" i="23"/>
  <c r="L122" i="23"/>
  <c r="M122" i="23"/>
  <c r="N122" i="23"/>
  <c r="O122" i="23"/>
  <c r="P122" i="23"/>
  <c r="Q122" i="23"/>
  <c r="R122" i="23"/>
  <c r="K123" i="23"/>
  <c r="F123" i="7" s="1"/>
  <c r="L123" i="23"/>
  <c r="M123" i="23"/>
  <c r="N123" i="23"/>
  <c r="O123" i="23"/>
  <c r="AF123" i="7" s="1"/>
  <c r="P123" i="23"/>
  <c r="Q123" i="23"/>
  <c r="R123" i="23"/>
  <c r="K120" i="23"/>
  <c r="T120" i="23" s="1"/>
  <c r="L120" i="23"/>
  <c r="M120" i="23"/>
  <c r="N120" i="23"/>
  <c r="O120" i="23"/>
  <c r="AF120" i="7" s="1"/>
  <c r="P120" i="23"/>
  <c r="Q120" i="23"/>
  <c r="R120" i="23"/>
  <c r="AR5" i="7"/>
  <c r="AQ24" i="7"/>
  <c r="AR24" i="7"/>
  <c r="AS24" i="7"/>
  <c r="AR25" i="7"/>
  <c r="AR26" i="7"/>
  <c r="AR29" i="7"/>
  <c r="AQ31" i="7"/>
  <c r="AR31" i="7"/>
  <c r="AS31" i="7"/>
  <c r="AQ53" i="7"/>
  <c r="AR53" i="7"/>
  <c r="AS53" i="7"/>
  <c r="AQ54" i="7"/>
  <c r="AR54" i="7"/>
  <c r="AS54" i="7"/>
  <c r="AR58" i="7"/>
  <c r="AR60" i="7"/>
  <c r="AR63" i="7"/>
  <c r="AR64" i="7"/>
  <c r="AQ65" i="7"/>
  <c r="AR68" i="7"/>
  <c r="AQ74" i="7"/>
  <c r="AR74" i="7"/>
  <c r="AR75" i="7"/>
  <c r="AQ78" i="7"/>
  <c r="AR78" i="7"/>
  <c r="AS78" i="7"/>
  <c r="AR97" i="7"/>
  <c r="AQ101" i="7"/>
  <c r="AR101" i="7"/>
  <c r="AS101" i="7"/>
  <c r="AR124" i="7"/>
  <c r="AQ126" i="7"/>
  <c r="AR126" i="7"/>
  <c r="AR139" i="7"/>
  <c r="AQ140" i="7"/>
  <c r="AS140" i="7"/>
  <c r="AD9" i="7"/>
  <c r="AE14" i="7"/>
  <c r="AD24" i="7"/>
  <c r="AE24" i="7"/>
  <c r="AF24" i="7"/>
  <c r="AD31" i="7"/>
  <c r="AE31" i="7"/>
  <c r="AF31" i="7"/>
  <c r="AE36" i="7"/>
  <c r="AF38" i="7"/>
  <c r="AE40" i="7"/>
  <c r="AD53" i="7"/>
  <c r="AE53" i="7"/>
  <c r="AF53" i="7"/>
  <c r="AD54" i="7"/>
  <c r="AE54" i="7"/>
  <c r="AF54" i="7"/>
  <c r="AE58" i="7"/>
  <c r="AD78" i="7"/>
  <c r="AE78" i="7"/>
  <c r="AF78" i="7"/>
  <c r="AE79" i="7"/>
  <c r="AE85" i="7"/>
  <c r="AE87" i="7"/>
  <c r="AE89" i="7"/>
  <c r="AE97" i="7"/>
  <c r="AE100" i="7"/>
  <c r="AD101" i="7"/>
  <c r="AE101" i="7"/>
  <c r="AF101" i="7"/>
  <c r="AE103" i="7"/>
  <c r="AE109" i="7"/>
  <c r="AF109" i="7"/>
  <c r="AE112" i="7"/>
  <c r="AE123" i="7"/>
  <c r="AE126" i="7"/>
  <c r="AE127" i="7"/>
  <c r="AE133" i="7"/>
  <c r="AD139" i="7"/>
  <c r="AE139" i="7"/>
  <c r="AD140" i="7"/>
  <c r="AE140" i="7"/>
  <c r="AF140" i="7"/>
  <c r="R10" i="7"/>
  <c r="Q24" i="7"/>
  <c r="R24" i="7"/>
  <c r="S24" i="7"/>
  <c r="R26" i="7"/>
  <c r="R29" i="7"/>
  <c r="Q31" i="7"/>
  <c r="R31" i="7"/>
  <c r="S31" i="7"/>
  <c r="R32" i="7"/>
  <c r="R40" i="7"/>
  <c r="R53" i="7"/>
  <c r="S53" i="7"/>
  <c r="R54" i="7"/>
  <c r="S54" i="7"/>
  <c r="R58" i="7"/>
  <c r="R60" i="7"/>
  <c r="R62" i="7"/>
  <c r="R64" i="7"/>
  <c r="R66" i="7"/>
  <c r="R74" i="7"/>
  <c r="R78" i="7"/>
  <c r="S78" i="7"/>
  <c r="R84" i="7"/>
  <c r="R97" i="7"/>
  <c r="S100" i="7"/>
  <c r="R101" i="7"/>
  <c r="S101" i="7"/>
  <c r="R111" i="7"/>
  <c r="Q116" i="7"/>
  <c r="R120" i="7"/>
  <c r="S121" i="7"/>
  <c r="S122" i="7"/>
  <c r="R126" i="7"/>
  <c r="R128" i="7"/>
  <c r="R130" i="7"/>
  <c r="R136" i="7"/>
  <c r="R137" i="7"/>
  <c r="R140" i="7"/>
  <c r="S140" i="7"/>
  <c r="R3" i="7"/>
  <c r="AE3" i="7" s="1"/>
  <c r="AR3" i="7" s="1"/>
  <c r="S3" i="7"/>
  <c r="AF3" i="7" s="1"/>
  <c r="AS3" i="7" s="1"/>
  <c r="Q3" i="7"/>
  <c r="AD3" i="7" s="1"/>
  <c r="AQ3" i="7" s="1"/>
  <c r="E14" i="7"/>
  <c r="E24" i="7"/>
  <c r="F24" i="7"/>
  <c r="D31" i="7"/>
  <c r="E31" i="7"/>
  <c r="F31" i="7"/>
  <c r="E42" i="7"/>
  <c r="D53" i="7"/>
  <c r="E53" i="7"/>
  <c r="F53" i="7"/>
  <c r="E54" i="7"/>
  <c r="F54" i="7"/>
  <c r="E58" i="7"/>
  <c r="E60" i="7"/>
  <c r="E62" i="7"/>
  <c r="E67" i="7"/>
  <c r="E76" i="7"/>
  <c r="D78" i="7"/>
  <c r="E78" i="7"/>
  <c r="F78" i="7"/>
  <c r="F79" i="7"/>
  <c r="E85" i="7"/>
  <c r="E86" i="7"/>
  <c r="F87" i="7"/>
  <c r="E89" i="7"/>
  <c r="F96" i="7"/>
  <c r="E97" i="7"/>
  <c r="D101" i="7"/>
  <c r="E101" i="7"/>
  <c r="F101" i="7"/>
  <c r="F109" i="7"/>
  <c r="D111" i="7"/>
  <c r="E112" i="7"/>
  <c r="D124" i="7"/>
  <c r="E126" i="7"/>
  <c r="E127" i="7"/>
  <c r="E139" i="7"/>
  <c r="AQ138" i="7"/>
  <c r="AD136" i="7"/>
  <c r="D132" i="7"/>
  <c r="AD128" i="7"/>
  <c r="D128" i="7"/>
  <c r="AQ127" i="7"/>
  <c r="AD127" i="7"/>
  <c r="D127" i="7"/>
  <c r="Q126" i="7"/>
  <c r="D120" i="7"/>
  <c r="AQ119" i="7"/>
  <c r="AD119" i="7"/>
  <c r="D119" i="7"/>
  <c r="AQ118" i="7"/>
  <c r="AD118" i="7"/>
  <c r="AQ116" i="7"/>
  <c r="AQ112" i="7"/>
  <c r="AD112" i="7"/>
  <c r="AQ109" i="7"/>
  <c r="AQ100" i="7"/>
  <c r="AQ89" i="7"/>
  <c r="AD87" i="7"/>
  <c r="AQ80" i="7"/>
  <c r="AQ77" i="7"/>
  <c r="AQ76" i="7"/>
  <c r="AQ66" i="7"/>
  <c r="D52" i="7"/>
  <c r="AQ48" i="7"/>
  <c r="AQ47" i="7"/>
  <c r="Q47" i="7"/>
  <c r="AQ38" i="7"/>
  <c r="AQ36" i="7"/>
  <c r="AQ32" i="7"/>
  <c r="D29" i="7"/>
  <c r="AD28" i="7"/>
  <c r="Q20" i="7"/>
  <c r="AQ14" i="7"/>
  <c r="AQ8" i="7"/>
  <c r="U111" i="7"/>
  <c r="AU111" i="7"/>
  <c r="R128" i="22"/>
  <c r="R129" i="22"/>
  <c r="AT129" i="7" s="1"/>
  <c r="R130" i="22"/>
  <c r="R132" i="22"/>
  <c r="AT132" i="7" s="1"/>
  <c r="R133" i="22"/>
  <c r="AT133" i="7" s="1"/>
  <c r="R134" i="22"/>
  <c r="AT134" i="7" s="1"/>
  <c r="R136" i="22"/>
  <c r="R137" i="22"/>
  <c r="AT137" i="7" s="1"/>
  <c r="R138" i="22"/>
  <c r="AT138" i="7" s="1"/>
  <c r="R139" i="22"/>
  <c r="AT139" i="7" s="1"/>
  <c r="K111" i="23"/>
  <c r="F111" i="7" s="1"/>
  <c r="L111" i="23"/>
  <c r="M111" i="23"/>
  <c r="N111" i="23"/>
  <c r="O111" i="23"/>
  <c r="AF111" i="7" s="1"/>
  <c r="P111" i="23"/>
  <c r="Q111" i="23"/>
  <c r="S111" i="23" s="1"/>
  <c r="BF111" i="7" s="1"/>
  <c r="R111" i="23"/>
  <c r="AS111" i="7" s="1"/>
  <c r="O112" i="23"/>
  <c r="AF112" i="7" s="1"/>
  <c r="O116" i="23"/>
  <c r="AF116" i="7" s="1"/>
  <c r="R118" i="23"/>
  <c r="AS118" i="7" s="1"/>
  <c r="R119" i="23"/>
  <c r="AS119" i="7" s="1"/>
  <c r="AS120" i="7"/>
  <c r="AS121" i="7"/>
  <c r="AS122" i="7"/>
  <c r="AS123" i="7"/>
  <c r="R124" i="23"/>
  <c r="AS124" i="7" s="1"/>
  <c r="R126" i="23"/>
  <c r="AS126" i="7" s="1"/>
  <c r="R127" i="23"/>
  <c r="AS127" i="7" s="1"/>
  <c r="R128" i="23"/>
  <c r="AS128" i="7" s="1"/>
  <c r="R129" i="23"/>
  <c r="AS129" i="7" s="1"/>
  <c r="R130" i="23"/>
  <c r="AS130" i="7" s="1"/>
  <c r="R132" i="23"/>
  <c r="AS132" i="7" s="1"/>
  <c r="R133" i="23"/>
  <c r="AS133" i="7" s="1"/>
  <c r="R134" i="23"/>
  <c r="AS134" i="7" s="1"/>
  <c r="R136" i="23"/>
  <c r="AS136" i="7" s="1"/>
  <c r="R137" i="23"/>
  <c r="AS137" i="7" s="1"/>
  <c r="R138" i="23"/>
  <c r="AS138" i="7" s="1"/>
  <c r="R139" i="23"/>
  <c r="AS139" i="7" s="1"/>
  <c r="AR128" i="7"/>
  <c r="AR130" i="7"/>
  <c r="AR134" i="7"/>
  <c r="AR136" i="7"/>
  <c r="E138" i="7"/>
  <c r="AE134" i="7"/>
  <c r="R134" i="7"/>
  <c r="E134" i="7"/>
  <c r="AE132" i="7"/>
  <c r="AE130" i="7"/>
  <c r="E129" i="7"/>
  <c r="R124" i="7"/>
  <c r="E123" i="7"/>
  <c r="AE121" i="7"/>
  <c r="E119" i="7"/>
  <c r="AE118" i="7"/>
  <c r="R118" i="7"/>
  <c r="AE116" i="7"/>
  <c r="E116" i="7"/>
  <c r="AR111" i="7"/>
  <c r="AR110" i="7"/>
  <c r="E110" i="7"/>
  <c r="AR103" i="7"/>
  <c r="AR100" i="7"/>
  <c r="E99" i="7"/>
  <c r="AE91" i="7"/>
  <c r="AR89" i="7"/>
  <c r="E87" i="7"/>
  <c r="AE84" i="7"/>
  <c r="AE81" i="7"/>
  <c r="E81" i="7"/>
  <c r="AR77" i="7"/>
  <c r="AE77" i="7"/>
  <c r="E77" i="7"/>
  <c r="AE76" i="7"/>
  <c r="AR70" i="7"/>
  <c r="AE70" i="7"/>
  <c r="E70" i="7"/>
  <c r="AE68" i="7"/>
  <c r="E68" i="7"/>
  <c r="AR65" i="7"/>
  <c r="AE63" i="7"/>
  <c r="E63" i="7"/>
  <c r="AR62" i="7"/>
  <c r="AE57" i="7"/>
  <c r="E57" i="7"/>
  <c r="AR56" i="7"/>
  <c r="AE56" i="7"/>
  <c r="E56" i="7"/>
  <c r="AE55" i="7"/>
  <c r="AE52" i="7"/>
  <c r="E52" i="7"/>
  <c r="AR51" i="7"/>
  <c r="AE50" i="7"/>
  <c r="E50" i="7"/>
  <c r="AR47" i="7"/>
  <c r="AE47" i="7"/>
  <c r="AR42" i="7"/>
  <c r="AE42" i="7"/>
  <c r="E40" i="7"/>
  <c r="AR34" i="7"/>
  <c r="AE34" i="7"/>
  <c r="E34" i="7"/>
  <c r="AR33" i="7"/>
  <c r="E29" i="7"/>
  <c r="AR28" i="7"/>
  <c r="AR27" i="7"/>
  <c r="E27" i="7"/>
  <c r="AR21" i="7"/>
  <c r="E21" i="7"/>
  <c r="AR14" i="7"/>
  <c r="E13" i="7"/>
  <c r="AR8" i="7"/>
  <c r="AR6" i="7"/>
  <c r="AR4" i="7"/>
  <c r="BA139" i="7"/>
  <c r="AN139" i="7"/>
  <c r="AA139" i="7"/>
  <c r="BA138" i="7"/>
  <c r="N137" i="7"/>
  <c r="AA136" i="7"/>
  <c r="N134" i="7"/>
  <c r="AN132" i="7"/>
  <c r="AN128" i="7"/>
  <c r="N128" i="7"/>
  <c r="N127" i="7"/>
  <c r="N120" i="7"/>
  <c r="AN118" i="7"/>
  <c r="BA116" i="7"/>
  <c r="BA110" i="7"/>
  <c r="N109" i="7"/>
  <c r="BN101" i="7"/>
  <c r="BA100" i="7"/>
  <c r="AN97" i="7"/>
  <c r="N97" i="7"/>
  <c r="N89" i="7"/>
  <c r="AA87" i="7"/>
  <c r="AN86" i="7"/>
  <c r="N86" i="7"/>
  <c r="BA85" i="7"/>
  <c r="AN84" i="7"/>
  <c r="BA81" i="7"/>
  <c r="N79" i="7"/>
  <c r="N77" i="7"/>
  <c r="AN70" i="7"/>
  <c r="N70" i="7"/>
  <c r="AA66" i="7"/>
  <c r="BA65" i="7"/>
  <c r="AN65" i="7"/>
  <c r="AN63" i="7"/>
  <c r="AN62" i="7"/>
  <c r="N62" i="7"/>
  <c r="AN57" i="7"/>
  <c r="N57" i="7"/>
  <c r="BA51" i="7"/>
  <c r="BA40" i="7"/>
  <c r="AN38" i="7"/>
  <c r="N36" i="7"/>
  <c r="N33" i="7"/>
  <c r="AN29" i="7"/>
  <c r="N29" i="7"/>
  <c r="AN28" i="7"/>
  <c r="N28" i="7"/>
  <c r="AN26" i="7"/>
  <c r="AN25" i="7"/>
  <c r="N25" i="7"/>
  <c r="AN23" i="7"/>
  <c r="BA11" i="7"/>
  <c r="AN6" i="7"/>
  <c r="AW129" i="7"/>
  <c r="AW136" i="7"/>
  <c r="AX124" i="7"/>
  <c r="R119" i="9"/>
  <c r="AY119" i="7" s="1"/>
  <c r="R120" i="9"/>
  <c r="R121" i="9"/>
  <c r="R122" i="9"/>
  <c r="U122" i="9" s="1"/>
  <c r="R123" i="9"/>
  <c r="R124" i="9"/>
  <c r="R126" i="9"/>
  <c r="R127" i="9"/>
  <c r="U127" i="9" s="1"/>
  <c r="U135" i="9"/>
  <c r="AZ121" i="7"/>
  <c r="AZ124" i="7"/>
  <c r="AZ126" i="7"/>
  <c r="AZ129" i="7"/>
  <c r="AZ130" i="7"/>
  <c r="AZ133" i="7"/>
  <c r="AZ134" i="7"/>
  <c r="AZ138" i="7"/>
  <c r="R119" i="22"/>
  <c r="R120" i="22"/>
  <c r="AT120" i="7" s="1"/>
  <c r="R121" i="22"/>
  <c r="AT121" i="7" s="1"/>
  <c r="R122" i="22"/>
  <c r="AT122" i="7" s="1"/>
  <c r="R123" i="22"/>
  <c r="R124" i="22"/>
  <c r="AT124" i="7" s="1"/>
  <c r="R126" i="22"/>
  <c r="AT126" i="7" s="1"/>
  <c r="R127" i="22"/>
  <c r="AT127" i="7" s="1"/>
  <c r="AT130" i="7"/>
  <c r="R118" i="22"/>
  <c r="AT118" i="7" s="1"/>
  <c r="AT20" i="7"/>
  <c r="AT24" i="7"/>
  <c r="AT31" i="7"/>
  <c r="AT53" i="7"/>
  <c r="AT54" i="7"/>
  <c r="AT78" i="7"/>
  <c r="AT85" i="7"/>
  <c r="AT89" i="7"/>
  <c r="AT101" i="7"/>
  <c r="AT103" i="7"/>
  <c r="AT116" i="7"/>
  <c r="AT119" i="7"/>
  <c r="AT123" i="7"/>
  <c r="AT128" i="7"/>
  <c r="AT136" i="7"/>
  <c r="AT140" i="7"/>
  <c r="AU4" i="7"/>
  <c r="AG24" i="7"/>
  <c r="AG31" i="7"/>
  <c r="AG53" i="7"/>
  <c r="AG54" i="7"/>
  <c r="AG78" i="7"/>
  <c r="AG87" i="7"/>
  <c r="AG99" i="7"/>
  <c r="AG101" i="7"/>
  <c r="AG111" i="7"/>
  <c r="AG121" i="7"/>
  <c r="AG126" i="7"/>
  <c r="AG139" i="7"/>
  <c r="AG140" i="7"/>
  <c r="T24" i="7"/>
  <c r="T31" i="7"/>
  <c r="T53" i="7"/>
  <c r="T54" i="7"/>
  <c r="T78" i="7"/>
  <c r="T101" i="7"/>
  <c r="T103" i="7"/>
  <c r="T110" i="7"/>
  <c r="T111" i="7"/>
  <c r="G24" i="7"/>
  <c r="G31" i="7"/>
  <c r="G53" i="7"/>
  <c r="G54" i="7"/>
  <c r="G78" i="7"/>
  <c r="G87" i="7"/>
  <c r="G101" i="7"/>
  <c r="G111" i="7"/>
  <c r="G140" i="7"/>
  <c r="T3" i="7"/>
  <c r="AG3" i="7" s="1"/>
  <c r="AT3" i="7" s="1"/>
  <c r="U3" i="7"/>
  <c r="AH3" i="7" s="1"/>
  <c r="AU3" i="7" s="1"/>
  <c r="V3" i="7"/>
  <c r="AI3" i="7" s="1"/>
  <c r="AV3" i="7" s="1"/>
  <c r="W3" i="7"/>
  <c r="AJ3" i="7" s="1"/>
  <c r="X3" i="7"/>
  <c r="AK3" i="7" s="1"/>
  <c r="AX3" i="7" s="1"/>
  <c r="AL3" i="7"/>
  <c r="AY3" i="7" s="1"/>
  <c r="AM3" i="7"/>
  <c r="AN3" i="7"/>
  <c r="BA3" i="7" s="1"/>
  <c r="U140" i="23"/>
  <c r="S140" i="23"/>
  <c r="BF140" i="7" s="1"/>
  <c r="Q139" i="23"/>
  <c r="P139" i="23"/>
  <c r="O139" i="23"/>
  <c r="N139" i="23"/>
  <c r="M139" i="23"/>
  <c r="L139" i="23"/>
  <c r="K139" i="23"/>
  <c r="Q138" i="23"/>
  <c r="P138" i="23"/>
  <c r="O138" i="23"/>
  <c r="AF138" i="7" s="1"/>
  <c r="N138" i="23"/>
  <c r="S138" i="7" s="1"/>
  <c r="M138" i="23"/>
  <c r="L138" i="23"/>
  <c r="K138" i="23"/>
  <c r="F138" i="7" s="1"/>
  <c r="Q137" i="23"/>
  <c r="P137" i="23"/>
  <c r="O137" i="23"/>
  <c r="N137" i="23"/>
  <c r="S137" i="7" s="1"/>
  <c r="M137" i="23"/>
  <c r="L137" i="23"/>
  <c r="K137" i="23"/>
  <c r="Q136" i="23"/>
  <c r="P136" i="23"/>
  <c r="O136" i="23"/>
  <c r="AF136" i="7" s="1"/>
  <c r="N136" i="23"/>
  <c r="M136" i="23"/>
  <c r="L136" i="23"/>
  <c r="K136" i="23"/>
  <c r="F136" i="7" s="1"/>
  <c r="U135" i="23"/>
  <c r="T135" i="23"/>
  <c r="S135" i="23"/>
  <c r="Q134" i="23"/>
  <c r="P134" i="23"/>
  <c r="O134" i="23"/>
  <c r="AF134" i="7" s="1"/>
  <c r="N134" i="23"/>
  <c r="M134" i="23"/>
  <c r="L134" i="23"/>
  <c r="K134" i="23"/>
  <c r="Q133" i="23"/>
  <c r="P133" i="23"/>
  <c r="O133" i="23"/>
  <c r="AF133" i="7" s="1"/>
  <c r="N133" i="23"/>
  <c r="S133" i="7" s="1"/>
  <c r="M133" i="23"/>
  <c r="L133" i="23"/>
  <c r="K133" i="23"/>
  <c r="F133" i="7" s="1"/>
  <c r="Q132" i="23"/>
  <c r="P132" i="23"/>
  <c r="O132" i="23"/>
  <c r="N132" i="23"/>
  <c r="S132" i="7" s="1"/>
  <c r="M132" i="23"/>
  <c r="L132" i="23"/>
  <c r="K132" i="23"/>
  <c r="U131" i="23"/>
  <c r="T131" i="23"/>
  <c r="S131" i="23"/>
  <c r="Q130" i="23"/>
  <c r="P130" i="23"/>
  <c r="O130" i="23"/>
  <c r="AF130" i="7" s="1"/>
  <c r="N130" i="23"/>
  <c r="M130" i="23"/>
  <c r="L130" i="23"/>
  <c r="K130" i="23"/>
  <c r="F130" i="7" s="1"/>
  <c r="Q129" i="23"/>
  <c r="P129" i="23"/>
  <c r="O129" i="23"/>
  <c r="N129" i="23"/>
  <c r="U129" i="23" s="1"/>
  <c r="M129" i="23"/>
  <c r="L129" i="23"/>
  <c r="K129" i="23"/>
  <c r="Q128" i="23"/>
  <c r="P128" i="23"/>
  <c r="O128" i="23"/>
  <c r="AF128" i="7" s="1"/>
  <c r="N128" i="23"/>
  <c r="S128" i="7" s="1"/>
  <c r="M128" i="23"/>
  <c r="L128" i="23"/>
  <c r="K128" i="23"/>
  <c r="F128" i="7" s="1"/>
  <c r="Q127" i="23"/>
  <c r="P127" i="23"/>
  <c r="O127" i="23"/>
  <c r="N127" i="23"/>
  <c r="S127" i="7" s="1"/>
  <c r="M127" i="23"/>
  <c r="L127" i="23"/>
  <c r="K127" i="23"/>
  <c r="Q126" i="23"/>
  <c r="P126" i="23"/>
  <c r="O126" i="23"/>
  <c r="AF126" i="7" s="1"/>
  <c r="N126" i="23"/>
  <c r="S126" i="7" s="1"/>
  <c r="M126" i="23"/>
  <c r="L126" i="23"/>
  <c r="K126" i="23"/>
  <c r="F126" i="7" s="1"/>
  <c r="Q124" i="23"/>
  <c r="P124" i="23"/>
  <c r="O124" i="23"/>
  <c r="N124" i="23"/>
  <c r="U124" i="23" s="1"/>
  <c r="M124" i="23"/>
  <c r="L124" i="23"/>
  <c r="K124" i="23"/>
  <c r="S123" i="7"/>
  <c r="AF121" i="7"/>
  <c r="U120" i="23"/>
  <c r="Q119" i="23"/>
  <c r="P119" i="23"/>
  <c r="O119" i="23"/>
  <c r="AF119" i="7" s="1"/>
  <c r="N119" i="23"/>
  <c r="S119" i="7" s="1"/>
  <c r="M119" i="23"/>
  <c r="L119" i="23"/>
  <c r="K119" i="23"/>
  <c r="F119" i="7" s="1"/>
  <c r="Q118" i="23"/>
  <c r="P118" i="23"/>
  <c r="O118" i="23"/>
  <c r="AF118" i="7" s="1"/>
  <c r="N118" i="23"/>
  <c r="S118" i="7" s="1"/>
  <c r="M118" i="23"/>
  <c r="L118" i="23"/>
  <c r="K118" i="23"/>
  <c r="T117" i="23"/>
  <c r="S117" i="23"/>
  <c r="Q116" i="23"/>
  <c r="P116" i="23"/>
  <c r="N116" i="23"/>
  <c r="M116" i="23"/>
  <c r="L116" i="23"/>
  <c r="K116" i="23"/>
  <c r="F116" i="7" s="1"/>
  <c r="U115" i="23"/>
  <c r="T115" i="23"/>
  <c r="S115" i="23"/>
  <c r="U114" i="23"/>
  <c r="T114" i="23"/>
  <c r="S114" i="23"/>
  <c r="U113" i="23"/>
  <c r="T113" i="23"/>
  <c r="S113" i="23"/>
  <c r="R112" i="23"/>
  <c r="AS112" i="7" s="1"/>
  <c r="Q112" i="23"/>
  <c r="P112" i="23"/>
  <c r="N112" i="23"/>
  <c r="M112" i="23"/>
  <c r="L112" i="23"/>
  <c r="K112" i="23"/>
  <c r="F112" i="7" s="1"/>
  <c r="T111" i="23"/>
  <c r="R110" i="23"/>
  <c r="AS110" i="7" s="1"/>
  <c r="Q110" i="23"/>
  <c r="P110" i="23"/>
  <c r="O110" i="23"/>
  <c r="AF110" i="7" s="1"/>
  <c r="N110" i="23"/>
  <c r="U110" i="23" s="1"/>
  <c r="M110" i="23"/>
  <c r="L110" i="23"/>
  <c r="K110" i="23"/>
  <c r="F110" i="7" s="1"/>
  <c r="R109" i="23"/>
  <c r="AS109" i="7" s="1"/>
  <c r="Q109" i="23"/>
  <c r="P109" i="23"/>
  <c r="O109" i="23"/>
  <c r="N109" i="23"/>
  <c r="M109" i="23"/>
  <c r="L109" i="23"/>
  <c r="K109" i="23"/>
  <c r="U108" i="23"/>
  <c r="T108" i="23"/>
  <c r="S108" i="23"/>
  <c r="U107" i="23"/>
  <c r="T107" i="23"/>
  <c r="S107" i="23"/>
  <c r="U106" i="23"/>
  <c r="T106" i="23"/>
  <c r="S106" i="23"/>
  <c r="U105" i="23"/>
  <c r="T105" i="23"/>
  <c r="S105" i="23"/>
  <c r="U104" i="23"/>
  <c r="T104" i="23"/>
  <c r="S104" i="23"/>
  <c r="R103" i="23"/>
  <c r="AS103" i="7" s="1"/>
  <c r="Q103" i="23"/>
  <c r="P103" i="23"/>
  <c r="O103" i="23"/>
  <c r="AF103" i="7" s="1"/>
  <c r="N103" i="23"/>
  <c r="U103" i="23" s="1"/>
  <c r="M103" i="23"/>
  <c r="L103" i="23"/>
  <c r="K103" i="23"/>
  <c r="F103" i="7" s="1"/>
  <c r="R102" i="23"/>
  <c r="AS102" i="7" s="1"/>
  <c r="Q102" i="23"/>
  <c r="P102" i="23"/>
  <c r="O102" i="23"/>
  <c r="AF102" i="7" s="1"/>
  <c r="N102" i="23"/>
  <c r="U102" i="23" s="1"/>
  <c r="M102" i="23"/>
  <c r="L102" i="23"/>
  <c r="K102" i="23"/>
  <c r="F102" i="7" s="1"/>
  <c r="U101" i="23"/>
  <c r="T101" i="23"/>
  <c r="S101" i="23"/>
  <c r="BF101" i="7" s="1"/>
  <c r="R100" i="23"/>
  <c r="AS100" i="7" s="1"/>
  <c r="Q100" i="23"/>
  <c r="P100" i="23"/>
  <c r="O100" i="23"/>
  <c r="AF100" i="7" s="1"/>
  <c r="N100" i="23"/>
  <c r="U100" i="23" s="1"/>
  <c r="M100" i="23"/>
  <c r="L100" i="23"/>
  <c r="K100" i="23"/>
  <c r="F100" i="7" s="1"/>
  <c r="AF99" i="7"/>
  <c r="N99" i="23"/>
  <c r="M99" i="23"/>
  <c r="L99" i="23"/>
  <c r="K99" i="23"/>
  <c r="F99" i="7" s="1"/>
  <c r="T98" i="23"/>
  <c r="S98" i="23"/>
  <c r="R97" i="23"/>
  <c r="AS97" i="7" s="1"/>
  <c r="Q97" i="23"/>
  <c r="P97" i="23"/>
  <c r="O97" i="23"/>
  <c r="AF97" i="7" s="1"/>
  <c r="N97" i="23"/>
  <c r="U97" i="23" s="1"/>
  <c r="M97" i="23"/>
  <c r="L97" i="23"/>
  <c r="K97" i="23"/>
  <c r="F97" i="7" s="1"/>
  <c r="R96" i="23"/>
  <c r="AS96" i="7" s="1"/>
  <c r="Q96" i="23"/>
  <c r="P96" i="23"/>
  <c r="O96" i="23"/>
  <c r="AF96" i="7" s="1"/>
  <c r="N96" i="23"/>
  <c r="S96" i="7" s="1"/>
  <c r="M96" i="23"/>
  <c r="L96" i="23"/>
  <c r="K96" i="23"/>
  <c r="U95" i="23"/>
  <c r="T95" i="23"/>
  <c r="S95" i="23"/>
  <c r="U94" i="23"/>
  <c r="T94" i="23"/>
  <c r="S94" i="23"/>
  <c r="U93" i="23"/>
  <c r="T93" i="23"/>
  <c r="S93" i="23"/>
  <c r="U92" i="23"/>
  <c r="T92" i="23"/>
  <c r="S92" i="23"/>
  <c r="R91" i="23"/>
  <c r="AS91" i="7" s="1"/>
  <c r="Q91" i="23"/>
  <c r="P91" i="23"/>
  <c r="O91" i="23"/>
  <c r="AF91" i="7" s="1"/>
  <c r="N91" i="23"/>
  <c r="M91" i="23"/>
  <c r="L91" i="23"/>
  <c r="K91" i="23"/>
  <c r="F91" i="7" s="1"/>
  <c r="U90" i="23"/>
  <c r="T90" i="23"/>
  <c r="S90" i="23"/>
  <c r="U89" i="23"/>
  <c r="R89" i="23"/>
  <c r="AS89" i="7" s="1"/>
  <c r="Q89" i="23"/>
  <c r="P89" i="23"/>
  <c r="O89" i="23"/>
  <c r="AF89" i="7" s="1"/>
  <c r="N89" i="23"/>
  <c r="S89" i="7" s="1"/>
  <c r="M89" i="23"/>
  <c r="L89" i="23"/>
  <c r="K89" i="23"/>
  <c r="F89" i="7" s="1"/>
  <c r="U88" i="23"/>
  <c r="T88" i="23"/>
  <c r="S88" i="23"/>
  <c r="R87" i="23"/>
  <c r="AS87" i="7" s="1"/>
  <c r="Q87" i="23"/>
  <c r="P87" i="23"/>
  <c r="O87" i="23"/>
  <c r="AF87" i="7" s="1"/>
  <c r="N87" i="23"/>
  <c r="U87" i="23" s="1"/>
  <c r="M87" i="23"/>
  <c r="L87" i="23"/>
  <c r="K87" i="23"/>
  <c r="R86" i="23"/>
  <c r="AS86" i="7" s="1"/>
  <c r="Q86" i="23"/>
  <c r="P86" i="23"/>
  <c r="O86" i="23"/>
  <c r="AF86" i="7" s="1"/>
  <c r="N86" i="23"/>
  <c r="M86" i="23"/>
  <c r="L86" i="23"/>
  <c r="K86" i="23"/>
  <c r="F86" i="7" s="1"/>
  <c r="R85" i="23"/>
  <c r="AS85" i="7" s="1"/>
  <c r="Q85" i="23"/>
  <c r="P85" i="23"/>
  <c r="O85" i="23"/>
  <c r="AF85" i="7" s="1"/>
  <c r="N85" i="23"/>
  <c r="M85" i="23"/>
  <c r="L85" i="23"/>
  <c r="K85" i="23"/>
  <c r="F85" i="7" s="1"/>
  <c r="R84" i="23"/>
  <c r="AS84" i="7" s="1"/>
  <c r="Q84" i="23"/>
  <c r="P84" i="23"/>
  <c r="O84" i="23"/>
  <c r="AF84" i="7" s="1"/>
  <c r="N84" i="23"/>
  <c r="S84" i="7" s="1"/>
  <c r="M84" i="23"/>
  <c r="L84" i="23"/>
  <c r="K84" i="23"/>
  <c r="F84" i="7" s="1"/>
  <c r="U83" i="23"/>
  <c r="T83" i="23"/>
  <c r="S83" i="23"/>
  <c r="U82" i="23"/>
  <c r="T82" i="23"/>
  <c r="S82" i="23"/>
  <c r="R81" i="23"/>
  <c r="AS81" i="7" s="1"/>
  <c r="Q81" i="23"/>
  <c r="S81" i="23" s="1"/>
  <c r="BF81" i="7" s="1"/>
  <c r="P81" i="23"/>
  <c r="O81" i="23"/>
  <c r="AF81" i="7" s="1"/>
  <c r="N81" i="23"/>
  <c r="U81" i="23" s="1"/>
  <c r="M81" i="23"/>
  <c r="L81" i="23"/>
  <c r="K81" i="23"/>
  <c r="F81" i="7" s="1"/>
  <c r="R80" i="23"/>
  <c r="AS80" i="7" s="1"/>
  <c r="Q80" i="23"/>
  <c r="P80" i="23"/>
  <c r="O80" i="23"/>
  <c r="AF80" i="7" s="1"/>
  <c r="N80" i="23"/>
  <c r="M80" i="23"/>
  <c r="L80" i="23"/>
  <c r="K80" i="23"/>
  <c r="F80" i="7" s="1"/>
  <c r="R79" i="23"/>
  <c r="AS79" i="7" s="1"/>
  <c r="Q79" i="23"/>
  <c r="P79" i="23"/>
  <c r="O79" i="23"/>
  <c r="AF79" i="7" s="1"/>
  <c r="N79" i="23"/>
  <c r="M79" i="23"/>
  <c r="L79" i="23"/>
  <c r="K79" i="23"/>
  <c r="U78" i="23"/>
  <c r="T78" i="23"/>
  <c r="S78" i="23"/>
  <c r="BF78" i="7" s="1"/>
  <c r="R77" i="23"/>
  <c r="AS77" i="7" s="1"/>
  <c r="Q77" i="23"/>
  <c r="P77" i="23"/>
  <c r="O77" i="23"/>
  <c r="AF77" i="7" s="1"/>
  <c r="N77" i="23"/>
  <c r="S77" i="7" s="1"/>
  <c r="M77" i="23"/>
  <c r="L77" i="23"/>
  <c r="K77" i="23"/>
  <c r="F77" i="7" s="1"/>
  <c r="R76" i="23"/>
  <c r="AS76" i="7" s="1"/>
  <c r="Q76" i="23"/>
  <c r="P76" i="23"/>
  <c r="O76" i="23"/>
  <c r="AF76" i="7" s="1"/>
  <c r="N76" i="23"/>
  <c r="U76" i="23" s="1"/>
  <c r="M76" i="23"/>
  <c r="L76" i="23"/>
  <c r="K76" i="23"/>
  <c r="F76" i="7" s="1"/>
  <c r="R75" i="23"/>
  <c r="AS75" i="7" s="1"/>
  <c r="Q75" i="23"/>
  <c r="P75" i="23"/>
  <c r="O75" i="23"/>
  <c r="AF75" i="7" s="1"/>
  <c r="N75" i="23"/>
  <c r="M75" i="23"/>
  <c r="L75" i="23"/>
  <c r="K75" i="23"/>
  <c r="F75" i="7" s="1"/>
  <c r="R74" i="23"/>
  <c r="AS74" i="7" s="1"/>
  <c r="Q74" i="23"/>
  <c r="P74" i="23"/>
  <c r="O74" i="23"/>
  <c r="AF74" i="7" s="1"/>
  <c r="N74" i="23"/>
  <c r="U74" i="23" s="1"/>
  <c r="M74" i="23"/>
  <c r="L74" i="23"/>
  <c r="K74" i="23"/>
  <c r="F74" i="7" s="1"/>
  <c r="U73" i="23"/>
  <c r="T73" i="23"/>
  <c r="S73" i="23"/>
  <c r="U72" i="23"/>
  <c r="T72" i="23"/>
  <c r="S72" i="23"/>
  <c r="U71" i="23"/>
  <c r="T71" i="23"/>
  <c r="S71" i="23"/>
  <c r="R70" i="23"/>
  <c r="AS70" i="7" s="1"/>
  <c r="Q70" i="23"/>
  <c r="P70" i="23"/>
  <c r="O70" i="23"/>
  <c r="AF70" i="7" s="1"/>
  <c r="N70" i="23"/>
  <c r="S70" i="7" s="1"/>
  <c r="M70" i="23"/>
  <c r="L70" i="23"/>
  <c r="K70" i="23"/>
  <c r="F70" i="7" s="1"/>
  <c r="U69" i="23"/>
  <c r="T69" i="23"/>
  <c r="S69" i="23"/>
  <c r="R68" i="23"/>
  <c r="AS68" i="7" s="1"/>
  <c r="Q68" i="23"/>
  <c r="S68" i="23" s="1"/>
  <c r="BF68" i="7" s="1"/>
  <c r="P68" i="23"/>
  <c r="O68" i="23"/>
  <c r="AF68" i="7" s="1"/>
  <c r="N68" i="23"/>
  <c r="M68" i="23"/>
  <c r="L68" i="23"/>
  <c r="K68" i="23"/>
  <c r="F68" i="7" s="1"/>
  <c r="R67" i="23"/>
  <c r="AS67" i="7" s="1"/>
  <c r="Q67" i="23"/>
  <c r="P67" i="23"/>
  <c r="O67" i="23"/>
  <c r="AF67" i="7" s="1"/>
  <c r="N67" i="23"/>
  <c r="M67" i="23"/>
  <c r="L67" i="23"/>
  <c r="K67" i="23"/>
  <c r="F67" i="7" s="1"/>
  <c r="R66" i="23"/>
  <c r="AS66" i="7" s="1"/>
  <c r="Q66" i="23"/>
  <c r="P66" i="23"/>
  <c r="O66" i="23"/>
  <c r="AF66" i="7" s="1"/>
  <c r="N66" i="23"/>
  <c r="U66" i="23" s="1"/>
  <c r="M66" i="23"/>
  <c r="L66" i="23"/>
  <c r="K66" i="23"/>
  <c r="F66" i="7" s="1"/>
  <c r="R65" i="23"/>
  <c r="AS65" i="7" s="1"/>
  <c r="Q65" i="23"/>
  <c r="P65" i="23"/>
  <c r="O65" i="23"/>
  <c r="AF65" i="7" s="1"/>
  <c r="N65" i="23"/>
  <c r="S65" i="7" s="1"/>
  <c r="M65" i="23"/>
  <c r="L65" i="23"/>
  <c r="K65" i="23"/>
  <c r="F65" i="7" s="1"/>
  <c r="R64" i="23"/>
  <c r="AS64" i="7" s="1"/>
  <c r="Q64" i="23"/>
  <c r="P64" i="23"/>
  <c r="O64" i="23"/>
  <c r="AF64" i="7" s="1"/>
  <c r="N64" i="23"/>
  <c r="M64" i="23"/>
  <c r="L64" i="23"/>
  <c r="K64" i="23"/>
  <c r="F64" i="7" s="1"/>
  <c r="R63" i="23"/>
  <c r="Q63" i="23"/>
  <c r="P63" i="23"/>
  <c r="O63" i="23"/>
  <c r="AF63" i="7" s="1"/>
  <c r="N63" i="23"/>
  <c r="S63" i="7" s="1"/>
  <c r="M63" i="23"/>
  <c r="L63" i="23"/>
  <c r="K63" i="23"/>
  <c r="F63" i="7" s="1"/>
  <c r="R62" i="23"/>
  <c r="AS62" i="7" s="1"/>
  <c r="Q62" i="23"/>
  <c r="P62" i="23"/>
  <c r="O62" i="23"/>
  <c r="AF62" i="7" s="1"/>
  <c r="N62" i="23"/>
  <c r="U62" i="23" s="1"/>
  <c r="M62" i="23"/>
  <c r="L62" i="23"/>
  <c r="K62" i="23"/>
  <c r="F62" i="7" s="1"/>
  <c r="R61" i="23"/>
  <c r="Q61" i="23"/>
  <c r="P61" i="23"/>
  <c r="O61" i="23"/>
  <c r="N61" i="23"/>
  <c r="M61" i="23"/>
  <c r="L61" i="23"/>
  <c r="K61" i="23"/>
  <c r="R60" i="23"/>
  <c r="AS60" i="7" s="1"/>
  <c r="Q60" i="23"/>
  <c r="P60" i="23"/>
  <c r="O60" i="23"/>
  <c r="AF60" i="7" s="1"/>
  <c r="N60" i="23"/>
  <c r="M60" i="23"/>
  <c r="L60" i="23"/>
  <c r="K60" i="23"/>
  <c r="F60" i="7" s="1"/>
  <c r="R58" i="23"/>
  <c r="AS58" i="7" s="1"/>
  <c r="Q58" i="23"/>
  <c r="P58" i="23"/>
  <c r="O58" i="23"/>
  <c r="AF58" i="7" s="1"/>
  <c r="N58" i="23"/>
  <c r="S58" i="7" s="1"/>
  <c r="M58" i="23"/>
  <c r="L58" i="23"/>
  <c r="K58" i="23"/>
  <c r="F58" i="7" s="1"/>
  <c r="R57" i="23"/>
  <c r="AS57" i="7" s="1"/>
  <c r="Q57" i="23"/>
  <c r="P57" i="23"/>
  <c r="O57" i="23"/>
  <c r="AF57" i="7" s="1"/>
  <c r="N57" i="23"/>
  <c r="U57" i="23" s="1"/>
  <c r="M57" i="23"/>
  <c r="L57" i="23"/>
  <c r="K57" i="23"/>
  <c r="F57" i="7" s="1"/>
  <c r="R56" i="23"/>
  <c r="Q56" i="23"/>
  <c r="P56" i="23"/>
  <c r="O56" i="23"/>
  <c r="AF56" i="7" s="1"/>
  <c r="N56" i="23"/>
  <c r="S56" i="7" s="1"/>
  <c r="M56" i="23"/>
  <c r="L56" i="23"/>
  <c r="K56" i="23"/>
  <c r="F56" i="7" s="1"/>
  <c r="R55" i="23"/>
  <c r="AS55" i="7" s="1"/>
  <c r="Q55" i="23"/>
  <c r="P55" i="23"/>
  <c r="O55" i="23"/>
  <c r="AF55" i="7" s="1"/>
  <c r="N55" i="23"/>
  <c r="M55" i="23"/>
  <c r="L55" i="23"/>
  <c r="K55" i="23"/>
  <c r="F55" i="7" s="1"/>
  <c r="U54" i="23"/>
  <c r="T54" i="23"/>
  <c r="S54" i="23"/>
  <c r="BF54" i="7" s="1"/>
  <c r="U53" i="23"/>
  <c r="T53" i="23"/>
  <c r="S53" i="23"/>
  <c r="BF53" i="7" s="1"/>
  <c r="R52" i="23"/>
  <c r="AS52" i="7" s="1"/>
  <c r="Q52" i="23"/>
  <c r="P52" i="23"/>
  <c r="O52" i="23"/>
  <c r="N52" i="23"/>
  <c r="M52" i="23"/>
  <c r="L52" i="23"/>
  <c r="K52" i="23"/>
  <c r="F52" i="7" s="1"/>
  <c r="R51" i="23"/>
  <c r="AS51" i="7" s="1"/>
  <c r="Q51" i="23"/>
  <c r="P51" i="23"/>
  <c r="O51" i="23"/>
  <c r="AF51" i="7" s="1"/>
  <c r="N51" i="23"/>
  <c r="S51" i="7" s="1"/>
  <c r="M51" i="23"/>
  <c r="L51" i="23"/>
  <c r="K51" i="23"/>
  <c r="F51" i="7" s="1"/>
  <c r="R50" i="23"/>
  <c r="AS50" i="7" s="1"/>
  <c r="Q50" i="23"/>
  <c r="P50" i="23"/>
  <c r="O50" i="23"/>
  <c r="AF50" i="7" s="1"/>
  <c r="N50" i="23"/>
  <c r="U50" i="23" s="1"/>
  <c r="M50" i="23"/>
  <c r="L50" i="23"/>
  <c r="K50" i="23"/>
  <c r="F50" i="7" s="1"/>
  <c r="U49" i="23"/>
  <c r="T49" i="23"/>
  <c r="S49" i="23"/>
  <c r="AS48" i="7"/>
  <c r="AF48" i="7"/>
  <c r="U48" i="23"/>
  <c r="F48" i="7"/>
  <c r="R47" i="23"/>
  <c r="AS47" i="7" s="1"/>
  <c r="Q47" i="23"/>
  <c r="P47" i="23"/>
  <c r="O47" i="23"/>
  <c r="AF47" i="7" s="1"/>
  <c r="N47" i="23"/>
  <c r="U47" i="23" s="1"/>
  <c r="M47" i="23"/>
  <c r="L47" i="23"/>
  <c r="K47" i="23"/>
  <c r="U46" i="23"/>
  <c r="T46" i="23"/>
  <c r="S46" i="23"/>
  <c r="U45" i="23"/>
  <c r="T45" i="23"/>
  <c r="S45" i="23"/>
  <c r="U44" i="23"/>
  <c r="T44" i="23"/>
  <c r="S44" i="23"/>
  <c r="U43" i="23"/>
  <c r="T43" i="23"/>
  <c r="S43" i="23"/>
  <c r="R42" i="23"/>
  <c r="AS42" i="7" s="1"/>
  <c r="Q42" i="23"/>
  <c r="P42" i="23"/>
  <c r="O42" i="23"/>
  <c r="AF42" i="7" s="1"/>
  <c r="N42" i="23"/>
  <c r="U42" i="23" s="1"/>
  <c r="M42" i="23"/>
  <c r="L42" i="23"/>
  <c r="K42" i="23"/>
  <c r="F42" i="7" s="1"/>
  <c r="R41" i="23"/>
  <c r="AS41" i="7" s="1"/>
  <c r="Q41" i="23"/>
  <c r="P41" i="23"/>
  <c r="O41" i="23"/>
  <c r="AF41" i="7" s="1"/>
  <c r="N41" i="23"/>
  <c r="M41" i="23"/>
  <c r="L41" i="23"/>
  <c r="K41" i="23"/>
  <c r="F41" i="7" s="1"/>
  <c r="R40" i="23"/>
  <c r="AS40" i="7" s="1"/>
  <c r="Q40" i="23"/>
  <c r="P40" i="23"/>
  <c r="O40" i="23"/>
  <c r="AF40" i="7" s="1"/>
  <c r="N40" i="23"/>
  <c r="M40" i="23"/>
  <c r="L40" i="23"/>
  <c r="K40" i="23"/>
  <c r="F40" i="7" s="1"/>
  <c r="U39" i="23"/>
  <c r="T39" i="23"/>
  <c r="S39" i="23"/>
  <c r="R38" i="23"/>
  <c r="AS38" i="7" s="1"/>
  <c r="Q38" i="23"/>
  <c r="P38" i="23"/>
  <c r="O38" i="23"/>
  <c r="N38" i="23"/>
  <c r="U38" i="23" s="1"/>
  <c r="M38" i="23"/>
  <c r="L38" i="23"/>
  <c r="K38" i="23"/>
  <c r="F38" i="7" s="1"/>
  <c r="R37" i="23"/>
  <c r="AS37" i="7" s="1"/>
  <c r="Q37" i="23"/>
  <c r="P37" i="23"/>
  <c r="O37" i="23"/>
  <c r="N37" i="23"/>
  <c r="U37" i="23" s="1"/>
  <c r="M37" i="23"/>
  <c r="L37" i="23"/>
  <c r="K37" i="23"/>
  <c r="R36" i="23"/>
  <c r="AS36" i="7" s="1"/>
  <c r="Q36" i="23"/>
  <c r="P36" i="23"/>
  <c r="O36" i="23"/>
  <c r="AF36" i="7" s="1"/>
  <c r="N36" i="23"/>
  <c r="M36" i="23"/>
  <c r="L36" i="23"/>
  <c r="K36" i="23"/>
  <c r="F36" i="7" s="1"/>
  <c r="U35" i="23"/>
  <c r="T35" i="23"/>
  <c r="S35" i="23"/>
  <c r="R34" i="23"/>
  <c r="AS34" i="7" s="1"/>
  <c r="Q34" i="23"/>
  <c r="P34" i="23"/>
  <c r="O34" i="23"/>
  <c r="AF34" i="7" s="1"/>
  <c r="N34" i="23"/>
  <c r="U34" i="23" s="1"/>
  <c r="M34" i="23"/>
  <c r="L34" i="23"/>
  <c r="K34" i="23"/>
  <c r="F34" i="7" s="1"/>
  <c r="R33" i="23"/>
  <c r="AS33" i="7" s="1"/>
  <c r="Q33" i="23"/>
  <c r="P33" i="23"/>
  <c r="O33" i="23"/>
  <c r="AF33" i="7" s="1"/>
  <c r="N33" i="23"/>
  <c r="M33" i="23"/>
  <c r="L33" i="23"/>
  <c r="K33" i="23"/>
  <c r="R32" i="23"/>
  <c r="AS32" i="7" s="1"/>
  <c r="Q32" i="23"/>
  <c r="P32" i="23"/>
  <c r="O32" i="23"/>
  <c r="AF32" i="7" s="1"/>
  <c r="N32" i="23"/>
  <c r="U32" i="23" s="1"/>
  <c r="M32" i="23"/>
  <c r="L32" i="23"/>
  <c r="K32" i="23"/>
  <c r="F32" i="7" s="1"/>
  <c r="U31" i="23"/>
  <c r="T31" i="23"/>
  <c r="S31" i="23"/>
  <c r="BF31" i="7" s="1"/>
  <c r="R30" i="23"/>
  <c r="AS30" i="7" s="1"/>
  <c r="Q30" i="23"/>
  <c r="P30" i="23"/>
  <c r="O30" i="23"/>
  <c r="AF30" i="7" s="1"/>
  <c r="N30" i="23"/>
  <c r="S30" i="7" s="1"/>
  <c r="M30" i="23"/>
  <c r="L30" i="23"/>
  <c r="K30" i="23"/>
  <c r="F30" i="7" s="1"/>
  <c r="R29" i="23"/>
  <c r="AS29" i="7" s="1"/>
  <c r="Q29" i="23"/>
  <c r="P29" i="23"/>
  <c r="O29" i="23"/>
  <c r="AF29" i="7" s="1"/>
  <c r="N29" i="23"/>
  <c r="M29" i="23"/>
  <c r="L29" i="23"/>
  <c r="K29" i="23"/>
  <c r="F29" i="7" s="1"/>
  <c r="R28" i="23"/>
  <c r="AS28" i="7" s="1"/>
  <c r="Q28" i="23"/>
  <c r="P28" i="23"/>
  <c r="O28" i="23"/>
  <c r="AF28" i="7" s="1"/>
  <c r="N28" i="23"/>
  <c r="M28" i="23"/>
  <c r="L28" i="23"/>
  <c r="K28" i="23"/>
  <c r="F28" i="7" s="1"/>
  <c r="R27" i="23"/>
  <c r="AS27" i="7" s="1"/>
  <c r="Q27" i="23"/>
  <c r="P27" i="23"/>
  <c r="O27" i="23"/>
  <c r="AF27" i="7" s="1"/>
  <c r="N27" i="23"/>
  <c r="U27" i="23" s="1"/>
  <c r="M27" i="23"/>
  <c r="L27" i="23"/>
  <c r="K27" i="23"/>
  <c r="F27" i="7" s="1"/>
  <c r="R26" i="23"/>
  <c r="AS26" i="7" s="1"/>
  <c r="Q26" i="23"/>
  <c r="P26" i="23"/>
  <c r="O26" i="23"/>
  <c r="AF26" i="7" s="1"/>
  <c r="N26" i="23"/>
  <c r="S26" i="7" s="1"/>
  <c r="M26" i="23"/>
  <c r="L26" i="23"/>
  <c r="K26" i="23"/>
  <c r="F26" i="7" s="1"/>
  <c r="R25" i="23"/>
  <c r="AS25" i="7" s="1"/>
  <c r="Q25" i="23"/>
  <c r="P25" i="23"/>
  <c r="O25" i="23"/>
  <c r="AF25" i="7" s="1"/>
  <c r="N25" i="23"/>
  <c r="M25" i="23"/>
  <c r="L25" i="23"/>
  <c r="K25" i="23"/>
  <c r="F25" i="7" s="1"/>
  <c r="T24" i="23"/>
  <c r="S24" i="23"/>
  <c r="BF24" i="7" s="1"/>
  <c r="R23" i="23"/>
  <c r="AS23" i="7" s="1"/>
  <c r="Q23" i="23"/>
  <c r="P23" i="23"/>
  <c r="O23" i="23"/>
  <c r="AF23" i="7" s="1"/>
  <c r="N23" i="23"/>
  <c r="M23" i="23"/>
  <c r="L23" i="23"/>
  <c r="K23" i="23"/>
  <c r="F23" i="7" s="1"/>
  <c r="R22" i="23"/>
  <c r="AS22" i="7" s="1"/>
  <c r="Q22" i="23"/>
  <c r="P22" i="23"/>
  <c r="O22" i="23"/>
  <c r="AF22" i="7" s="1"/>
  <c r="N22" i="23"/>
  <c r="U22" i="23" s="1"/>
  <c r="M22" i="23"/>
  <c r="L22" i="23"/>
  <c r="K22" i="23"/>
  <c r="F22" i="7" s="1"/>
  <c r="R21" i="23"/>
  <c r="AS21" i="7" s="1"/>
  <c r="Q21" i="23"/>
  <c r="P21" i="23"/>
  <c r="O21" i="23"/>
  <c r="AF21" i="7" s="1"/>
  <c r="N21" i="23"/>
  <c r="M21" i="23"/>
  <c r="L21" i="23"/>
  <c r="K21" i="23"/>
  <c r="F21" i="7" s="1"/>
  <c r="R20" i="23"/>
  <c r="AS20" i="7" s="1"/>
  <c r="Q20" i="23"/>
  <c r="P20" i="23"/>
  <c r="O20" i="23"/>
  <c r="AF20" i="7" s="1"/>
  <c r="N20" i="23"/>
  <c r="S20" i="7" s="1"/>
  <c r="M20" i="23"/>
  <c r="L20" i="23"/>
  <c r="K20" i="23"/>
  <c r="F20" i="7" s="1"/>
  <c r="U19" i="23"/>
  <c r="T19" i="23"/>
  <c r="S19" i="23"/>
  <c r="U18" i="23"/>
  <c r="T18" i="23"/>
  <c r="S18" i="23"/>
  <c r="U17" i="23"/>
  <c r="T17" i="23"/>
  <c r="S17" i="23"/>
  <c r="U16" i="23"/>
  <c r="T16" i="23"/>
  <c r="S16" i="23"/>
  <c r="U15" i="23"/>
  <c r="T15" i="23"/>
  <c r="S15" i="23"/>
  <c r="R14" i="23"/>
  <c r="AS14" i="7" s="1"/>
  <c r="Q14" i="23"/>
  <c r="P14" i="23"/>
  <c r="O14" i="23"/>
  <c r="AF14" i="7" s="1"/>
  <c r="N14" i="23"/>
  <c r="M14" i="23"/>
  <c r="L14" i="23"/>
  <c r="K14" i="23"/>
  <c r="F14" i="7" s="1"/>
  <c r="R13" i="23"/>
  <c r="AS13" i="7" s="1"/>
  <c r="Q13" i="23"/>
  <c r="P13" i="23"/>
  <c r="O13" i="23"/>
  <c r="AF13" i="7" s="1"/>
  <c r="N13" i="23"/>
  <c r="M13" i="23"/>
  <c r="L13" i="23"/>
  <c r="K13" i="23"/>
  <c r="F13" i="7" s="1"/>
  <c r="U12" i="23"/>
  <c r="T12" i="23"/>
  <c r="S12" i="23"/>
  <c r="R11" i="23"/>
  <c r="AS11" i="7" s="1"/>
  <c r="Q11" i="23"/>
  <c r="P11" i="23"/>
  <c r="O11" i="23"/>
  <c r="AF11" i="7" s="1"/>
  <c r="N11" i="23"/>
  <c r="M11" i="23"/>
  <c r="L11" i="23"/>
  <c r="K11" i="23"/>
  <c r="F11" i="7" s="1"/>
  <c r="R10" i="23"/>
  <c r="AS10" i="7" s="1"/>
  <c r="Q10" i="23"/>
  <c r="P10" i="23"/>
  <c r="O10" i="23"/>
  <c r="AF10" i="7" s="1"/>
  <c r="N10" i="23"/>
  <c r="S10" i="7" s="1"/>
  <c r="M10" i="23"/>
  <c r="L10" i="23"/>
  <c r="K10" i="23"/>
  <c r="F10" i="7" s="1"/>
  <c r="R9" i="23"/>
  <c r="AS9" i="7" s="1"/>
  <c r="Q9" i="23"/>
  <c r="P9" i="23"/>
  <c r="O9" i="23"/>
  <c r="AF9" i="7" s="1"/>
  <c r="N9" i="23"/>
  <c r="M9" i="23"/>
  <c r="L9" i="23"/>
  <c r="K9" i="23"/>
  <c r="F9" i="7" s="1"/>
  <c r="R8" i="23"/>
  <c r="AS8" i="7" s="1"/>
  <c r="Q8" i="23"/>
  <c r="P8" i="23"/>
  <c r="O8" i="23"/>
  <c r="AF8" i="7" s="1"/>
  <c r="N8" i="23"/>
  <c r="U8" i="23" s="1"/>
  <c r="M8" i="23"/>
  <c r="L8" i="23"/>
  <c r="K8" i="23"/>
  <c r="F8" i="7" s="1"/>
  <c r="R7" i="23"/>
  <c r="AS7" i="7" s="1"/>
  <c r="Q7" i="23"/>
  <c r="P7" i="23"/>
  <c r="O7" i="23"/>
  <c r="AF7" i="7" s="1"/>
  <c r="N7" i="23"/>
  <c r="S7" i="7" s="1"/>
  <c r="M7" i="23"/>
  <c r="L7" i="23"/>
  <c r="K7" i="23"/>
  <c r="F7" i="7" s="1"/>
  <c r="R6" i="23"/>
  <c r="AS6" i="7" s="1"/>
  <c r="Q6" i="23"/>
  <c r="P6" i="23"/>
  <c r="O6" i="23"/>
  <c r="AF6" i="7" s="1"/>
  <c r="N6" i="23"/>
  <c r="S6" i="7" s="1"/>
  <c r="M6" i="23"/>
  <c r="L6" i="23"/>
  <c r="K6" i="23"/>
  <c r="F6" i="7" s="1"/>
  <c r="R5" i="23"/>
  <c r="AS5" i="7" s="1"/>
  <c r="Q5" i="23"/>
  <c r="P5" i="23"/>
  <c r="O5" i="23"/>
  <c r="AF5" i="7" s="1"/>
  <c r="N5" i="23"/>
  <c r="U5" i="23" s="1"/>
  <c r="M5" i="23"/>
  <c r="L5" i="23"/>
  <c r="K5" i="23"/>
  <c r="F5" i="7" s="1"/>
  <c r="R4" i="23"/>
  <c r="AS4" i="7" s="1"/>
  <c r="Q4" i="23"/>
  <c r="P4" i="23"/>
  <c r="O4" i="23"/>
  <c r="AF4" i="7" s="1"/>
  <c r="N4" i="23"/>
  <c r="U4" i="23" s="1"/>
  <c r="M4" i="23"/>
  <c r="L4" i="23"/>
  <c r="K4" i="23"/>
  <c r="F4" i="7" s="1"/>
  <c r="S12" i="22"/>
  <c r="T12" i="22"/>
  <c r="S15" i="22"/>
  <c r="T15" i="22"/>
  <c r="S16" i="22"/>
  <c r="T16" i="22"/>
  <c r="S17" i="22"/>
  <c r="T17" i="22"/>
  <c r="S18" i="22"/>
  <c r="T18" i="22"/>
  <c r="S19" i="22"/>
  <c r="T19" i="22"/>
  <c r="S24" i="22"/>
  <c r="BG24" i="7" s="1"/>
  <c r="T24" i="22"/>
  <c r="S31" i="22"/>
  <c r="BG31" i="7" s="1"/>
  <c r="T31" i="22"/>
  <c r="S35" i="22"/>
  <c r="T35" i="22"/>
  <c r="S39" i="22"/>
  <c r="T39" i="22"/>
  <c r="S43" i="22"/>
  <c r="T43" i="22"/>
  <c r="S44" i="22"/>
  <c r="T44" i="22"/>
  <c r="S45" i="22"/>
  <c r="T45" i="22"/>
  <c r="S46" i="22"/>
  <c r="T46" i="22"/>
  <c r="S49" i="22"/>
  <c r="T49" i="22"/>
  <c r="S53" i="22"/>
  <c r="BG53" i="7" s="1"/>
  <c r="T53" i="22"/>
  <c r="S54" i="22"/>
  <c r="BG54" i="7" s="1"/>
  <c r="T54" i="22"/>
  <c r="S69" i="22"/>
  <c r="T69" i="22"/>
  <c r="S71" i="22"/>
  <c r="T71" i="22"/>
  <c r="S72" i="22"/>
  <c r="T72" i="22"/>
  <c r="S73" i="22"/>
  <c r="T73" i="22"/>
  <c r="S78" i="22"/>
  <c r="BG78" i="7" s="1"/>
  <c r="T78" i="22"/>
  <c r="S82" i="22"/>
  <c r="T82" i="22"/>
  <c r="S83" i="22"/>
  <c r="T83" i="22"/>
  <c r="S88" i="22"/>
  <c r="T88" i="22"/>
  <c r="S90" i="22"/>
  <c r="T90" i="22"/>
  <c r="S92" i="22"/>
  <c r="T92" i="22"/>
  <c r="S93" i="22"/>
  <c r="T93" i="22"/>
  <c r="S94" i="22"/>
  <c r="T94" i="22"/>
  <c r="S95" i="22"/>
  <c r="T95" i="22"/>
  <c r="S98" i="22"/>
  <c r="T98" i="22"/>
  <c r="S101" i="22"/>
  <c r="BG101" i="7" s="1"/>
  <c r="T101" i="22"/>
  <c r="S104" i="22"/>
  <c r="T104" i="22"/>
  <c r="S105" i="22"/>
  <c r="T105" i="22"/>
  <c r="S106" i="22"/>
  <c r="T106" i="22"/>
  <c r="S107" i="22"/>
  <c r="T107" i="22"/>
  <c r="S108" i="22"/>
  <c r="T108" i="22"/>
  <c r="S111" i="22"/>
  <c r="BG111" i="7" s="1"/>
  <c r="T111" i="22"/>
  <c r="S113" i="22"/>
  <c r="T113" i="22"/>
  <c r="S114" i="22"/>
  <c r="T114" i="22"/>
  <c r="S115" i="22"/>
  <c r="T115" i="22"/>
  <c r="S117" i="22"/>
  <c r="T117" i="22"/>
  <c r="S131" i="22"/>
  <c r="T131" i="22"/>
  <c r="S135" i="22"/>
  <c r="T135" i="22"/>
  <c r="S140" i="22"/>
  <c r="BG140" i="7" s="1"/>
  <c r="T140" i="22"/>
  <c r="AI116" i="7"/>
  <c r="AJ116" i="7"/>
  <c r="L116" i="9"/>
  <c r="M116" i="9"/>
  <c r="N116" i="9"/>
  <c r="O116" i="9"/>
  <c r="P116" i="9"/>
  <c r="Q116" i="9"/>
  <c r="S116" i="9" s="1"/>
  <c r="BL116" i="7" s="1"/>
  <c r="R116" i="9"/>
  <c r="AY116" i="7" s="1"/>
  <c r="AM116" i="7"/>
  <c r="AZ116" i="7"/>
  <c r="L116" i="22"/>
  <c r="M116" i="22"/>
  <c r="N116" i="22"/>
  <c r="O116" i="22"/>
  <c r="AG116" i="7" s="1"/>
  <c r="P116" i="22"/>
  <c r="Q116" i="22"/>
  <c r="S116" i="22" s="1"/>
  <c r="BG116" i="7" s="1"/>
  <c r="R116" i="22"/>
  <c r="K116" i="9"/>
  <c r="K116" i="22"/>
  <c r="G116" i="7" s="1"/>
  <c r="U140" i="22"/>
  <c r="Q139" i="22"/>
  <c r="P139" i="22"/>
  <c r="O139" i="22"/>
  <c r="N139" i="22"/>
  <c r="T139" i="7" s="1"/>
  <c r="M139" i="22"/>
  <c r="L139" i="22"/>
  <c r="K139" i="22"/>
  <c r="G139" i="7" s="1"/>
  <c r="Q138" i="22"/>
  <c r="S138" i="22" s="1"/>
  <c r="BG138" i="7" s="1"/>
  <c r="P138" i="22"/>
  <c r="O138" i="22"/>
  <c r="AG138" i="7" s="1"/>
  <c r="N138" i="22"/>
  <c r="T138" i="7" s="1"/>
  <c r="M138" i="22"/>
  <c r="L138" i="22"/>
  <c r="K138" i="22"/>
  <c r="G138" i="7" s="1"/>
  <c r="Q137" i="22"/>
  <c r="P137" i="22"/>
  <c r="O137" i="22"/>
  <c r="AG137" i="7" s="1"/>
  <c r="N137" i="22"/>
  <c r="T137" i="7" s="1"/>
  <c r="M137" i="22"/>
  <c r="L137" i="22"/>
  <c r="K137" i="22"/>
  <c r="G137" i="7" s="1"/>
  <c r="Q136" i="22"/>
  <c r="P136" i="22"/>
  <c r="O136" i="22"/>
  <c r="AG136" i="7" s="1"/>
  <c r="N136" i="22"/>
  <c r="U136" i="22" s="1"/>
  <c r="M136" i="22"/>
  <c r="L136" i="22"/>
  <c r="K136" i="22"/>
  <c r="T136" i="22" s="1"/>
  <c r="U135" i="22"/>
  <c r="Q134" i="22"/>
  <c r="P134" i="22"/>
  <c r="O134" i="22"/>
  <c r="AG134" i="7" s="1"/>
  <c r="N134" i="22"/>
  <c r="M134" i="22"/>
  <c r="L134" i="22"/>
  <c r="K134" i="22"/>
  <c r="G134" i="7" s="1"/>
  <c r="Q133" i="22"/>
  <c r="S133" i="22" s="1"/>
  <c r="BG133" i="7" s="1"/>
  <c r="P133" i="22"/>
  <c r="O133" i="22"/>
  <c r="AG133" i="7" s="1"/>
  <c r="N133" i="22"/>
  <c r="T133" i="7" s="1"/>
  <c r="M133" i="22"/>
  <c r="L133" i="22"/>
  <c r="K133" i="22"/>
  <c r="G133" i="7" s="1"/>
  <c r="Q132" i="22"/>
  <c r="S132" i="22" s="1"/>
  <c r="BG132" i="7" s="1"/>
  <c r="P132" i="22"/>
  <c r="O132" i="22"/>
  <c r="AG132" i="7" s="1"/>
  <c r="N132" i="22"/>
  <c r="T132" i="7" s="1"/>
  <c r="M132" i="22"/>
  <c r="L132" i="22"/>
  <c r="K132" i="22"/>
  <c r="G132" i="7" s="1"/>
  <c r="U131" i="22"/>
  <c r="Q130" i="22"/>
  <c r="S130" i="22" s="1"/>
  <c r="BG130" i="7" s="1"/>
  <c r="P130" i="22"/>
  <c r="O130" i="22"/>
  <c r="AG130" i="7" s="1"/>
  <c r="N130" i="22"/>
  <c r="T130" i="7" s="1"/>
  <c r="M130" i="22"/>
  <c r="L130" i="22"/>
  <c r="K130" i="22"/>
  <c r="G130" i="7" s="1"/>
  <c r="Q129" i="22"/>
  <c r="P129" i="22"/>
  <c r="O129" i="22"/>
  <c r="AG129" i="7" s="1"/>
  <c r="N129" i="22"/>
  <c r="T129" i="7" s="1"/>
  <c r="M129" i="22"/>
  <c r="L129" i="22"/>
  <c r="K129" i="22"/>
  <c r="G129" i="7" s="1"/>
  <c r="Q128" i="22"/>
  <c r="P128" i="22"/>
  <c r="O128" i="22"/>
  <c r="AG128" i="7" s="1"/>
  <c r="N128" i="22"/>
  <c r="T128" i="7" s="1"/>
  <c r="M128" i="22"/>
  <c r="L128" i="22"/>
  <c r="K128" i="22"/>
  <c r="G128" i="7" s="1"/>
  <c r="Q127" i="22"/>
  <c r="S127" i="22" s="1"/>
  <c r="BG127" i="7" s="1"/>
  <c r="P127" i="22"/>
  <c r="O127" i="22"/>
  <c r="AG127" i="7" s="1"/>
  <c r="N127" i="22"/>
  <c r="U127" i="22" s="1"/>
  <c r="M127" i="22"/>
  <c r="L127" i="22"/>
  <c r="K127" i="22"/>
  <c r="G127" i="7" s="1"/>
  <c r="Q126" i="22"/>
  <c r="S126" i="22" s="1"/>
  <c r="BG126" i="7" s="1"/>
  <c r="P126" i="22"/>
  <c r="O126" i="22"/>
  <c r="N126" i="22"/>
  <c r="U126" i="22" s="1"/>
  <c r="M126" i="22"/>
  <c r="L126" i="22"/>
  <c r="K126" i="22"/>
  <c r="G126" i="7" s="1"/>
  <c r="Q124" i="22"/>
  <c r="P124" i="22"/>
  <c r="O124" i="22"/>
  <c r="AG124" i="7" s="1"/>
  <c r="N124" i="22"/>
  <c r="T124" i="7" s="1"/>
  <c r="M124" i="22"/>
  <c r="L124" i="22"/>
  <c r="K124" i="22"/>
  <c r="G124" i="7" s="1"/>
  <c r="Q123" i="22"/>
  <c r="P123" i="22"/>
  <c r="O123" i="22"/>
  <c r="AG123" i="7" s="1"/>
  <c r="N123" i="22"/>
  <c r="U123" i="22" s="1"/>
  <c r="M123" i="22"/>
  <c r="L123" i="22"/>
  <c r="K123" i="22"/>
  <c r="G123" i="7" s="1"/>
  <c r="Q122" i="22"/>
  <c r="S122" i="22" s="1"/>
  <c r="BG122" i="7" s="1"/>
  <c r="P122" i="22"/>
  <c r="O122" i="22"/>
  <c r="AG122" i="7" s="1"/>
  <c r="N122" i="22"/>
  <c r="U122" i="22" s="1"/>
  <c r="M122" i="22"/>
  <c r="L122" i="22"/>
  <c r="K122" i="22"/>
  <c r="G122" i="7" s="1"/>
  <c r="Q121" i="22"/>
  <c r="S121" i="22" s="1"/>
  <c r="BG121" i="7" s="1"/>
  <c r="P121" i="22"/>
  <c r="O121" i="22"/>
  <c r="N121" i="22"/>
  <c r="T121" i="7" s="1"/>
  <c r="M121" i="22"/>
  <c r="L121" i="22"/>
  <c r="K121" i="22"/>
  <c r="G121" i="7" s="1"/>
  <c r="Q120" i="22"/>
  <c r="P120" i="22"/>
  <c r="O120" i="22"/>
  <c r="AG120" i="7" s="1"/>
  <c r="N120" i="22"/>
  <c r="T120" i="7" s="1"/>
  <c r="M120" i="22"/>
  <c r="L120" i="22"/>
  <c r="K120" i="22"/>
  <c r="G120" i="7" s="1"/>
  <c r="Q119" i="22"/>
  <c r="P119" i="22"/>
  <c r="O119" i="22"/>
  <c r="AG119" i="7" s="1"/>
  <c r="N119" i="22"/>
  <c r="T119" i="7" s="1"/>
  <c r="M119" i="22"/>
  <c r="L119" i="22"/>
  <c r="K119" i="22"/>
  <c r="G119" i="7" s="1"/>
  <c r="Q118" i="22"/>
  <c r="S118" i="22" s="1"/>
  <c r="BG118" i="7" s="1"/>
  <c r="P118" i="22"/>
  <c r="O118" i="22"/>
  <c r="AG118" i="7" s="1"/>
  <c r="N118" i="22"/>
  <c r="U118" i="22" s="1"/>
  <c r="M118" i="22"/>
  <c r="L118" i="22"/>
  <c r="K118" i="22"/>
  <c r="G118" i="7" s="1"/>
  <c r="U115" i="22"/>
  <c r="U114" i="22"/>
  <c r="U113" i="22"/>
  <c r="R112" i="22"/>
  <c r="AT112" i="7" s="1"/>
  <c r="Q112" i="22"/>
  <c r="S112" i="22" s="1"/>
  <c r="BG112" i="7" s="1"/>
  <c r="P112" i="22"/>
  <c r="O112" i="22"/>
  <c r="AG112" i="7" s="1"/>
  <c r="N112" i="22"/>
  <c r="U112" i="22" s="1"/>
  <c r="M112" i="22"/>
  <c r="L112" i="22"/>
  <c r="K112" i="22"/>
  <c r="G112" i="7" s="1"/>
  <c r="R111" i="22"/>
  <c r="U111" i="22" s="1"/>
  <c r="Q111" i="22"/>
  <c r="P111" i="22"/>
  <c r="R110" i="22"/>
  <c r="AT110" i="7" s="1"/>
  <c r="Q110" i="22"/>
  <c r="P110" i="22"/>
  <c r="O110" i="22"/>
  <c r="AG110" i="7" s="1"/>
  <c r="N110" i="22"/>
  <c r="U110" i="22" s="1"/>
  <c r="M110" i="22"/>
  <c r="L110" i="22"/>
  <c r="K110" i="22"/>
  <c r="G110" i="7" s="1"/>
  <c r="R109" i="22"/>
  <c r="AT109" i="7" s="1"/>
  <c r="Q109" i="22"/>
  <c r="P109" i="22"/>
  <c r="O109" i="22"/>
  <c r="AG109" i="7" s="1"/>
  <c r="N109" i="22"/>
  <c r="U109" i="22" s="1"/>
  <c r="M109" i="22"/>
  <c r="L109" i="22"/>
  <c r="K109" i="22"/>
  <c r="G109" i="7" s="1"/>
  <c r="U108" i="22"/>
  <c r="U107" i="22"/>
  <c r="U106" i="22"/>
  <c r="U105" i="22"/>
  <c r="U104" i="22"/>
  <c r="R103" i="22"/>
  <c r="Q103" i="22"/>
  <c r="S103" i="22" s="1"/>
  <c r="BG103" i="7" s="1"/>
  <c r="P103" i="22"/>
  <c r="O103" i="22"/>
  <c r="AG103" i="7" s="1"/>
  <c r="N103" i="22"/>
  <c r="M103" i="22"/>
  <c r="L103" i="22"/>
  <c r="K103" i="22"/>
  <c r="G103" i="7" s="1"/>
  <c r="R102" i="22"/>
  <c r="AT102" i="7" s="1"/>
  <c r="Q102" i="22"/>
  <c r="S102" i="22" s="1"/>
  <c r="BG102" i="7" s="1"/>
  <c r="P102" i="22"/>
  <c r="O102" i="22"/>
  <c r="AG102" i="7" s="1"/>
  <c r="N102" i="22"/>
  <c r="U102" i="22" s="1"/>
  <c r="M102" i="22"/>
  <c r="L102" i="22"/>
  <c r="K102" i="22"/>
  <c r="G102" i="7" s="1"/>
  <c r="U101" i="22"/>
  <c r="R100" i="22"/>
  <c r="AT100" i="7" s="1"/>
  <c r="Q100" i="22"/>
  <c r="P100" i="22"/>
  <c r="O100" i="22"/>
  <c r="AG100" i="7" s="1"/>
  <c r="N100" i="22"/>
  <c r="U100" i="22" s="1"/>
  <c r="M100" i="22"/>
  <c r="L100" i="22"/>
  <c r="K100" i="22"/>
  <c r="G100" i="7" s="1"/>
  <c r="N99" i="22"/>
  <c r="T99" i="7" s="1"/>
  <c r="M99" i="22"/>
  <c r="L99" i="22"/>
  <c r="K99" i="22"/>
  <c r="G99" i="7" s="1"/>
  <c r="R97" i="22"/>
  <c r="AT97" i="7" s="1"/>
  <c r="Q97" i="22"/>
  <c r="P97" i="22"/>
  <c r="O97" i="22"/>
  <c r="AG97" i="7" s="1"/>
  <c r="N97" i="22"/>
  <c r="U97" i="22" s="1"/>
  <c r="M97" i="22"/>
  <c r="L97" i="22"/>
  <c r="K97" i="22"/>
  <c r="G97" i="7" s="1"/>
  <c r="R96" i="22"/>
  <c r="AT96" i="7" s="1"/>
  <c r="Q96" i="22"/>
  <c r="S96" i="22" s="1"/>
  <c r="BG96" i="7" s="1"/>
  <c r="P96" i="22"/>
  <c r="O96" i="22"/>
  <c r="AG96" i="7" s="1"/>
  <c r="N96" i="22"/>
  <c r="U96" i="22" s="1"/>
  <c r="M96" i="22"/>
  <c r="L96" i="22"/>
  <c r="K96" i="22"/>
  <c r="G96" i="7" s="1"/>
  <c r="U95" i="22"/>
  <c r="U94" i="22"/>
  <c r="U93" i="22"/>
  <c r="U92" i="22"/>
  <c r="R91" i="22"/>
  <c r="AT91" i="7" s="1"/>
  <c r="Q91" i="22"/>
  <c r="S91" i="22" s="1"/>
  <c r="BG91" i="7" s="1"/>
  <c r="P91" i="22"/>
  <c r="O91" i="22"/>
  <c r="AG91" i="7" s="1"/>
  <c r="N91" i="22"/>
  <c r="T91" i="7" s="1"/>
  <c r="M91" i="22"/>
  <c r="L91" i="22"/>
  <c r="K91" i="22"/>
  <c r="G91" i="7" s="1"/>
  <c r="U90" i="22"/>
  <c r="R89" i="22"/>
  <c r="Q89" i="22"/>
  <c r="P89" i="22"/>
  <c r="O89" i="22"/>
  <c r="AG89" i="7" s="1"/>
  <c r="N89" i="22"/>
  <c r="U89" i="22" s="1"/>
  <c r="M89" i="22"/>
  <c r="L89" i="22"/>
  <c r="K89" i="22"/>
  <c r="G89" i="7" s="1"/>
  <c r="U88" i="22"/>
  <c r="R87" i="22"/>
  <c r="AT87" i="7" s="1"/>
  <c r="Q87" i="22"/>
  <c r="P87" i="22"/>
  <c r="O87" i="22"/>
  <c r="N87" i="22"/>
  <c r="U87" i="22" s="1"/>
  <c r="M87" i="22"/>
  <c r="L87" i="22"/>
  <c r="K87" i="22"/>
  <c r="R86" i="22"/>
  <c r="AT86" i="7" s="1"/>
  <c r="Q86" i="22"/>
  <c r="P86" i="22"/>
  <c r="O86" i="22"/>
  <c r="AG86" i="7" s="1"/>
  <c r="N86" i="22"/>
  <c r="U86" i="22" s="1"/>
  <c r="M86" i="22"/>
  <c r="L86" i="22"/>
  <c r="K86" i="22"/>
  <c r="G86" i="7" s="1"/>
  <c r="R85" i="22"/>
  <c r="Q85" i="22"/>
  <c r="P85" i="22"/>
  <c r="O85" i="22"/>
  <c r="AG85" i="7" s="1"/>
  <c r="N85" i="22"/>
  <c r="U85" i="22" s="1"/>
  <c r="M85" i="22"/>
  <c r="L85" i="22"/>
  <c r="K85" i="22"/>
  <c r="G85" i="7" s="1"/>
  <c r="R84" i="22"/>
  <c r="AT84" i="7" s="1"/>
  <c r="Q84" i="22"/>
  <c r="P84" i="22"/>
  <c r="O84" i="22"/>
  <c r="AG84" i="7" s="1"/>
  <c r="N84" i="22"/>
  <c r="M84" i="22"/>
  <c r="L84" i="22"/>
  <c r="K84" i="22"/>
  <c r="G84" i="7" s="1"/>
  <c r="U83" i="22"/>
  <c r="U82" i="22"/>
  <c r="R81" i="22"/>
  <c r="AT81" i="7" s="1"/>
  <c r="Q81" i="22"/>
  <c r="P81" i="22"/>
  <c r="O81" i="22"/>
  <c r="AG81" i="7" s="1"/>
  <c r="N81" i="22"/>
  <c r="U81" i="22" s="1"/>
  <c r="M81" i="22"/>
  <c r="L81" i="22"/>
  <c r="K81" i="22"/>
  <c r="G81" i="7" s="1"/>
  <c r="R80" i="22"/>
  <c r="AT80" i="7" s="1"/>
  <c r="Q80" i="22"/>
  <c r="P80" i="22"/>
  <c r="O80" i="22"/>
  <c r="N80" i="22"/>
  <c r="M80" i="22"/>
  <c r="L80" i="22"/>
  <c r="K80" i="22"/>
  <c r="G80" i="7" s="1"/>
  <c r="R79" i="22"/>
  <c r="AT79" i="7" s="1"/>
  <c r="Q79" i="22"/>
  <c r="P79" i="22"/>
  <c r="O79" i="22"/>
  <c r="AG79" i="7" s="1"/>
  <c r="N79" i="22"/>
  <c r="M79" i="22"/>
  <c r="L79" i="22"/>
  <c r="K79" i="22"/>
  <c r="G79" i="7" s="1"/>
  <c r="U78" i="22"/>
  <c r="R77" i="22"/>
  <c r="AT77" i="7" s="1"/>
  <c r="Q77" i="22"/>
  <c r="P77" i="22"/>
  <c r="O77" i="22"/>
  <c r="AG77" i="7" s="1"/>
  <c r="N77" i="22"/>
  <c r="U77" i="22" s="1"/>
  <c r="M77" i="22"/>
  <c r="L77" i="22"/>
  <c r="K77" i="22"/>
  <c r="G77" i="7" s="1"/>
  <c r="R76" i="22"/>
  <c r="AT76" i="7" s="1"/>
  <c r="Q76" i="22"/>
  <c r="P76" i="22"/>
  <c r="O76" i="22"/>
  <c r="AG76" i="7" s="1"/>
  <c r="N76" i="22"/>
  <c r="U76" i="22" s="1"/>
  <c r="M76" i="22"/>
  <c r="L76" i="22"/>
  <c r="K76" i="22"/>
  <c r="G76" i="7" s="1"/>
  <c r="R75" i="22"/>
  <c r="AT75" i="7" s="1"/>
  <c r="Q75" i="22"/>
  <c r="P75" i="22"/>
  <c r="O75" i="22"/>
  <c r="AG75" i="7" s="1"/>
  <c r="N75" i="22"/>
  <c r="U75" i="22" s="1"/>
  <c r="M75" i="22"/>
  <c r="L75" i="22"/>
  <c r="K75" i="22"/>
  <c r="G75" i="7" s="1"/>
  <c r="R74" i="22"/>
  <c r="AT74" i="7" s="1"/>
  <c r="Q74" i="22"/>
  <c r="P74" i="22"/>
  <c r="O74" i="22"/>
  <c r="AG74" i="7" s="1"/>
  <c r="N74" i="22"/>
  <c r="U74" i="22" s="1"/>
  <c r="M74" i="22"/>
  <c r="L74" i="22"/>
  <c r="K74" i="22"/>
  <c r="G74" i="7" s="1"/>
  <c r="U73" i="22"/>
  <c r="U72" i="22"/>
  <c r="U71" i="22"/>
  <c r="R70" i="22"/>
  <c r="AT70" i="7" s="1"/>
  <c r="Q70" i="22"/>
  <c r="P70" i="22"/>
  <c r="O70" i="22"/>
  <c r="AG70" i="7" s="1"/>
  <c r="N70" i="22"/>
  <c r="U70" i="22" s="1"/>
  <c r="M70" i="22"/>
  <c r="L70" i="22"/>
  <c r="K70" i="22"/>
  <c r="G70" i="7" s="1"/>
  <c r="U69" i="22"/>
  <c r="R68" i="22"/>
  <c r="AT68" i="7" s="1"/>
  <c r="Q68" i="22"/>
  <c r="P68" i="22"/>
  <c r="O68" i="22"/>
  <c r="AG68" i="7" s="1"/>
  <c r="N68" i="22"/>
  <c r="U68" i="22" s="1"/>
  <c r="M68" i="22"/>
  <c r="L68" i="22"/>
  <c r="K68" i="22"/>
  <c r="G68" i="7" s="1"/>
  <c r="R67" i="22"/>
  <c r="AT67" i="7" s="1"/>
  <c r="Q67" i="22"/>
  <c r="P67" i="22"/>
  <c r="O67" i="22"/>
  <c r="AG67" i="7" s="1"/>
  <c r="N67" i="22"/>
  <c r="U67" i="22" s="1"/>
  <c r="M67" i="22"/>
  <c r="L67" i="22"/>
  <c r="K67" i="22"/>
  <c r="G67" i="7" s="1"/>
  <c r="R66" i="22"/>
  <c r="AT66" i="7" s="1"/>
  <c r="Q66" i="22"/>
  <c r="P66" i="22"/>
  <c r="O66" i="22"/>
  <c r="AG66" i="7" s="1"/>
  <c r="N66" i="22"/>
  <c r="U66" i="22" s="1"/>
  <c r="M66" i="22"/>
  <c r="L66" i="22"/>
  <c r="K66" i="22"/>
  <c r="G66" i="7" s="1"/>
  <c r="R65" i="22"/>
  <c r="AT65" i="7" s="1"/>
  <c r="Q65" i="22"/>
  <c r="P65" i="22"/>
  <c r="O65" i="22"/>
  <c r="AG65" i="7" s="1"/>
  <c r="N65" i="22"/>
  <c r="T65" i="7" s="1"/>
  <c r="M65" i="22"/>
  <c r="L65" i="22"/>
  <c r="K65" i="22"/>
  <c r="G65" i="7" s="1"/>
  <c r="R64" i="22"/>
  <c r="AT64" i="7" s="1"/>
  <c r="Q64" i="22"/>
  <c r="P64" i="22"/>
  <c r="O64" i="22"/>
  <c r="N64" i="22"/>
  <c r="U64" i="22" s="1"/>
  <c r="M64" i="22"/>
  <c r="L64" i="22"/>
  <c r="K64" i="22"/>
  <c r="G64" i="7" s="1"/>
  <c r="R63" i="22"/>
  <c r="AT63" i="7" s="1"/>
  <c r="Q63" i="22"/>
  <c r="P63" i="22"/>
  <c r="O63" i="22"/>
  <c r="AG63" i="7" s="1"/>
  <c r="N63" i="22"/>
  <c r="U63" i="22" s="1"/>
  <c r="M63" i="22"/>
  <c r="L63" i="22"/>
  <c r="K63" i="22"/>
  <c r="G63" i="7" s="1"/>
  <c r="R62" i="22"/>
  <c r="AT62" i="7" s="1"/>
  <c r="Q62" i="22"/>
  <c r="P62" i="22"/>
  <c r="O62" i="22"/>
  <c r="AG62" i="7" s="1"/>
  <c r="N62" i="22"/>
  <c r="U62" i="22" s="1"/>
  <c r="M62" i="22"/>
  <c r="L62" i="22"/>
  <c r="K62" i="22"/>
  <c r="U61" i="22"/>
  <c r="R61" i="22"/>
  <c r="Q61" i="22"/>
  <c r="P61" i="22"/>
  <c r="O61" i="22"/>
  <c r="N61" i="22"/>
  <c r="M61" i="22"/>
  <c r="L61" i="22"/>
  <c r="K61" i="22"/>
  <c r="R60" i="22"/>
  <c r="AT60" i="7" s="1"/>
  <c r="Q60" i="22"/>
  <c r="P60" i="22"/>
  <c r="O60" i="22"/>
  <c r="N60" i="22"/>
  <c r="M60" i="22"/>
  <c r="L60" i="22"/>
  <c r="K60" i="22"/>
  <c r="G60" i="7" s="1"/>
  <c r="R58" i="22"/>
  <c r="AT58" i="7" s="1"/>
  <c r="Q58" i="22"/>
  <c r="P58" i="22"/>
  <c r="O58" i="22"/>
  <c r="AG58" i="7" s="1"/>
  <c r="N58" i="22"/>
  <c r="U58" i="22" s="1"/>
  <c r="M58" i="22"/>
  <c r="L58" i="22"/>
  <c r="K58" i="22"/>
  <c r="G58" i="7" s="1"/>
  <c r="R57" i="22"/>
  <c r="AT57" i="7" s="1"/>
  <c r="Q57" i="22"/>
  <c r="P57" i="22"/>
  <c r="O57" i="22"/>
  <c r="AG57" i="7" s="1"/>
  <c r="N57" i="22"/>
  <c r="U57" i="22" s="1"/>
  <c r="M57" i="22"/>
  <c r="L57" i="22"/>
  <c r="K57" i="22"/>
  <c r="G57" i="7" s="1"/>
  <c r="R56" i="22"/>
  <c r="AT56" i="7" s="1"/>
  <c r="Q56" i="22"/>
  <c r="P56" i="22"/>
  <c r="O56" i="22"/>
  <c r="AG56" i="7" s="1"/>
  <c r="N56" i="22"/>
  <c r="M56" i="22"/>
  <c r="L56" i="22"/>
  <c r="K56" i="22"/>
  <c r="G56" i="7" s="1"/>
  <c r="R55" i="22"/>
  <c r="AT55" i="7" s="1"/>
  <c r="Q55" i="22"/>
  <c r="P55" i="22"/>
  <c r="O55" i="22"/>
  <c r="AG55" i="7" s="1"/>
  <c r="N55" i="22"/>
  <c r="M55" i="22"/>
  <c r="L55" i="22"/>
  <c r="K55" i="22"/>
  <c r="G55" i="7" s="1"/>
  <c r="U54" i="22"/>
  <c r="U53" i="22"/>
  <c r="U52" i="22"/>
  <c r="R52" i="22"/>
  <c r="AT52" i="7" s="1"/>
  <c r="Q52" i="22"/>
  <c r="P52" i="22"/>
  <c r="O52" i="22"/>
  <c r="AG52" i="7" s="1"/>
  <c r="N52" i="22"/>
  <c r="T52" i="7" s="1"/>
  <c r="M52" i="22"/>
  <c r="L52" i="22"/>
  <c r="K52" i="22"/>
  <c r="G52" i="7" s="1"/>
  <c r="R51" i="22"/>
  <c r="AT51" i="7" s="1"/>
  <c r="Q51" i="22"/>
  <c r="P51" i="22"/>
  <c r="O51" i="22"/>
  <c r="N51" i="22"/>
  <c r="M51" i="22"/>
  <c r="L51" i="22"/>
  <c r="K51" i="22"/>
  <c r="G51" i="7" s="1"/>
  <c r="R50" i="22"/>
  <c r="AT50" i="7" s="1"/>
  <c r="Q50" i="22"/>
  <c r="P50" i="22"/>
  <c r="O50" i="22"/>
  <c r="AG50" i="7" s="1"/>
  <c r="N50" i="22"/>
  <c r="U50" i="22" s="1"/>
  <c r="M50" i="22"/>
  <c r="L50" i="22"/>
  <c r="K50" i="22"/>
  <c r="G50" i="7" s="1"/>
  <c r="U49" i="22"/>
  <c r="AT48" i="7"/>
  <c r="S48" i="22"/>
  <c r="BG48" i="7" s="1"/>
  <c r="AG48" i="7"/>
  <c r="U48" i="22"/>
  <c r="G48" i="7"/>
  <c r="R47" i="22"/>
  <c r="AT47" i="7" s="1"/>
  <c r="Q47" i="22"/>
  <c r="P47" i="22"/>
  <c r="O47" i="22"/>
  <c r="AG47" i="7" s="1"/>
  <c r="N47" i="22"/>
  <c r="U47" i="22" s="1"/>
  <c r="M47" i="22"/>
  <c r="L47" i="22"/>
  <c r="K47" i="22"/>
  <c r="G47" i="7" s="1"/>
  <c r="U46" i="22"/>
  <c r="U45" i="22"/>
  <c r="U44" i="22"/>
  <c r="U43" i="22"/>
  <c r="R42" i="22"/>
  <c r="AT42" i="7" s="1"/>
  <c r="Q42" i="22"/>
  <c r="S42" i="22" s="1"/>
  <c r="BG42" i="7" s="1"/>
  <c r="P42" i="22"/>
  <c r="O42" i="22"/>
  <c r="AG42" i="7" s="1"/>
  <c r="N42" i="22"/>
  <c r="U42" i="22" s="1"/>
  <c r="M42" i="22"/>
  <c r="L42" i="22"/>
  <c r="K42" i="22"/>
  <c r="G42" i="7" s="1"/>
  <c r="R41" i="22"/>
  <c r="AT41" i="7" s="1"/>
  <c r="Q41" i="22"/>
  <c r="P41" i="22"/>
  <c r="O41" i="22"/>
  <c r="AG41" i="7" s="1"/>
  <c r="N41" i="22"/>
  <c r="U41" i="22" s="1"/>
  <c r="M41" i="22"/>
  <c r="L41" i="22"/>
  <c r="K41" i="22"/>
  <c r="G41" i="7" s="1"/>
  <c r="R40" i="22"/>
  <c r="AT40" i="7" s="1"/>
  <c r="Q40" i="22"/>
  <c r="P40" i="22"/>
  <c r="O40" i="22"/>
  <c r="AG40" i="7" s="1"/>
  <c r="N40" i="22"/>
  <c r="U40" i="22" s="1"/>
  <c r="M40" i="22"/>
  <c r="L40" i="22"/>
  <c r="K40" i="22"/>
  <c r="G40" i="7" s="1"/>
  <c r="U39" i="22"/>
  <c r="R38" i="22"/>
  <c r="AT38" i="7" s="1"/>
  <c r="Q38" i="22"/>
  <c r="S38" i="22" s="1"/>
  <c r="BG38" i="7" s="1"/>
  <c r="P38" i="22"/>
  <c r="O38" i="22"/>
  <c r="AG38" i="7" s="1"/>
  <c r="N38" i="22"/>
  <c r="U38" i="22" s="1"/>
  <c r="M38" i="22"/>
  <c r="L38" i="22"/>
  <c r="K38" i="22"/>
  <c r="G38" i="7" s="1"/>
  <c r="R37" i="22"/>
  <c r="AT37" i="7" s="1"/>
  <c r="Q37" i="22"/>
  <c r="P37" i="22"/>
  <c r="O37" i="22"/>
  <c r="AG37" i="7" s="1"/>
  <c r="N37" i="22"/>
  <c r="U37" i="22" s="1"/>
  <c r="M37" i="22"/>
  <c r="L37" i="22"/>
  <c r="K37" i="22"/>
  <c r="G37" i="7" s="1"/>
  <c r="R36" i="22"/>
  <c r="AT36" i="7" s="1"/>
  <c r="Q36" i="22"/>
  <c r="P36" i="22"/>
  <c r="O36" i="22"/>
  <c r="AG36" i="7" s="1"/>
  <c r="N36" i="22"/>
  <c r="T36" i="7" s="1"/>
  <c r="M36" i="22"/>
  <c r="L36" i="22"/>
  <c r="K36" i="22"/>
  <c r="G36" i="7" s="1"/>
  <c r="U35" i="22"/>
  <c r="R34" i="22"/>
  <c r="AT34" i="7" s="1"/>
  <c r="Q34" i="22"/>
  <c r="P34" i="22"/>
  <c r="O34" i="22"/>
  <c r="AG34" i="7" s="1"/>
  <c r="N34" i="22"/>
  <c r="U34" i="22" s="1"/>
  <c r="M34" i="22"/>
  <c r="L34" i="22"/>
  <c r="K34" i="22"/>
  <c r="G34" i="7" s="1"/>
  <c r="R33" i="22"/>
  <c r="AT33" i="7" s="1"/>
  <c r="Q33" i="22"/>
  <c r="P33" i="22"/>
  <c r="O33" i="22"/>
  <c r="AG33" i="7" s="1"/>
  <c r="N33" i="22"/>
  <c r="M33" i="22"/>
  <c r="L33" i="22"/>
  <c r="K33" i="22"/>
  <c r="G33" i="7" s="1"/>
  <c r="R32" i="22"/>
  <c r="AT32" i="7" s="1"/>
  <c r="Q32" i="22"/>
  <c r="P32" i="22"/>
  <c r="O32" i="22"/>
  <c r="AG32" i="7" s="1"/>
  <c r="N32" i="22"/>
  <c r="U32" i="22" s="1"/>
  <c r="M32" i="22"/>
  <c r="L32" i="22"/>
  <c r="K32" i="22"/>
  <c r="G32" i="7" s="1"/>
  <c r="U31" i="22"/>
  <c r="R30" i="22"/>
  <c r="AT30" i="7" s="1"/>
  <c r="Q30" i="22"/>
  <c r="P30" i="22"/>
  <c r="O30" i="22"/>
  <c r="AG30" i="7" s="1"/>
  <c r="N30" i="22"/>
  <c r="U30" i="22" s="1"/>
  <c r="M30" i="22"/>
  <c r="L30" i="22"/>
  <c r="K30" i="22"/>
  <c r="G30" i="7" s="1"/>
  <c r="R29" i="22"/>
  <c r="AT29" i="7" s="1"/>
  <c r="Q29" i="22"/>
  <c r="P29" i="22"/>
  <c r="O29" i="22"/>
  <c r="AG29" i="7" s="1"/>
  <c r="N29" i="22"/>
  <c r="M29" i="22"/>
  <c r="L29" i="22"/>
  <c r="K29" i="22"/>
  <c r="G29" i="7" s="1"/>
  <c r="R28" i="22"/>
  <c r="AT28" i="7" s="1"/>
  <c r="Q28" i="22"/>
  <c r="P28" i="22"/>
  <c r="O28" i="22"/>
  <c r="AG28" i="7" s="1"/>
  <c r="N28" i="22"/>
  <c r="U28" i="22" s="1"/>
  <c r="M28" i="22"/>
  <c r="L28" i="22"/>
  <c r="K28" i="22"/>
  <c r="G28" i="7" s="1"/>
  <c r="R27" i="22"/>
  <c r="AT27" i="7" s="1"/>
  <c r="Q27" i="22"/>
  <c r="P27" i="22"/>
  <c r="O27" i="22"/>
  <c r="AG27" i="7" s="1"/>
  <c r="N27" i="22"/>
  <c r="U27" i="22" s="1"/>
  <c r="M27" i="22"/>
  <c r="L27" i="22"/>
  <c r="K27" i="22"/>
  <c r="G27" i="7" s="1"/>
  <c r="R26" i="22"/>
  <c r="AT26" i="7" s="1"/>
  <c r="Q26" i="22"/>
  <c r="P26" i="22"/>
  <c r="O26" i="22"/>
  <c r="AG26" i="7" s="1"/>
  <c r="N26" i="22"/>
  <c r="M26" i="22"/>
  <c r="L26" i="22"/>
  <c r="K26" i="22"/>
  <c r="G26" i="7" s="1"/>
  <c r="R25" i="22"/>
  <c r="AT25" i="7" s="1"/>
  <c r="Q25" i="22"/>
  <c r="P25" i="22"/>
  <c r="O25" i="22"/>
  <c r="AG25" i="7" s="1"/>
  <c r="N25" i="22"/>
  <c r="M25" i="22"/>
  <c r="L25" i="22"/>
  <c r="K25" i="22"/>
  <c r="G25" i="7" s="1"/>
  <c r="R23" i="22"/>
  <c r="AT23" i="7" s="1"/>
  <c r="Q23" i="22"/>
  <c r="P23" i="22"/>
  <c r="O23" i="22"/>
  <c r="AG23" i="7" s="1"/>
  <c r="N23" i="22"/>
  <c r="T23" i="7" s="1"/>
  <c r="M23" i="22"/>
  <c r="L23" i="22"/>
  <c r="K23" i="22"/>
  <c r="G23" i="7" s="1"/>
  <c r="R22" i="22"/>
  <c r="AT22" i="7" s="1"/>
  <c r="Q22" i="22"/>
  <c r="P22" i="22"/>
  <c r="O22" i="22"/>
  <c r="AG22" i="7" s="1"/>
  <c r="N22" i="22"/>
  <c r="U22" i="22" s="1"/>
  <c r="M22" i="22"/>
  <c r="L22" i="22"/>
  <c r="K22" i="22"/>
  <c r="G22" i="7" s="1"/>
  <c r="R21" i="22"/>
  <c r="AT21" i="7" s="1"/>
  <c r="Q21" i="22"/>
  <c r="P21" i="22"/>
  <c r="O21" i="22"/>
  <c r="AG21" i="7" s="1"/>
  <c r="N21" i="22"/>
  <c r="U21" i="22" s="1"/>
  <c r="M21" i="22"/>
  <c r="L21" i="22"/>
  <c r="K21" i="22"/>
  <c r="G21" i="7" s="1"/>
  <c r="R20" i="22"/>
  <c r="Q20" i="22"/>
  <c r="P20" i="22"/>
  <c r="O20" i="22"/>
  <c r="AG20" i="7" s="1"/>
  <c r="N20" i="22"/>
  <c r="U20" i="22" s="1"/>
  <c r="M20" i="22"/>
  <c r="L20" i="22"/>
  <c r="K20" i="22"/>
  <c r="G20" i="7" s="1"/>
  <c r="U19" i="22"/>
  <c r="U18" i="22"/>
  <c r="U17" i="22"/>
  <c r="U16" i="22"/>
  <c r="U15" i="22"/>
  <c r="R14" i="22"/>
  <c r="AT14" i="7" s="1"/>
  <c r="Q14" i="22"/>
  <c r="P14" i="22"/>
  <c r="O14" i="22"/>
  <c r="AG14" i="7" s="1"/>
  <c r="N14" i="22"/>
  <c r="U14" i="22" s="1"/>
  <c r="M14" i="22"/>
  <c r="L14" i="22"/>
  <c r="K14" i="22"/>
  <c r="G14" i="7" s="1"/>
  <c r="R13" i="22"/>
  <c r="AT13" i="7" s="1"/>
  <c r="Q13" i="22"/>
  <c r="P13" i="22"/>
  <c r="O13" i="22"/>
  <c r="AG13" i="7" s="1"/>
  <c r="N13" i="22"/>
  <c r="T13" i="7" s="1"/>
  <c r="M13" i="22"/>
  <c r="L13" i="22"/>
  <c r="K13" i="22"/>
  <c r="G13" i="7" s="1"/>
  <c r="U12" i="22"/>
  <c r="R11" i="22"/>
  <c r="AT11" i="7" s="1"/>
  <c r="Q11" i="22"/>
  <c r="P11" i="22"/>
  <c r="O11" i="22"/>
  <c r="AG11" i="7" s="1"/>
  <c r="N11" i="22"/>
  <c r="U11" i="22" s="1"/>
  <c r="M11" i="22"/>
  <c r="L11" i="22"/>
  <c r="K11" i="22"/>
  <c r="G11" i="7" s="1"/>
  <c r="R10" i="22"/>
  <c r="AT10" i="7" s="1"/>
  <c r="Q10" i="22"/>
  <c r="P10" i="22"/>
  <c r="O10" i="22"/>
  <c r="AG10" i="7" s="1"/>
  <c r="N10" i="22"/>
  <c r="U10" i="22" s="1"/>
  <c r="M10" i="22"/>
  <c r="L10" i="22"/>
  <c r="K10" i="22"/>
  <c r="R9" i="22"/>
  <c r="AT9" i="7" s="1"/>
  <c r="Q9" i="22"/>
  <c r="P9" i="22"/>
  <c r="O9" i="22"/>
  <c r="AG9" i="7" s="1"/>
  <c r="N9" i="22"/>
  <c r="M9" i="22"/>
  <c r="L9" i="22"/>
  <c r="K9" i="22"/>
  <c r="G9" i="7" s="1"/>
  <c r="R8" i="22"/>
  <c r="AT8" i="7" s="1"/>
  <c r="Q8" i="22"/>
  <c r="P8" i="22"/>
  <c r="O8" i="22"/>
  <c r="AG8" i="7" s="1"/>
  <c r="N8" i="22"/>
  <c r="U8" i="22" s="1"/>
  <c r="M8" i="22"/>
  <c r="L8" i="22"/>
  <c r="K8" i="22"/>
  <c r="G8" i="7" s="1"/>
  <c r="R7" i="22"/>
  <c r="AT7" i="7" s="1"/>
  <c r="Q7" i="22"/>
  <c r="P7" i="22"/>
  <c r="O7" i="22"/>
  <c r="AG7" i="7" s="1"/>
  <c r="N7" i="22"/>
  <c r="U7" i="22" s="1"/>
  <c r="M7" i="22"/>
  <c r="L7" i="22"/>
  <c r="K7" i="22"/>
  <c r="G7" i="7" s="1"/>
  <c r="R6" i="22"/>
  <c r="AT6" i="7" s="1"/>
  <c r="Q6" i="22"/>
  <c r="P6" i="22"/>
  <c r="O6" i="22"/>
  <c r="AG6" i="7" s="1"/>
  <c r="N6" i="22"/>
  <c r="M6" i="22"/>
  <c r="L6" i="22"/>
  <c r="K6" i="22"/>
  <c r="G6" i="7" s="1"/>
  <c r="R5" i="22"/>
  <c r="AT5" i="7" s="1"/>
  <c r="Q5" i="22"/>
  <c r="P5" i="22"/>
  <c r="O5" i="22"/>
  <c r="AG5" i="7" s="1"/>
  <c r="N5" i="22"/>
  <c r="U5" i="22" s="1"/>
  <c r="M5" i="22"/>
  <c r="L5" i="22"/>
  <c r="K5" i="22"/>
  <c r="G5" i="7" s="1"/>
  <c r="R4" i="22"/>
  <c r="AT4" i="7" s="1"/>
  <c r="Q4" i="22"/>
  <c r="P4" i="22"/>
  <c r="O4" i="22"/>
  <c r="AG4" i="7" s="1"/>
  <c r="N4" i="22"/>
  <c r="U4" i="22" s="1"/>
  <c r="M4" i="22"/>
  <c r="L4" i="22"/>
  <c r="K4" i="22"/>
  <c r="G4" i="7" s="1"/>
  <c r="AU97" i="7"/>
  <c r="AK133" i="7"/>
  <c r="AK127" i="7"/>
  <c r="K127" i="7"/>
  <c r="K118" i="7"/>
  <c r="AK100" i="7"/>
  <c r="K100" i="7"/>
  <c r="X99" i="7"/>
  <c r="K89" i="7"/>
  <c r="K87" i="7"/>
  <c r="AX76" i="7"/>
  <c r="AX68" i="7"/>
  <c r="K65" i="7"/>
  <c r="AX64" i="7"/>
  <c r="X64" i="7"/>
  <c r="AX55" i="7"/>
  <c r="AK13" i="7"/>
  <c r="AX8" i="7"/>
  <c r="AK76" i="7"/>
  <c r="AI77" i="7"/>
  <c r="AJ77" i="7"/>
  <c r="AI78" i="7"/>
  <c r="AJ78" i="7"/>
  <c r="AK78" i="7"/>
  <c r="AJ80" i="7"/>
  <c r="AI81" i="7"/>
  <c r="AJ81" i="7"/>
  <c r="AJ84" i="7"/>
  <c r="AI85" i="7"/>
  <c r="AJ85" i="7"/>
  <c r="AK85" i="7"/>
  <c r="AI86" i="7"/>
  <c r="AK86" i="7"/>
  <c r="AI87" i="7"/>
  <c r="AI89" i="7"/>
  <c r="AJ89" i="7"/>
  <c r="AI97" i="7"/>
  <c r="AJ97" i="7"/>
  <c r="AJ99" i="7"/>
  <c r="AK99" i="7"/>
  <c r="AI100" i="7"/>
  <c r="AJ100" i="7"/>
  <c r="AI101" i="7"/>
  <c r="AJ101" i="7"/>
  <c r="AK101" i="7"/>
  <c r="AI103" i="7"/>
  <c r="AJ103" i="7"/>
  <c r="AJ111" i="7"/>
  <c r="AK111" i="7"/>
  <c r="AI112" i="7"/>
  <c r="AJ112" i="7"/>
  <c r="AK116" i="7"/>
  <c r="AI118" i="7"/>
  <c r="AJ118" i="7"/>
  <c r="AI119" i="7"/>
  <c r="AJ119" i="7"/>
  <c r="AK120" i="7"/>
  <c r="AJ122" i="7"/>
  <c r="AI123" i="7"/>
  <c r="AJ123" i="7"/>
  <c r="AK123" i="7"/>
  <c r="AI124" i="7"/>
  <c r="AJ126" i="7"/>
  <c r="AK126" i="7"/>
  <c r="AJ137" i="7"/>
  <c r="AJ134" i="7"/>
  <c r="J134" i="7"/>
  <c r="J123" i="7"/>
  <c r="AW110" i="7"/>
  <c r="J99" i="7"/>
  <c r="AW96" i="7"/>
  <c r="AW85" i="7"/>
  <c r="J84" i="7"/>
  <c r="J80" i="7"/>
  <c r="AW79" i="7"/>
  <c r="AW76" i="7"/>
  <c r="AW75" i="7"/>
  <c r="AW70" i="7"/>
  <c r="AW65" i="7"/>
  <c r="AJ64" i="7"/>
  <c r="AJ60" i="7"/>
  <c r="J58" i="7"/>
  <c r="AJ48" i="7"/>
  <c r="J48" i="7"/>
  <c r="AJ47" i="7"/>
  <c r="J47" i="7"/>
  <c r="AW42" i="7"/>
  <c r="W42" i="7"/>
  <c r="J37" i="7"/>
  <c r="AW34" i="7"/>
  <c r="AJ32" i="7"/>
  <c r="J32" i="7"/>
  <c r="J30" i="7"/>
  <c r="W11" i="7"/>
  <c r="AJ8" i="7"/>
  <c r="AW7" i="7"/>
  <c r="AH5" i="7"/>
  <c r="AH9" i="7"/>
  <c r="AH10" i="7"/>
  <c r="AH13" i="7"/>
  <c r="AH14" i="7"/>
  <c r="AH24" i="7"/>
  <c r="AH28" i="7"/>
  <c r="AH29" i="7"/>
  <c r="AH31" i="7"/>
  <c r="AH41" i="7"/>
  <c r="AH42" i="7"/>
  <c r="AH48" i="7"/>
  <c r="AH53" i="7"/>
  <c r="AH54" i="7"/>
  <c r="AH66" i="7"/>
  <c r="AH70" i="7"/>
  <c r="AH77" i="7"/>
  <c r="AH78" i="7"/>
  <c r="AH89" i="7"/>
  <c r="AH97" i="7"/>
  <c r="AH99" i="7"/>
  <c r="AH100" i="7"/>
  <c r="AH101" i="7"/>
  <c r="AH109" i="7"/>
  <c r="AH112" i="7"/>
  <c r="AH118" i="7"/>
  <c r="AH119" i="7"/>
  <c r="AH120" i="7"/>
  <c r="AH122" i="7"/>
  <c r="AH124" i="7"/>
  <c r="AH127" i="7"/>
  <c r="AH128" i="7"/>
  <c r="AH130" i="7"/>
  <c r="AH132" i="7"/>
  <c r="AH134" i="7"/>
  <c r="AH136" i="7"/>
  <c r="AH138" i="7"/>
  <c r="AH140" i="7"/>
  <c r="AU5" i="7"/>
  <c r="AU8" i="7"/>
  <c r="AU11" i="7"/>
  <c r="AU20" i="7"/>
  <c r="AU24" i="7"/>
  <c r="AU31" i="7"/>
  <c r="AU48" i="7"/>
  <c r="AU53" i="7"/>
  <c r="AU54" i="7"/>
  <c r="AU56" i="7"/>
  <c r="AU65" i="7"/>
  <c r="AU66" i="7"/>
  <c r="AU78" i="7"/>
  <c r="AU81" i="7"/>
  <c r="AU85" i="7"/>
  <c r="AU89" i="7"/>
  <c r="AU100" i="7"/>
  <c r="AU101" i="7"/>
  <c r="AU102" i="7"/>
  <c r="AU103" i="7"/>
  <c r="AU109" i="7"/>
  <c r="AU110" i="7"/>
  <c r="AU112" i="7"/>
  <c r="AU118" i="7"/>
  <c r="AU122" i="7"/>
  <c r="AU124" i="7"/>
  <c r="AU127" i="7"/>
  <c r="AU134" i="7"/>
  <c r="AU137" i="7"/>
  <c r="U97" i="7"/>
  <c r="V99" i="7"/>
  <c r="U101" i="7"/>
  <c r="V101" i="7"/>
  <c r="U102" i="7"/>
  <c r="U103" i="7"/>
  <c r="V103" i="7"/>
  <c r="U96" i="7"/>
  <c r="V96" i="7"/>
  <c r="U5" i="7"/>
  <c r="U8" i="7"/>
  <c r="U10" i="7"/>
  <c r="U11" i="7"/>
  <c r="U14" i="7"/>
  <c r="U20" i="7"/>
  <c r="U24" i="7"/>
  <c r="U29" i="7"/>
  <c r="U31" i="7"/>
  <c r="U48" i="7"/>
  <c r="U53" i="7"/>
  <c r="U54" i="7"/>
  <c r="U65" i="7"/>
  <c r="U66" i="7"/>
  <c r="U77" i="7"/>
  <c r="U78" i="7"/>
  <c r="U81" i="7"/>
  <c r="U85" i="7"/>
  <c r="U86" i="7"/>
  <c r="U89" i="7"/>
  <c r="U112" i="7"/>
  <c r="U118" i="7"/>
  <c r="U120" i="7"/>
  <c r="U121" i="7"/>
  <c r="U122" i="7"/>
  <c r="U123" i="7"/>
  <c r="U124" i="7"/>
  <c r="U126" i="7"/>
  <c r="U127" i="7"/>
  <c r="U129" i="7"/>
  <c r="U130" i="7"/>
  <c r="U134" i="7"/>
  <c r="U137" i="7"/>
  <c r="U138" i="7"/>
  <c r="U139" i="7"/>
  <c r="H9" i="7"/>
  <c r="H11" i="7"/>
  <c r="H24" i="7"/>
  <c r="H29" i="7"/>
  <c r="H31" i="7"/>
  <c r="H38" i="7"/>
  <c r="H48" i="7"/>
  <c r="H53" i="7"/>
  <c r="H54" i="7"/>
  <c r="H60" i="7"/>
  <c r="H77" i="7"/>
  <c r="H78" i="7"/>
  <c r="H86" i="7"/>
  <c r="H89" i="7"/>
  <c r="H91" i="7"/>
  <c r="H97" i="7"/>
  <c r="H101" i="7"/>
  <c r="H109" i="7"/>
  <c r="H119" i="7"/>
  <c r="H120" i="7"/>
  <c r="H124" i="7"/>
  <c r="H127" i="7"/>
  <c r="H128" i="7"/>
  <c r="H129" i="7"/>
  <c r="H132" i="7"/>
  <c r="H136" i="7"/>
  <c r="H140" i="7"/>
  <c r="V139" i="7"/>
  <c r="I136" i="7"/>
  <c r="AV110" i="7"/>
  <c r="AV87" i="7"/>
  <c r="I84" i="7"/>
  <c r="AV77" i="7"/>
  <c r="I74" i="7"/>
  <c r="AI70" i="7"/>
  <c r="AV56" i="7"/>
  <c r="V56" i="7"/>
  <c r="AV36" i="7"/>
  <c r="V36" i="7"/>
  <c r="AV28" i="7"/>
  <c r="V28" i="7"/>
  <c r="AV23" i="7"/>
  <c r="AI14" i="7"/>
  <c r="I14" i="7"/>
  <c r="I10" i="7"/>
  <c r="AV9" i="7"/>
  <c r="AI6" i="7"/>
  <c r="I6" i="7"/>
  <c r="AH139" i="7"/>
  <c r="H139" i="7"/>
  <c r="H100" i="7"/>
  <c r="AU99" i="7"/>
  <c r="U99" i="7"/>
  <c r="AU96" i="7"/>
  <c r="AU87" i="7"/>
  <c r="AU84" i="7"/>
  <c r="AU80" i="7"/>
  <c r="AU79" i="7"/>
  <c r="AU76" i="7"/>
  <c r="U76" i="7"/>
  <c r="H74" i="7"/>
  <c r="H70" i="7"/>
  <c r="AU68" i="7"/>
  <c r="AH68" i="7"/>
  <c r="U67" i="7"/>
  <c r="H66" i="7"/>
  <c r="AH65" i="7"/>
  <c r="H65" i="7"/>
  <c r="H63" i="7"/>
  <c r="AU60" i="7"/>
  <c r="U60" i="7"/>
  <c r="AH57" i="7"/>
  <c r="H57" i="7"/>
  <c r="AH56" i="7"/>
  <c r="H56" i="7"/>
  <c r="AU55" i="7"/>
  <c r="AH55" i="7"/>
  <c r="AU52" i="7"/>
  <c r="AH52" i="7"/>
  <c r="H52" i="7"/>
  <c r="AU51" i="7"/>
  <c r="AH51" i="7"/>
  <c r="AU47" i="7"/>
  <c r="AU41" i="7"/>
  <c r="AU40" i="7"/>
  <c r="H40" i="7"/>
  <c r="AH37" i="7"/>
  <c r="H37" i="7"/>
  <c r="AU36" i="7"/>
  <c r="H34" i="7"/>
  <c r="AU33" i="7"/>
  <c r="AH33" i="7"/>
  <c r="H33" i="7"/>
  <c r="AU32" i="7"/>
  <c r="H32" i="7"/>
  <c r="AU29" i="7"/>
  <c r="H28" i="7"/>
  <c r="AU27" i="7"/>
  <c r="AH27" i="7"/>
  <c r="H26" i="7"/>
  <c r="H25" i="7"/>
  <c r="AH23" i="7"/>
  <c r="H22" i="7"/>
  <c r="AU21" i="7"/>
  <c r="AH21" i="7"/>
  <c r="H13" i="7"/>
  <c r="H10" i="7"/>
  <c r="H5" i="7"/>
  <c r="I5" i="7"/>
  <c r="J8" i="7"/>
  <c r="I9" i="7"/>
  <c r="J11" i="7"/>
  <c r="I13" i="7"/>
  <c r="J13" i="7"/>
  <c r="I21" i="7"/>
  <c r="I24" i="7"/>
  <c r="J24" i="7"/>
  <c r="I25" i="7"/>
  <c r="I28" i="7"/>
  <c r="I29" i="7"/>
  <c r="I31" i="7"/>
  <c r="J31" i="7"/>
  <c r="I36" i="7"/>
  <c r="I37" i="7"/>
  <c r="I38" i="7"/>
  <c r="I40" i="7"/>
  <c r="I41" i="7"/>
  <c r="I48" i="7"/>
  <c r="I50" i="7"/>
  <c r="I52" i="7"/>
  <c r="J52" i="7"/>
  <c r="I53" i="7"/>
  <c r="J53" i="7"/>
  <c r="I54" i="7"/>
  <c r="J54" i="7"/>
  <c r="I56" i="7"/>
  <c r="I58" i="7"/>
  <c r="I60" i="7"/>
  <c r="I62" i="7"/>
  <c r="I65" i="7"/>
  <c r="I66" i="7"/>
  <c r="I70" i="7"/>
  <c r="J76" i="7"/>
  <c r="I77" i="7"/>
  <c r="I78" i="7"/>
  <c r="I81" i="7"/>
  <c r="J81" i="7"/>
  <c r="I85" i="7"/>
  <c r="J85" i="7"/>
  <c r="I86" i="7"/>
  <c r="J86" i="7"/>
  <c r="I89" i="7"/>
  <c r="I97" i="7"/>
  <c r="J97" i="7"/>
  <c r="I100" i="7"/>
  <c r="J100" i="7"/>
  <c r="I101" i="7"/>
  <c r="J109" i="7"/>
  <c r="I110" i="7"/>
  <c r="I111" i="7"/>
  <c r="J111" i="7"/>
  <c r="I129" i="7"/>
  <c r="I132" i="7"/>
  <c r="J133" i="7"/>
  <c r="I138" i="7"/>
  <c r="J138" i="7"/>
  <c r="J139" i="7"/>
  <c r="I140" i="7"/>
  <c r="I4" i="7"/>
  <c r="J4" i="7"/>
  <c r="T135" i="9"/>
  <c r="S135" i="9"/>
  <c r="T131" i="9"/>
  <c r="S131" i="9"/>
  <c r="U118" i="9"/>
  <c r="U115" i="9"/>
  <c r="T115" i="9"/>
  <c r="S115" i="9"/>
  <c r="U114" i="9"/>
  <c r="T114" i="9"/>
  <c r="S114" i="9"/>
  <c r="U113" i="9"/>
  <c r="T113" i="9"/>
  <c r="S113" i="9"/>
  <c r="T111" i="9"/>
  <c r="S111" i="9"/>
  <c r="BL111" i="7" s="1"/>
  <c r="S110" i="9"/>
  <c r="BL110" i="7" s="1"/>
  <c r="U108" i="9"/>
  <c r="T108" i="9"/>
  <c r="S108" i="9"/>
  <c r="U107" i="9"/>
  <c r="T107" i="9"/>
  <c r="S107" i="9"/>
  <c r="U106" i="9"/>
  <c r="T106" i="9"/>
  <c r="S106" i="9"/>
  <c r="U105" i="9"/>
  <c r="T105" i="9"/>
  <c r="S105" i="9"/>
  <c r="U104" i="9"/>
  <c r="T104" i="9"/>
  <c r="S104" i="9"/>
  <c r="U103" i="9"/>
  <c r="U101" i="9"/>
  <c r="T101" i="9"/>
  <c r="S101" i="9"/>
  <c r="BL101" i="7" s="1"/>
  <c r="U94" i="9"/>
  <c r="T94" i="9"/>
  <c r="S94" i="9"/>
  <c r="U93" i="9"/>
  <c r="T93" i="9"/>
  <c r="S93" i="9"/>
  <c r="U92" i="9"/>
  <c r="T92" i="9"/>
  <c r="S92" i="9"/>
  <c r="U91" i="9"/>
  <c r="U90" i="9"/>
  <c r="T90" i="9"/>
  <c r="S90" i="9"/>
  <c r="S89" i="9"/>
  <c r="BL89" i="7" s="1"/>
  <c r="U88" i="9"/>
  <c r="T88" i="9"/>
  <c r="S88" i="9"/>
  <c r="U87" i="9"/>
  <c r="U83" i="9"/>
  <c r="T83" i="9"/>
  <c r="S83" i="9"/>
  <c r="U82" i="9"/>
  <c r="T82" i="9"/>
  <c r="S82" i="9"/>
  <c r="U78" i="9"/>
  <c r="T78" i="9"/>
  <c r="S78" i="9"/>
  <c r="BL78" i="7" s="1"/>
  <c r="U73" i="9"/>
  <c r="T73" i="9"/>
  <c r="S73" i="9"/>
  <c r="U72" i="9"/>
  <c r="T72" i="9"/>
  <c r="S72" i="9"/>
  <c r="U71" i="9"/>
  <c r="T71" i="9"/>
  <c r="S71" i="9"/>
  <c r="S70" i="9"/>
  <c r="BL70" i="7" s="1"/>
  <c r="U69" i="9"/>
  <c r="T69" i="9"/>
  <c r="S69" i="9"/>
  <c r="U68" i="9"/>
  <c r="U54" i="9"/>
  <c r="T54" i="9"/>
  <c r="S54" i="9"/>
  <c r="BL54" i="7" s="1"/>
  <c r="U53" i="9"/>
  <c r="T53" i="9"/>
  <c r="S53" i="9"/>
  <c r="BL53" i="7" s="1"/>
  <c r="T50" i="9"/>
  <c r="U49" i="9"/>
  <c r="T49" i="9"/>
  <c r="S49" i="9"/>
  <c r="U46" i="9"/>
  <c r="T46" i="9"/>
  <c r="S46" i="9"/>
  <c r="U45" i="9"/>
  <c r="T45" i="9"/>
  <c r="S45" i="9"/>
  <c r="U44" i="9"/>
  <c r="T44" i="9"/>
  <c r="S44" i="9"/>
  <c r="U43" i="9"/>
  <c r="T43" i="9"/>
  <c r="S43" i="9"/>
  <c r="S41" i="9"/>
  <c r="BL41" i="7" s="1"/>
  <c r="U39" i="9"/>
  <c r="T39" i="9"/>
  <c r="S39" i="9"/>
  <c r="T38" i="9"/>
  <c r="U35" i="9"/>
  <c r="T35" i="9"/>
  <c r="S35" i="9"/>
  <c r="T33" i="9"/>
  <c r="U31" i="9"/>
  <c r="T31" i="9"/>
  <c r="S31" i="9"/>
  <c r="BL31" i="7" s="1"/>
  <c r="U30" i="9"/>
  <c r="U19" i="9"/>
  <c r="T19" i="9"/>
  <c r="S19" i="9"/>
  <c r="U18" i="9"/>
  <c r="T18" i="9"/>
  <c r="S18" i="9"/>
  <c r="U17" i="9"/>
  <c r="T17" i="9"/>
  <c r="S17" i="9"/>
  <c r="U16" i="9"/>
  <c r="T16" i="9"/>
  <c r="S16" i="9"/>
  <c r="U15" i="9"/>
  <c r="T15" i="9"/>
  <c r="S15" i="9"/>
  <c r="U12" i="9"/>
  <c r="T12" i="9"/>
  <c r="S12" i="9"/>
  <c r="A78" i="3"/>
  <c r="J103" i="7"/>
  <c r="AV8" i="7"/>
  <c r="AW8" i="7"/>
  <c r="AW11" i="7"/>
  <c r="AV20" i="7"/>
  <c r="AV22" i="7"/>
  <c r="AV24" i="7"/>
  <c r="AW24" i="7"/>
  <c r="AW26" i="7"/>
  <c r="AV27" i="7"/>
  <c r="AV31" i="7"/>
  <c r="AW31" i="7"/>
  <c r="AV32" i="7"/>
  <c r="AW36" i="7"/>
  <c r="AW38" i="7"/>
  <c r="AV40" i="7"/>
  <c r="AV47" i="7"/>
  <c r="AV48" i="7"/>
  <c r="AW50" i="7"/>
  <c r="AV51" i="7"/>
  <c r="AV53" i="7"/>
  <c r="AW53" i="7"/>
  <c r="AV54" i="7"/>
  <c r="AW54" i="7"/>
  <c r="AV55" i="7"/>
  <c r="AV57" i="7"/>
  <c r="AV60" i="7"/>
  <c r="AV63" i="7"/>
  <c r="AV65" i="7"/>
  <c r="AV67" i="7"/>
  <c r="AV76" i="7"/>
  <c r="AV78" i="7"/>
  <c r="AW78" i="7"/>
  <c r="AV80" i="7"/>
  <c r="AV81" i="7"/>
  <c r="AV85" i="7"/>
  <c r="AW86" i="7"/>
  <c r="AV101" i="7"/>
  <c r="AW101" i="7"/>
  <c r="AV103" i="7"/>
  <c r="AV111" i="7"/>
  <c r="AW111" i="7"/>
  <c r="AV112" i="7"/>
  <c r="AW128" i="7"/>
  <c r="AW130" i="7"/>
  <c r="AW134" i="7"/>
  <c r="AV4" i="7"/>
  <c r="W8" i="7"/>
  <c r="V10" i="7"/>
  <c r="V20" i="7"/>
  <c r="V22" i="7"/>
  <c r="V24" i="7"/>
  <c r="V26" i="7"/>
  <c r="V27" i="7"/>
  <c r="V30" i="7"/>
  <c r="V31" i="7"/>
  <c r="W31" i="7"/>
  <c r="V32" i="7"/>
  <c r="V37" i="7"/>
  <c r="V38" i="7"/>
  <c r="W38" i="7"/>
  <c r="V40" i="7"/>
  <c r="V48" i="7"/>
  <c r="V53" i="7"/>
  <c r="W53" i="7"/>
  <c r="V54" i="7"/>
  <c r="W54" i="7"/>
  <c r="V55" i="7"/>
  <c r="V60" i="7"/>
  <c r="W60" i="7"/>
  <c r="W63" i="7"/>
  <c r="V64" i="7"/>
  <c r="V76" i="7"/>
  <c r="V78" i="7"/>
  <c r="W78" i="7"/>
  <c r="V80" i="7"/>
  <c r="V81" i="7"/>
  <c r="W84" i="7"/>
  <c r="V85" i="7"/>
  <c r="W91" i="7"/>
  <c r="V110" i="7"/>
  <c r="V111" i="7"/>
  <c r="V112" i="7"/>
  <c r="V121" i="7"/>
  <c r="V130" i="7"/>
  <c r="W130" i="7"/>
  <c r="W133" i="7"/>
  <c r="W134" i="7"/>
  <c r="W138" i="7"/>
  <c r="W4" i="7"/>
  <c r="AI5" i="7"/>
  <c r="AJ5" i="7"/>
  <c r="AI9" i="7"/>
  <c r="AI13" i="7"/>
  <c r="AJ13" i="7"/>
  <c r="AJ14" i="7"/>
  <c r="AI21" i="7"/>
  <c r="AI24" i="7"/>
  <c r="AJ24" i="7"/>
  <c r="AI26" i="7"/>
  <c r="AI28" i="7"/>
  <c r="AJ28" i="7"/>
  <c r="AI31" i="7"/>
  <c r="AJ31" i="7"/>
  <c r="AI33" i="7"/>
  <c r="AI36" i="7"/>
  <c r="AI40" i="7"/>
  <c r="AI41" i="7"/>
  <c r="AI48" i="7"/>
  <c r="AI52" i="7"/>
  <c r="AJ52" i="7"/>
  <c r="AI53" i="7"/>
  <c r="AJ53" i="7"/>
  <c r="AI54" i="7"/>
  <c r="AI55" i="7"/>
  <c r="AI56" i="7"/>
  <c r="AJ56" i="7"/>
  <c r="AI58" i="7"/>
  <c r="AI60" i="7"/>
  <c r="AI64" i="7"/>
  <c r="AI65" i="7"/>
  <c r="AI66" i="7"/>
  <c r="AI68" i="7"/>
  <c r="AJ68" i="7"/>
  <c r="AI128" i="7"/>
  <c r="AI130" i="7"/>
  <c r="AI138" i="7"/>
  <c r="AJ138" i="7"/>
  <c r="AJ139" i="7"/>
  <c r="AJ4" i="7"/>
  <c r="AI140" i="7"/>
  <c r="I137" i="7"/>
  <c r="AI136" i="7"/>
  <c r="V134" i="7"/>
  <c r="AI132" i="7"/>
  <c r="AV128" i="7"/>
  <c r="I128" i="7"/>
  <c r="AI127" i="7"/>
  <c r="I127" i="7"/>
  <c r="AV126" i="7"/>
  <c r="I124" i="7"/>
  <c r="I103" i="7"/>
  <c r="I75" i="7"/>
  <c r="AV68" i="7"/>
  <c r="K142" i="7"/>
  <c r="L142" i="7"/>
  <c r="M142" i="7"/>
  <c r="N142" i="7"/>
  <c r="J142" i="7"/>
  <c r="AJ127" i="7"/>
  <c r="J127" i="7"/>
  <c r="AW126" i="7"/>
  <c r="J126" i="7"/>
  <c r="AW124" i="7"/>
  <c r="J122" i="7"/>
  <c r="AW121" i="7"/>
  <c r="W121" i="7"/>
  <c r="AW118" i="7"/>
  <c r="J118" i="7"/>
  <c r="J112" i="7"/>
  <c r="AW102" i="7"/>
  <c r="J89" i="7"/>
  <c r="J77" i="7"/>
  <c r="AW68" i="7"/>
  <c r="J68" i="7"/>
  <c r="J65" i="7"/>
  <c r="AW64" i="7"/>
  <c r="J64" i="7"/>
  <c r="J60" i="7"/>
  <c r="AW55" i="7"/>
  <c r="AW51" i="7"/>
  <c r="J51" i="7"/>
  <c r="AJ21" i="7"/>
  <c r="J5" i="7"/>
  <c r="I25" i="18"/>
  <c r="Q25" i="18" s="1"/>
  <c r="G25" i="18"/>
  <c r="O25" i="18" s="1"/>
  <c r="X28" i="7"/>
  <c r="L30" i="7"/>
  <c r="K31" i="7"/>
  <c r="L31" i="7"/>
  <c r="M31" i="7"/>
  <c r="N31" i="7"/>
  <c r="X31" i="7"/>
  <c r="Y31" i="7"/>
  <c r="Z31" i="7"/>
  <c r="AA31" i="7"/>
  <c r="AK31" i="7"/>
  <c r="AL31" i="7"/>
  <c r="AM31" i="7"/>
  <c r="AN31" i="7"/>
  <c r="AX31" i="7"/>
  <c r="AY31" i="7"/>
  <c r="AZ31" i="7"/>
  <c r="BA31" i="7"/>
  <c r="AZ42" i="7"/>
  <c r="Z47" i="7"/>
  <c r="AZ47" i="7"/>
  <c r="Z50" i="7"/>
  <c r="AZ50" i="7"/>
  <c r="K53" i="7"/>
  <c r="L53" i="7"/>
  <c r="M53" i="7"/>
  <c r="N53" i="7"/>
  <c r="X53" i="7"/>
  <c r="Y53" i="7"/>
  <c r="Z53" i="7"/>
  <c r="AA53" i="7"/>
  <c r="AK53" i="7"/>
  <c r="AL53" i="7"/>
  <c r="AM53" i="7"/>
  <c r="AN53" i="7"/>
  <c r="AX53" i="7"/>
  <c r="AY53" i="7"/>
  <c r="AZ53" i="7"/>
  <c r="BA53" i="7"/>
  <c r="K54" i="7"/>
  <c r="L54" i="7"/>
  <c r="M54" i="7"/>
  <c r="N54" i="7"/>
  <c r="X54" i="7"/>
  <c r="Y54" i="7"/>
  <c r="Z54" i="7"/>
  <c r="AA54" i="7"/>
  <c r="AK54" i="7"/>
  <c r="AL54" i="7"/>
  <c r="AM54" i="7"/>
  <c r="AN54" i="7"/>
  <c r="AX54" i="7"/>
  <c r="AY54" i="7"/>
  <c r="AZ54" i="7"/>
  <c r="BA54" i="7"/>
  <c r="AK55" i="7"/>
  <c r="Y56" i="7"/>
  <c r="AY67" i="7"/>
  <c r="Y68" i="7"/>
  <c r="AL70" i="7"/>
  <c r="AL77" i="7"/>
  <c r="X81" i="7"/>
  <c r="Y84" i="7"/>
  <c r="AX84" i="7"/>
  <c r="K85" i="7"/>
  <c r="X85" i="7"/>
  <c r="Y87" i="7"/>
  <c r="L89" i="7"/>
  <c r="Y89" i="7"/>
  <c r="AX89" i="7"/>
  <c r="L91" i="7"/>
  <c r="X96" i="7"/>
  <c r="AL97" i="7"/>
  <c r="AX97" i="7"/>
  <c r="L99" i="7"/>
  <c r="AL99" i="7"/>
  <c r="K101" i="7"/>
  <c r="L101" i="7"/>
  <c r="M101" i="7"/>
  <c r="X101" i="7"/>
  <c r="Y101" i="7"/>
  <c r="Z101" i="7"/>
  <c r="AA101" i="7"/>
  <c r="AL101" i="7"/>
  <c r="AM101" i="7"/>
  <c r="AN101" i="7"/>
  <c r="AX101" i="7"/>
  <c r="AY101" i="7"/>
  <c r="AZ101" i="7"/>
  <c r="BA101" i="7"/>
  <c r="X102" i="7"/>
  <c r="AL103" i="7"/>
  <c r="AX103" i="7"/>
  <c r="K109" i="7"/>
  <c r="AL109" i="7"/>
  <c r="K111" i="7"/>
  <c r="L111" i="7"/>
  <c r="M111" i="7"/>
  <c r="X111" i="7"/>
  <c r="Z111" i="7"/>
  <c r="AA111" i="7"/>
  <c r="AL111" i="7"/>
  <c r="AM111" i="7"/>
  <c r="Y112" i="7"/>
  <c r="AL116" i="7"/>
  <c r="L120" i="7"/>
  <c r="Y120" i="7"/>
  <c r="K121" i="7"/>
  <c r="K123" i="7"/>
  <c r="AY128" i="7"/>
  <c r="K129" i="7"/>
  <c r="K130" i="7"/>
  <c r="AK130" i="7"/>
  <c r="Y132" i="7"/>
  <c r="AY132" i="7"/>
  <c r="K138" i="7"/>
  <c r="AN140" i="7"/>
  <c r="BA140" i="7"/>
  <c r="AK4" i="7"/>
  <c r="AX121" i="7"/>
  <c r="AX120" i="7"/>
  <c r="AX96" i="7"/>
  <c r="AX78" i="7"/>
  <c r="AX74" i="7"/>
  <c r="AK48" i="7"/>
  <c r="AK40" i="7"/>
  <c r="K40" i="7"/>
  <c r="AX34" i="7"/>
  <c r="AK33" i="7"/>
  <c r="K32" i="7"/>
  <c r="AX30" i="7"/>
  <c r="K25" i="7"/>
  <c r="AX20" i="7"/>
  <c r="AX9" i="7"/>
  <c r="AK9" i="7"/>
  <c r="AK8" i="7"/>
  <c r="AK6" i="7"/>
  <c r="AK5" i="7"/>
  <c r="AA123" i="7"/>
  <c r="AN120" i="7"/>
  <c r="AA119" i="7"/>
  <c r="BA89" i="7"/>
  <c r="BA86" i="7"/>
  <c r="AN81" i="7"/>
  <c r="AN74" i="7"/>
  <c r="N74" i="7"/>
  <c r="N67" i="7"/>
  <c r="BA57" i="7"/>
  <c r="BA56" i="7"/>
  <c r="AA56" i="7"/>
  <c r="BA55" i="7"/>
  <c r="AN50" i="7"/>
  <c r="BA48" i="7"/>
  <c r="AA48" i="7"/>
  <c r="BA41" i="7"/>
  <c r="AN41" i="7"/>
  <c r="N41" i="7"/>
  <c r="AA36" i="7"/>
  <c r="BA32" i="7"/>
  <c r="AA32" i="7"/>
  <c r="BA28" i="7"/>
  <c r="AN22" i="7"/>
  <c r="N22" i="7"/>
  <c r="BA14" i="7"/>
  <c r="N14" i="7"/>
  <c r="AA9" i="7"/>
  <c r="BA5" i="7"/>
  <c r="AZ139" i="7"/>
  <c r="AM139" i="7"/>
  <c r="M139" i="7"/>
  <c r="AM138" i="7"/>
  <c r="Z138" i="7"/>
  <c r="M138" i="7"/>
  <c r="Z137" i="7"/>
  <c r="M137" i="7"/>
  <c r="Z136" i="7"/>
  <c r="M136" i="7"/>
  <c r="AM134" i="7"/>
  <c r="Z134" i="7"/>
  <c r="M134" i="7"/>
  <c r="Z133" i="7"/>
  <c r="AM132" i="7"/>
  <c r="Z132" i="7"/>
  <c r="AM130" i="7"/>
  <c r="Z130" i="7"/>
  <c r="M130" i="7"/>
  <c r="Z129" i="7"/>
  <c r="M129" i="7"/>
  <c r="AM127" i="7"/>
  <c r="M127" i="7"/>
  <c r="AM126" i="7"/>
  <c r="Z126" i="7"/>
  <c r="M126" i="7"/>
  <c r="Z124" i="7"/>
  <c r="M124" i="7"/>
  <c r="AM123" i="7"/>
  <c r="M123" i="7"/>
  <c r="AM122" i="7"/>
  <c r="Z122" i="7"/>
  <c r="M122" i="7"/>
  <c r="AM121" i="7"/>
  <c r="Z121" i="7"/>
  <c r="AM119" i="7"/>
  <c r="M119" i="7"/>
  <c r="AZ118" i="7"/>
  <c r="AM118" i="7"/>
  <c r="Z118" i="7"/>
  <c r="M118" i="7"/>
  <c r="M116" i="7"/>
  <c r="AM112" i="7"/>
  <c r="Z112" i="7"/>
  <c r="M112" i="7"/>
  <c r="AZ111" i="7"/>
  <c r="AZ110" i="7"/>
  <c r="Z110" i="7"/>
  <c r="AM109" i="7"/>
  <c r="AZ103" i="7"/>
  <c r="AM103" i="7"/>
  <c r="Z103" i="7"/>
  <c r="M103" i="7"/>
  <c r="AZ102" i="7"/>
  <c r="Z102" i="7"/>
  <c r="AZ100" i="7"/>
  <c r="AM100" i="7"/>
  <c r="M100" i="7"/>
  <c r="AZ99" i="7"/>
  <c r="AM99" i="7"/>
  <c r="Z99" i="7"/>
  <c r="M99" i="7"/>
  <c r="AZ97" i="7"/>
  <c r="AM97" i="7"/>
  <c r="M97" i="7"/>
  <c r="AZ96" i="7"/>
  <c r="Z96" i="7"/>
  <c r="M96" i="7"/>
  <c r="AZ91" i="7"/>
  <c r="Z91" i="7"/>
  <c r="AM89" i="7"/>
  <c r="Z89" i="7"/>
  <c r="M89" i="7"/>
  <c r="AZ87" i="7"/>
  <c r="AM87" i="7"/>
  <c r="Z87" i="7"/>
  <c r="AM86" i="7"/>
  <c r="AM85" i="7"/>
  <c r="Z85" i="7"/>
  <c r="M85" i="7"/>
  <c r="AZ84" i="7"/>
  <c r="AM84" i="7"/>
  <c r="Z84" i="7"/>
  <c r="M84" i="7"/>
  <c r="M81" i="7"/>
  <c r="AM80" i="7"/>
  <c r="M80" i="7"/>
  <c r="AM77" i="7"/>
  <c r="Z77" i="7"/>
  <c r="M77" i="7"/>
  <c r="AZ76" i="7"/>
  <c r="AM76" i="7"/>
  <c r="Z76" i="7"/>
  <c r="M76" i="7"/>
  <c r="AZ75" i="7"/>
  <c r="Z75" i="7"/>
  <c r="M74" i="7"/>
  <c r="Z70" i="7"/>
  <c r="M70" i="7"/>
  <c r="AZ68" i="7"/>
  <c r="Z68" i="7"/>
  <c r="M68" i="7"/>
  <c r="AZ67" i="7"/>
  <c r="Z67" i="7"/>
  <c r="M67" i="7"/>
  <c r="AZ66" i="7"/>
  <c r="M66" i="7"/>
  <c r="AM65" i="7"/>
  <c r="M65" i="7"/>
  <c r="AM64" i="7"/>
  <c r="Z64" i="7"/>
  <c r="M64" i="7"/>
  <c r="AZ62" i="7"/>
  <c r="AM60" i="7"/>
  <c r="Z60" i="7"/>
  <c r="M60" i="7"/>
  <c r="M58" i="7"/>
  <c r="AZ57" i="7"/>
  <c r="AM56" i="7"/>
  <c r="M56" i="7"/>
  <c r="AM55" i="7"/>
  <c r="M55" i="7"/>
  <c r="AZ52" i="7"/>
  <c r="AZ51" i="7"/>
  <c r="AM51" i="7"/>
  <c r="Z51" i="7"/>
  <c r="M51" i="7"/>
  <c r="AM50" i="7"/>
  <c r="M50" i="7"/>
  <c r="AM48" i="7"/>
  <c r="M48" i="7"/>
  <c r="AM47" i="7"/>
  <c r="M47" i="7"/>
  <c r="Z42" i="7"/>
  <c r="AZ41" i="7"/>
  <c r="AM41" i="7"/>
  <c r="AZ40" i="7"/>
  <c r="AM40" i="7"/>
  <c r="M40" i="7"/>
  <c r="AZ38" i="7"/>
  <c r="AM38" i="7"/>
  <c r="Z38" i="7"/>
  <c r="AM37" i="7"/>
  <c r="AZ36" i="7"/>
  <c r="AM36" i="7"/>
  <c r="M36" i="7"/>
  <c r="AM34" i="7"/>
  <c r="Z34" i="7"/>
  <c r="AZ30" i="7"/>
  <c r="AM30" i="7"/>
  <c r="Z30" i="7"/>
  <c r="Z29" i="7"/>
  <c r="AM28" i="7"/>
  <c r="Z28" i="7"/>
  <c r="M28" i="7"/>
  <c r="AZ27" i="7"/>
  <c r="AM27" i="7"/>
  <c r="Z27" i="7"/>
  <c r="M27" i="7"/>
  <c r="AZ26" i="7"/>
  <c r="AM26" i="7"/>
  <c r="Z26" i="7"/>
  <c r="AM25" i="7"/>
  <c r="AZ23" i="7"/>
  <c r="Z23" i="7"/>
  <c r="M22" i="7"/>
  <c r="AM21" i="7"/>
  <c r="Z21" i="7"/>
  <c r="M21" i="7"/>
  <c r="AZ20" i="7"/>
  <c r="AM20" i="7"/>
  <c r="Z20" i="7"/>
  <c r="M20" i="7"/>
  <c r="Z14" i="7"/>
  <c r="M14" i="7"/>
  <c r="AM13" i="7"/>
  <c r="Z13" i="7"/>
  <c r="M13" i="7"/>
  <c r="AZ11" i="7"/>
  <c r="Z11" i="7"/>
  <c r="AZ10" i="7"/>
  <c r="AZ9" i="7"/>
  <c r="AZ8" i="7"/>
  <c r="AM8" i="7"/>
  <c r="Z8" i="7"/>
  <c r="M8" i="7"/>
  <c r="Z7" i="7"/>
  <c r="M7" i="7"/>
  <c r="AM6" i="7"/>
  <c r="M6" i="7"/>
  <c r="AZ5" i="7"/>
  <c r="Z5" i="7"/>
  <c r="M4" i="7"/>
  <c r="K140" i="9"/>
  <c r="L140" i="7" s="1"/>
  <c r="L140" i="9"/>
  <c r="M140" i="9"/>
  <c r="N140" i="9"/>
  <c r="Y140" i="7" s="1"/>
  <c r="O140" i="9"/>
  <c r="AL140" i="7" s="1"/>
  <c r="P140" i="9"/>
  <c r="Q140" i="9"/>
  <c r="AY140" i="7"/>
  <c r="Q139" i="9"/>
  <c r="S139" i="9" s="1"/>
  <c r="BL139" i="7" s="1"/>
  <c r="P139" i="9"/>
  <c r="O139" i="9"/>
  <c r="AL139" i="7" s="1"/>
  <c r="N139" i="9"/>
  <c r="Y139" i="7" s="1"/>
  <c r="M139" i="9"/>
  <c r="L139" i="9"/>
  <c r="K139" i="9"/>
  <c r="L139" i="7" s="1"/>
  <c r="Q138" i="9"/>
  <c r="S138" i="9" s="1"/>
  <c r="BL138" i="7" s="1"/>
  <c r="P138" i="9"/>
  <c r="O138" i="9"/>
  <c r="AL138" i="7" s="1"/>
  <c r="N138" i="9"/>
  <c r="Y138" i="7" s="1"/>
  <c r="M138" i="9"/>
  <c r="L138" i="9"/>
  <c r="K138" i="9"/>
  <c r="L138" i="7" s="1"/>
  <c r="Q137" i="9"/>
  <c r="P137" i="9"/>
  <c r="O137" i="9"/>
  <c r="N137" i="9"/>
  <c r="Y137" i="7" s="1"/>
  <c r="M137" i="9"/>
  <c r="L137" i="9"/>
  <c r="K137" i="9"/>
  <c r="Q136" i="9"/>
  <c r="P136" i="9"/>
  <c r="O136" i="9"/>
  <c r="AL136" i="7" s="1"/>
  <c r="N136" i="9"/>
  <c r="U136" i="9" s="1"/>
  <c r="M136" i="9"/>
  <c r="L136" i="9"/>
  <c r="K136" i="9"/>
  <c r="L136" i="7" s="1"/>
  <c r="Q134" i="9"/>
  <c r="S134" i="9" s="1"/>
  <c r="BL134" i="7" s="1"/>
  <c r="P134" i="9"/>
  <c r="O134" i="9"/>
  <c r="AL134" i="7" s="1"/>
  <c r="N134" i="9"/>
  <c r="Y134" i="7" s="1"/>
  <c r="M134" i="9"/>
  <c r="L134" i="9"/>
  <c r="K134" i="9"/>
  <c r="L134" i="7" s="1"/>
  <c r="K133" i="9"/>
  <c r="L133" i="7" s="1"/>
  <c r="L133" i="9"/>
  <c r="M133" i="9"/>
  <c r="N133" i="9"/>
  <c r="Y133" i="7" s="1"/>
  <c r="O133" i="9"/>
  <c r="AL133" i="7" s="1"/>
  <c r="P133" i="9"/>
  <c r="Q133" i="9"/>
  <c r="Q132" i="9"/>
  <c r="P132" i="9"/>
  <c r="O132" i="9"/>
  <c r="AL132" i="7" s="1"/>
  <c r="N132" i="9"/>
  <c r="U132" i="9" s="1"/>
  <c r="M132" i="9"/>
  <c r="L132" i="9"/>
  <c r="K132" i="9"/>
  <c r="L132" i="7" s="1"/>
  <c r="L130" i="9"/>
  <c r="M130" i="9"/>
  <c r="N130" i="9"/>
  <c r="AL130" i="7"/>
  <c r="K130" i="9"/>
  <c r="L130" i="7" s="1"/>
  <c r="R97" i="9"/>
  <c r="AY97" i="7" s="1"/>
  <c r="R99" i="9"/>
  <c r="AY99" i="7" s="1"/>
  <c r="R100" i="9"/>
  <c r="AY100" i="7" s="1"/>
  <c r="R102" i="9"/>
  <c r="AY102" i="7" s="1"/>
  <c r="R103" i="9"/>
  <c r="AY103" i="7" s="1"/>
  <c r="R109" i="9"/>
  <c r="AY109" i="7" s="1"/>
  <c r="R110" i="9"/>
  <c r="AY110" i="7" s="1"/>
  <c r="R112" i="9"/>
  <c r="AY112" i="7" s="1"/>
  <c r="R118" i="9"/>
  <c r="AY118" i="7" s="1"/>
  <c r="K112" i="9"/>
  <c r="L112" i="7" s="1"/>
  <c r="K129" i="9"/>
  <c r="L129" i="7" s="1"/>
  <c r="L129" i="9"/>
  <c r="M129" i="9"/>
  <c r="N129" i="9"/>
  <c r="Y129" i="7" s="1"/>
  <c r="O129" i="9"/>
  <c r="S129" i="9" s="1"/>
  <c r="BL129" i="7" s="1"/>
  <c r="P129" i="9"/>
  <c r="Q129" i="9"/>
  <c r="K100" i="9"/>
  <c r="L100" i="7" s="1"/>
  <c r="L100" i="9"/>
  <c r="M100" i="9"/>
  <c r="N100" i="9"/>
  <c r="Y100" i="7" s="1"/>
  <c r="O100" i="9"/>
  <c r="AL100" i="7" s="1"/>
  <c r="P100" i="9"/>
  <c r="Q100" i="9"/>
  <c r="R95" i="9"/>
  <c r="R96" i="9"/>
  <c r="AY96" i="7" s="1"/>
  <c r="L112" i="9"/>
  <c r="M112" i="9"/>
  <c r="N112" i="9"/>
  <c r="U112" i="9" s="1"/>
  <c r="O112" i="9"/>
  <c r="AL112" i="7" s="1"/>
  <c r="P112" i="9"/>
  <c r="Q112" i="9"/>
  <c r="K103" i="9"/>
  <c r="L103" i="7" s="1"/>
  <c r="Q128" i="9"/>
  <c r="S128" i="9" s="1"/>
  <c r="BL128" i="7" s="1"/>
  <c r="P128" i="9"/>
  <c r="O128" i="9"/>
  <c r="AL128" i="7" s="1"/>
  <c r="N128" i="9"/>
  <c r="U128" i="9" s="1"/>
  <c r="M128" i="9"/>
  <c r="L128" i="9"/>
  <c r="K128" i="9"/>
  <c r="L128" i="7" s="1"/>
  <c r="Q127" i="9"/>
  <c r="P127" i="9"/>
  <c r="O127" i="9"/>
  <c r="AL127" i="7" s="1"/>
  <c r="N127" i="9"/>
  <c r="Y127" i="7" s="1"/>
  <c r="M127" i="9"/>
  <c r="L127" i="9"/>
  <c r="K127" i="9"/>
  <c r="T127" i="9" s="1"/>
  <c r="Q126" i="9"/>
  <c r="P126" i="9"/>
  <c r="O126" i="9"/>
  <c r="S126" i="9" s="1"/>
  <c r="BL126" i="7" s="1"/>
  <c r="N126" i="9"/>
  <c r="Y126" i="7" s="1"/>
  <c r="M126" i="9"/>
  <c r="L126" i="9"/>
  <c r="K126" i="9"/>
  <c r="L126" i="7" s="1"/>
  <c r="Q124" i="9"/>
  <c r="S124" i="9" s="1"/>
  <c r="BL124" i="7" s="1"/>
  <c r="P124" i="9"/>
  <c r="O124" i="9"/>
  <c r="AL124" i="7" s="1"/>
  <c r="N124" i="9"/>
  <c r="Y124" i="7" s="1"/>
  <c r="M124" i="9"/>
  <c r="L124" i="9"/>
  <c r="K124" i="9"/>
  <c r="L124" i="7" s="1"/>
  <c r="Q123" i="9"/>
  <c r="S123" i="9" s="1"/>
  <c r="BL123" i="7" s="1"/>
  <c r="P123" i="9"/>
  <c r="O123" i="9"/>
  <c r="AL123" i="7" s="1"/>
  <c r="N123" i="9"/>
  <c r="Y123" i="7" s="1"/>
  <c r="M123" i="9"/>
  <c r="L123" i="9"/>
  <c r="K123" i="9"/>
  <c r="L123" i="7" s="1"/>
  <c r="Q122" i="9"/>
  <c r="P122" i="9"/>
  <c r="O122" i="9"/>
  <c r="S122" i="9" s="1"/>
  <c r="BL122" i="7" s="1"/>
  <c r="N122" i="9"/>
  <c r="Y122" i="7" s="1"/>
  <c r="M122" i="9"/>
  <c r="L122" i="9"/>
  <c r="K122" i="9"/>
  <c r="L122" i="7" s="1"/>
  <c r="Q121" i="9"/>
  <c r="P121" i="9"/>
  <c r="O121" i="9"/>
  <c r="AL121" i="7" s="1"/>
  <c r="N121" i="9"/>
  <c r="Y121" i="7" s="1"/>
  <c r="M121" i="9"/>
  <c r="L121" i="9"/>
  <c r="K121" i="9"/>
  <c r="L121" i="7" s="1"/>
  <c r="Q120" i="9"/>
  <c r="P120" i="9"/>
  <c r="O120" i="9"/>
  <c r="AL120" i="7" s="1"/>
  <c r="N120" i="9"/>
  <c r="U120" i="9" s="1"/>
  <c r="M120" i="9"/>
  <c r="L120" i="9"/>
  <c r="K120" i="9"/>
  <c r="Q119" i="9"/>
  <c r="S119" i="9" s="1"/>
  <c r="BL119" i="7" s="1"/>
  <c r="P119" i="9"/>
  <c r="O119" i="9"/>
  <c r="AL119" i="7" s="1"/>
  <c r="N119" i="9"/>
  <c r="U119" i="9" s="1"/>
  <c r="M119" i="9"/>
  <c r="L119" i="9"/>
  <c r="K119" i="9"/>
  <c r="L119" i="7" s="1"/>
  <c r="Q118" i="9"/>
  <c r="P118" i="9"/>
  <c r="O118" i="9"/>
  <c r="AL118" i="7" s="1"/>
  <c r="N118" i="9"/>
  <c r="Y118" i="7" s="1"/>
  <c r="M118" i="9"/>
  <c r="L118" i="9"/>
  <c r="K118" i="9"/>
  <c r="L118" i="7" s="1"/>
  <c r="Q110" i="9"/>
  <c r="P110" i="9"/>
  <c r="O110" i="9"/>
  <c r="AL110" i="7" s="1"/>
  <c r="N110" i="9"/>
  <c r="Y110" i="7" s="1"/>
  <c r="M110" i="9"/>
  <c r="L110" i="9"/>
  <c r="K110" i="9"/>
  <c r="L110" i="7" s="1"/>
  <c r="Q109" i="9"/>
  <c r="P109" i="9"/>
  <c r="O109" i="9"/>
  <c r="N109" i="9"/>
  <c r="Y109" i="7" s="1"/>
  <c r="M109" i="9"/>
  <c r="L109" i="9"/>
  <c r="K109" i="9"/>
  <c r="L109" i="7" s="1"/>
  <c r="Q103" i="9"/>
  <c r="S103" i="9" s="1"/>
  <c r="BL103" i="7" s="1"/>
  <c r="P103" i="9"/>
  <c r="O103" i="9"/>
  <c r="N103" i="9"/>
  <c r="Y103" i="7" s="1"/>
  <c r="M103" i="9"/>
  <c r="L103" i="9"/>
  <c r="Q102" i="9"/>
  <c r="S102" i="9" s="1"/>
  <c r="BL102" i="7" s="1"/>
  <c r="P102" i="9"/>
  <c r="O102" i="9"/>
  <c r="AL102" i="7" s="1"/>
  <c r="N102" i="9"/>
  <c r="Y102" i="7" s="1"/>
  <c r="M102" i="9"/>
  <c r="L102" i="9"/>
  <c r="K102" i="9"/>
  <c r="L102" i="7" s="1"/>
  <c r="Q99" i="9"/>
  <c r="S99" i="9" s="1"/>
  <c r="BL99" i="7" s="1"/>
  <c r="P99" i="9"/>
  <c r="O99" i="9"/>
  <c r="N99" i="9"/>
  <c r="Y99" i="7" s="1"/>
  <c r="M99" i="9"/>
  <c r="L99" i="9"/>
  <c r="K99" i="9"/>
  <c r="Q97" i="9"/>
  <c r="S97" i="9" s="1"/>
  <c r="BL97" i="7" s="1"/>
  <c r="P97" i="9"/>
  <c r="O97" i="9"/>
  <c r="N97" i="9"/>
  <c r="U97" i="9" s="1"/>
  <c r="M97" i="9"/>
  <c r="L97" i="9"/>
  <c r="K97" i="9"/>
  <c r="L97" i="7" s="1"/>
  <c r="Q96" i="9"/>
  <c r="P96" i="9"/>
  <c r="O96" i="9"/>
  <c r="AL96" i="7" s="1"/>
  <c r="N96" i="9"/>
  <c r="M96" i="9"/>
  <c r="L96" i="9"/>
  <c r="K96" i="9"/>
  <c r="L96" i="7" s="1"/>
  <c r="Q95" i="9"/>
  <c r="P95" i="9"/>
  <c r="O95" i="9"/>
  <c r="N95" i="9"/>
  <c r="M95" i="9"/>
  <c r="L95" i="9"/>
  <c r="K95" i="9"/>
  <c r="Q91" i="9"/>
  <c r="S91" i="9" s="1"/>
  <c r="BL91" i="7" s="1"/>
  <c r="P91" i="9"/>
  <c r="O91" i="9"/>
  <c r="AL91" i="7" s="1"/>
  <c r="N91" i="9"/>
  <c r="Y91" i="7" s="1"/>
  <c r="M91" i="9"/>
  <c r="L91" i="9"/>
  <c r="K91" i="9"/>
  <c r="Q89" i="9"/>
  <c r="P89" i="9"/>
  <c r="O89" i="9"/>
  <c r="AL89" i="7" s="1"/>
  <c r="N89" i="9"/>
  <c r="M89" i="9"/>
  <c r="L89" i="9"/>
  <c r="K89" i="9"/>
  <c r="Q87" i="9"/>
  <c r="P87" i="9"/>
  <c r="O87" i="9"/>
  <c r="AL87" i="7" s="1"/>
  <c r="N87" i="9"/>
  <c r="M87" i="9"/>
  <c r="L87" i="9"/>
  <c r="K87" i="9"/>
  <c r="L87" i="7" s="1"/>
  <c r="Q86" i="9"/>
  <c r="S86" i="9" s="1"/>
  <c r="BL86" i="7" s="1"/>
  <c r="P86" i="9"/>
  <c r="O86" i="9"/>
  <c r="AL86" i="7" s="1"/>
  <c r="N86" i="9"/>
  <c r="Y86" i="7" s="1"/>
  <c r="M86" i="9"/>
  <c r="L86" i="9"/>
  <c r="K86" i="9"/>
  <c r="T86" i="9" s="1"/>
  <c r="Q85" i="9"/>
  <c r="S85" i="9" s="1"/>
  <c r="BL85" i="7" s="1"/>
  <c r="P85" i="9"/>
  <c r="O85" i="9"/>
  <c r="AL85" i="7" s="1"/>
  <c r="N85" i="9"/>
  <c r="Y85" i="7" s="1"/>
  <c r="M85" i="9"/>
  <c r="L85" i="9"/>
  <c r="K85" i="9"/>
  <c r="L85" i="7" s="1"/>
  <c r="Q84" i="9"/>
  <c r="S84" i="9" s="1"/>
  <c r="BL84" i="7" s="1"/>
  <c r="P84" i="9"/>
  <c r="O84" i="9"/>
  <c r="AL84" i="7" s="1"/>
  <c r="N84" i="9"/>
  <c r="M84" i="9"/>
  <c r="L84" i="9"/>
  <c r="K84" i="9"/>
  <c r="L84" i="7" s="1"/>
  <c r="Q81" i="9"/>
  <c r="P81" i="9"/>
  <c r="O81" i="9"/>
  <c r="AL81" i="7" s="1"/>
  <c r="N81" i="9"/>
  <c r="M81" i="9"/>
  <c r="L81" i="9"/>
  <c r="K81" i="9"/>
  <c r="L81" i="7" s="1"/>
  <c r="Q80" i="9"/>
  <c r="P80" i="9"/>
  <c r="O80" i="9"/>
  <c r="AL80" i="7" s="1"/>
  <c r="N80" i="9"/>
  <c r="Y80" i="7" s="1"/>
  <c r="M80" i="9"/>
  <c r="L80" i="9"/>
  <c r="K80" i="9"/>
  <c r="L80" i="7" s="1"/>
  <c r="Q79" i="9"/>
  <c r="S79" i="9" s="1"/>
  <c r="BL79" i="7" s="1"/>
  <c r="P79" i="9"/>
  <c r="O79" i="9"/>
  <c r="AL78" i="7" s="1"/>
  <c r="N79" i="9"/>
  <c r="Y78" i="7" s="1"/>
  <c r="M79" i="9"/>
  <c r="L79" i="9"/>
  <c r="K79" i="9"/>
  <c r="L78" i="7" s="1"/>
  <c r="Q77" i="9"/>
  <c r="S77" i="9" s="1"/>
  <c r="BL77" i="7" s="1"/>
  <c r="P77" i="9"/>
  <c r="O77" i="9"/>
  <c r="N77" i="9"/>
  <c r="M77" i="9"/>
  <c r="L77" i="9"/>
  <c r="K77" i="9"/>
  <c r="L77" i="7" s="1"/>
  <c r="Q76" i="9"/>
  <c r="P76" i="9"/>
  <c r="O76" i="9"/>
  <c r="AL76" i="7" s="1"/>
  <c r="N76" i="9"/>
  <c r="M76" i="9"/>
  <c r="L76" i="9"/>
  <c r="K76" i="9"/>
  <c r="L76" i="7" s="1"/>
  <c r="Q75" i="9"/>
  <c r="P75" i="9"/>
  <c r="O75" i="9"/>
  <c r="AL75" i="7" s="1"/>
  <c r="N75" i="9"/>
  <c r="Y75" i="7" s="1"/>
  <c r="M75" i="9"/>
  <c r="L75" i="9"/>
  <c r="K75" i="9"/>
  <c r="L75" i="7" s="1"/>
  <c r="Q74" i="9"/>
  <c r="S74" i="9" s="1"/>
  <c r="BL74" i="7" s="1"/>
  <c r="P74" i="9"/>
  <c r="O74" i="9"/>
  <c r="AL74" i="7" s="1"/>
  <c r="N74" i="9"/>
  <c r="Y74" i="7" s="1"/>
  <c r="M74" i="9"/>
  <c r="L74" i="9"/>
  <c r="K74" i="9"/>
  <c r="L74" i="7" s="1"/>
  <c r="Q70" i="9"/>
  <c r="P70" i="9"/>
  <c r="O70" i="9"/>
  <c r="N70" i="9"/>
  <c r="M70" i="9"/>
  <c r="L70" i="9"/>
  <c r="K70" i="9"/>
  <c r="L70" i="7" s="1"/>
  <c r="Q68" i="9"/>
  <c r="P68" i="9"/>
  <c r="O68" i="9"/>
  <c r="AL68" i="7" s="1"/>
  <c r="N68" i="9"/>
  <c r="M68" i="9"/>
  <c r="L68" i="9"/>
  <c r="K68" i="9"/>
  <c r="L68" i="7" s="1"/>
  <c r="Q67" i="9"/>
  <c r="P67" i="9"/>
  <c r="O67" i="9"/>
  <c r="AL67" i="7" s="1"/>
  <c r="N67" i="9"/>
  <c r="Y67" i="7" s="1"/>
  <c r="M67" i="9"/>
  <c r="L67" i="9"/>
  <c r="K67" i="9"/>
  <c r="L67" i="7" s="1"/>
  <c r="Q66" i="9"/>
  <c r="S66" i="9" s="1"/>
  <c r="BL66" i="7" s="1"/>
  <c r="P66" i="9"/>
  <c r="O66" i="9"/>
  <c r="AL66" i="7" s="1"/>
  <c r="N66" i="9"/>
  <c r="Y66" i="7" s="1"/>
  <c r="M66" i="9"/>
  <c r="L66" i="9"/>
  <c r="K66" i="9"/>
  <c r="L66" i="7" s="1"/>
  <c r="Q65" i="9"/>
  <c r="P65" i="9"/>
  <c r="O65" i="9"/>
  <c r="AL65" i="7" s="1"/>
  <c r="N65" i="9"/>
  <c r="M65" i="9"/>
  <c r="L65" i="9"/>
  <c r="K65" i="9"/>
  <c r="L65" i="7" s="1"/>
  <c r="Q64" i="9"/>
  <c r="P64" i="9"/>
  <c r="O64" i="9"/>
  <c r="AL64" i="7" s="1"/>
  <c r="N64" i="9"/>
  <c r="Y64" i="7" s="1"/>
  <c r="M64" i="9"/>
  <c r="L64" i="9"/>
  <c r="K64" i="9"/>
  <c r="L64" i="7" s="1"/>
  <c r="Q63" i="9"/>
  <c r="P63" i="9"/>
  <c r="O63" i="9"/>
  <c r="AL63" i="7" s="1"/>
  <c r="N63" i="9"/>
  <c r="Y63" i="7" s="1"/>
  <c r="M63" i="9"/>
  <c r="L63" i="9"/>
  <c r="K63" i="9"/>
  <c r="L63" i="7" s="1"/>
  <c r="Q62" i="9"/>
  <c r="S62" i="9" s="1"/>
  <c r="BL62" i="7" s="1"/>
  <c r="P62" i="9"/>
  <c r="O62" i="9"/>
  <c r="AL62" i="7" s="1"/>
  <c r="N62" i="9"/>
  <c r="Y62" i="7" s="1"/>
  <c r="M62" i="9"/>
  <c r="L62" i="9"/>
  <c r="K62" i="9"/>
  <c r="L62" i="7" s="1"/>
  <c r="Q61" i="9"/>
  <c r="P61" i="9"/>
  <c r="O61" i="9"/>
  <c r="N61" i="9"/>
  <c r="M61" i="9"/>
  <c r="L61" i="9"/>
  <c r="K61" i="9"/>
  <c r="Q60" i="9"/>
  <c r="P60" i="9"/>
  <c r="O60" i="9"/>
  <c r="AL60" i="7" s="1"/>
  <c r="N60" i="9"/>
  <c r="M60" i="9"/>
  <c r="L60" i="9"/>
  <c r="K60" i="9"/>
  <c r="L60" i="7" s="1"/>
  <c r="Q58" i="9"/>
  <c r="P58" i="9"/>
  <c r="O58" i="9"/>
  <c r="N58" i="9"/>
  <c r="Y58" i="7" s="1"/>
  <c r="M58" i="9"/>
  <c r="L58" i="9"/>
  <c r="K58" i="9"/>
  <c r="L58" i="7" s="1"/>
  <c r="Q57" i="9"/>
  <c r="S57" i="9" s="1"/>
  <c r="BL57" i="7" s="1"/>
  <c r="P57" i="9"/>
  <c r="O57" i="9"/>
  <c r="AL57" i="7" s="1"/>
  <c r="N57" i="9"/>
  <c r="Y57" i="7" s="1"/>
  <c r="M57" i="9"/>
  <c r="L57" i="9"/>
  <c r="K57" i="9"/>
  <c r="L57" i="7" s="1"/>
  <c r="Q56" i="9"/>
  <c r="P56" i="9"/>
  <c r="O56" i="9"/>
  <c r="AL56" i="7" s="1"/>
  <c r="N56" i="9"/>
  <c r="M56" i="9"/>
  <c r="L56" i="9"/>
  <c r="K56" i="9"/>
  <c r="L56" i="7" s="1"/>
  <c r="Q55" i="9"/>
  <c r="P55" i="9"/>
  <c r="O55" i="9"/>
  <c r="AL55" i="7" s="1"/>
  <c r="N55" i="9"/>
  <c r="Y55" i="7" s="1"/>
  <c r="M55" i="9"/>
  <c r="L55" i="9"/>
  <c r="K55" i="9"/>
  <c r="L55" i="7" s="1"/>
  <c r="Q52" i="9"/>
  <c r="P52" i="9"/>
  <c r="O52" i="9"/>
  <c r="AL52" i="7" s="1"/>
  <c r="N52" i="9"/>
  <c r="Y52" i="7" s="1"/>
  <c r="M52" i="9"/>
  <c r="L52" i="9"/>
  <c r="K52" i="9"/>
  <c r="L52" i="7" s="1"/>
  <c r="Q51" i="9"/>
  <c r="S51" i="9" s="1"/>
  <c r="BL51" i="7" s="1"/>
  <c r="P51" i="9"/>
  <c r="O51" i="9"/>
  <c r="AL51" i="7" s="1"/>
  <c r="N51" i="9"/>
  <c r="Y51" i="7" s="1"/>
  <c r="M51" i="9"/>
  <c r="L51" i="9"/>
  <c r="K51" i="9"/>
  <c r="L51" i="7" s="1"/>
  <c r="Q50" i="9"/>
  <c r="P50" i="9"/>
  <c r="O50" i="9"/>
  <c r="AL50" i="7" s="1"/>
  <c r="N50" i="9"/>
  <c r="Y50" i="7" s="1"/>
  <c r="M50" i="9"/>
  <c r="L50" i="9"/>
  <c r="K50" i="9"/>
  <c r="L50" i="7" s="1"/>
  <c r="AL48" i="7"/>
  <c r="L48" i="7"/>
  <c r="Q47" i="9"/>
  <c r="P47" i="9"/>
  <c r="O47" i="9"/>
  <c r="N47" i="9"/>
  <c r="Y47" i="7" s="1"/>
  <c r="M47" i="9"/>
  <c r="L47" i="9"/>
  <c r="K47" i="9"/>
  <c r="L47" i="7" s="1"/>
  <c r="Q42" i="9"/>
  <c r="S42" i="9" s="1"/>
  <c r="BL42" i="7" s="1"/>
  <c r="P42" i="9"/>
  <c r="O42" i="9"/>
  <c r="AL42" i="7" s="1"/>
  <c r="N42" i="9"/>
  <c r="Y42" i="7" s="1"/>
  <c r="M42" i="9"/>
  <c r="L42" i="9"/>
  <c r="K42" i="9"/>
  <c r="L42" i="7" s="1"/>
  <c r="Q41" i="9"/>
  <c r="P41" i="9"/>
  <c r="O41" i="9"/>
  <c r="AL41" i="7" s="1"/>
  <c r="N41" i="9"/>
  <c r="Y41" i="7" s="1"/>
  <c r="M41" i="9"/>
  <c r="L41" i="9"/>
  <c r="K41" i="9"/>
  <c r="L41" i="7" s="1"/>
  <c r="Q40" i="9"/>
  <c r="P40" i="9"/>
  <c r="O40" i="9"/>
  <c r="AL40" i="7" s="1"/>
  <c r="N40" i="9"/>
  <c r="Y40" i="7" s="1"/>
  <c r="M40" i="9"/>
  <c r="L40" i="9"/>
  <c r="K40" i="9"/>
  <c r="L40" i="7" s="1"/>
  <c r="Q38" i="9"/>
  <c r="P38" i="9"/>
  <c r="O38" i="9"/>
  <c r="AL38" i="7" s="1"/>
  <c r="N38" i="9"/>
  <c r="Y38" i="7" s="1"/>
  <c r="M38" i="9"/>
  <c r="L38" i="9"/>
  <c r="K38" i="9"/>
  <c r="L38" i="7" s="1"/>
  <c r="Q37" i="9"/>
  <c r="S37" i="9" s="1"/>
  <c r="BL37" i="7" s="1"/>
  <c r="P37" i="9"/>
  <c r="O37" i="9"/>
  <c r="AL37" i="7" s="1"/>
  <c r="N37" i="9"/>
  <c r="Y37" i="7" s="1"/>
  <c r="M37" i="9"/>
  <c r="L37" i="9"/>
  <c r="K37" i="9"/>
  <c r="L37" i="7" s="1"/>
  <c r="Q36" i="9"/>
  <c r="P36" i="9"/>
  <c r="O36" i="9"/>
  <c r="AL36" i="7" s="1"/>
  <c r="N36" i="9"/>
  <c r="Y36" i="7" s="1"/>
  <c r="M36" i="9"/>
  <c r="L36" i="9"/>
  <c r="K36" i="9"/>
  <c r="L36" i="7" s="1"/>
  <c r="Q34" i="9"/>
  <c r="P34" i="9"/>
  <c r="O34" i="9"/>
  <c r="AL34" i="7" s="1"/>
  <c r="N34" i="9"/>
  <c r="Y34" i="7" s="1"/>
  <c r="M34" i="9"/>
  <c r="L34" i="9"/>
  <c r="K34" i="9"/>
  <c r="L34" i="7" s="1"/>
  <c r="Q33" i="9"/>
  <c r="P33" i="9"/>
  <c r="O33" i="9"/>
  <c r="N33" i="9"/>
  <c r="Y33" i="7" s="1"/>
  <c r="M33" i="9"/>
  <c r="L33" i="9"/>
  <c r="K33" i="9"/>
  <c r="L33" i="7" s="1"/>
  <c r="Q32" i="9"/>
  <c r="S32" i="9" s="1"/>
  <c r="BL32" i="7" s="1"/>
  <c r="P32" i="9"/>
  <c r="O32" i="9"/>
  <c r="AL32" i="7" s="1"/>
  <c r="N32" i="9"/>
  <c r="Y32" i="7" s="1"/>
  <c r="M32" i="9"/>
  <c r="L32" i="9"/>
  <c r="K32" i="9"/>
  <c r="L32" i="7" s="1"/>
  <c r="Q30" i="9"/>
  <c r="S30" i="9" s="1"/>
  <c r="BL30" i="7" s="1"/>
  <c r="P30" i="9"/>
  <c r="O30" i="9"/>
  <c r="AL30" i="7" s="1"/>
  <c r="N30" i="9"/>
  <c r="Y30" i="7" s="1"/>
  <c r="M30" i="9"/>
  <c r="L30" i="9"/>
  <c r="K30" i="9"/>
  <c r="Q29" i="9"/>
  <c r="P29" i="9"/>
  <c r="O29" i="9"/>
  <c r="AL29" i="7" s="1"/>
  <c r="N29" i="9"/>
  <c r="Y29" i="7" s="1"/>
  <c r="M29" i="9"/>
  <c r="L29" i="9"/>
  <c r="K29" i="9"/>
  <c r="L29" i="7" s="1"/>
  <c r="Q28" i="9"/>
  <c r="P28" i="9"/>
  <c r="O28" i="9"/>
  <c r="AL28" i="7" s="1"/>
  <c r="N28" i="9"/>
  <c r="Y28" i="7" s="1"/>
  <c r="M28" i="9"/>
  <c r="L28" i="9"/>
  <c r="K28" i="9"/>
  <c r="L28" i="7" s="1"/>
  <c r="Q27" i="9"/>
  <c r="S27" i="9" s="1"/>
  <c r="BL27" i="7" s="1"/>
  <c r="P27" i="9"/>
  <c r="O27" i="9"/>
  <c r="AL27" i="7" s="1"/>
  <c r="N27" i="9"/>
  <c r="Y27" i="7" s="1"/>
  <c r="M27" i="9"/>
  <c r="L27" i="9"/>
  <c r="K27" i="9"/>
  <c r="L27" i="7" s="1"/>
  <c r="Q26" i="9"/>
  <c r="P26" i="9"/>
  <c r="O26" i="9"/>
  <c r="AL26" i="7" s="1"/>
  <c r="N26" i="9"/>
  <c r="Y26" i="7" s="1"/>
  <c r="M26" i="9"/>
  <c r="L26" i="9"/>
  <c r="K26" i="9"/>
  <c r="L26" i="7" s="1"/>
  <c r="Q25" i="9"/>
  <c r="P25" i="9"/>
  <c r="O25" i="9"/>
  <c r="AL25" i="7" s="1"/>
  <c r="N25" i="9"/>
  <c r="Y25" i="7" s="1"/>
  <c r="M25" i="9"/>
  <c r="L25" i="9"/>
  <c r="K25" i="9"/>
  <c r="L25" i="7" s="1"/>
  <c r="Q23" i="9"/>
  <c r="P23" i="9"/>
  <c r="O23" i="9"/>
  <c r="N23" i="9"/>
  <c r="Y23" i="7" s="1"/>
  <c r="M23" i="9"/>
  <c r="L23" i="9"/>
  <c r="K23" i="9"/>
  <c r="Q22" i="9"/>
  <c r="P22" i="9"/>
  <c r="O22" i="9"/>
  <c r="AL22" i="7" s="1"/>
  <c r="N22" i="9"/>
  <c r="Y22" i="7" s="1"/>
  <c r="M22" i="9"/>
  <c r="L22" i="9"/>
  <c r="K22" i="9"/>
  <c r="L22" i="7" s="1"/>
  <c r="Q21" i="9"/>
  <c r="P21" i="9"/>
  <c r="O21" i="9"/>
  <c r="AL21" i="7" s="1"/>
  <c r="N21" i="9"/>
  <c r="Y21" i="7" s="1"/>
  <c r="M21" i="9"/>
  <c r="L21" i="9"/>
  <c r="K21" i="9"/>
  <c r="L21" i="7" s="1"/>
  <c r="Q20" i="9"/>
  <c r="P20" i="9"/>
  <c r="O20" i="9"/>
  <c r="AL20" i="7" s="1"/>
  <c r="N20" i="9"/>
  <c r="Y20" i="7" s="1"/>
  <c r="M20" i="9"/>
  <c r="L20" i="9"/>
  <c r="K20" i="9"/>
  <c r="L20" i="7" s="1"/>
  <c r="Q14" i="9"/>
  <c r="P14" i="9"/>
  <c r="O14" i="9"/>
  <c r="AL14" i="7" s="1"/>
  <c r="N14" i="9"/>
  <c r="Y14" i="7" s="1"/>
  <c r="M14" i="9"/>
  <c r="L14" i="9"/>
  <c r="K14" i="9"/>
  <c r="L14" i="7" s="1"/>
  <c r="Q13" i="9"/>
  <c r="S13" i="9" s="1"/>
  <c r="BL13" i="7" s="1"/>
  <c r="P13" i="9"/>
  <c r="O13" i="9"/>
  <c r="AL13" i="7" s="1"/>
  <c r="N13" i="9"/>
  <c r="Y13" i="7" s="1"/>
  <c r="M13" i="9"/>
  <c r="L13" i="9"/>
  <c r="K13" i="9"/>
  <c r="L13" i="7" s="1"/>
  <c r="Q11" i="9"/>
  <c r="S11" i="9" s="1"/>
  <c r="BL11" i="7" s="1"/>
  <c r="P11" i="9"/>
  <c r="O11" i="9"/>
  <c r="AL11" i="7" s="1"/>
  <c r="N11" i="9"/>
  <c r="Y11" i="7" s="1"/>
  <c r="M11" i="9"/>
  <c r="L11" i="9"/>
  <c r="K11" i="9"/>
  <c r="L11" i="7" s="1"/>
  <c r="Q10" i="9"/>
  <c r="P10" i="9"/>
  <c r="O10" i="9"/>
  <c r="AL10" i="7" s="1"/>
  <c r="N10" i="9"/>
  <c r="Y10" i="7" s="1"/>
  <c r="M10" i="9"/>
  <c r="L10" i="9"/>
  <c r="K10" i="9"/>
  <c r="L10" i="7" s="1"/>
  <c r="Q9" i="9"/>
  <c r="P9" i="9"/>
  <c r="O9" i="9"/>
  <c r="AL9" i="7" s="1"/>
  <c r="N9" i="9"/>
  <c r="Y9" i="7" s="1"/>
  <c r="M9" i="9"/>
  <c r="L9" i="9"/>
  <c r="K9" i="9"/>
  <c r="L9" i="7" s="1"/>
  <c r="Q8" i="9"/>
  <c r="S8" i="9" s="1"/>
  <c r="BL8" i="7" s="1"/>
  <c r="P8" i="9"/>
  <c r="O8" i="9"/>
  <c r="AL8" i="7" s="1"/>
  <c r="N8" i="9"/>
  <c r="Y8" i="7" s="1"/>
  <c r="M8" i="9"/>
  <c r="L8" i="9"/>
  <c r="K8" i="9"/>
  <c r="L8" i="7" s="1"/>
  <c r="Q7" i="9"/>
  <c r="P7" i="9"/>
  <c r="O7" i="9"/>
  <c r="AL7" i="7" s="1"/>
  <c r="N7" i="9"/>
  <c r="Y7" i="7" s="1"/>
  <c r="M7" i="9"/>
  <c r="L7" i="9"/>
  <c r="K7" i="9"/>
  <c r="L7" i="7" s="1"/>
  <c r="Q6" i="9"/>
  <c r="P6" i="9"/>
  <c r="O6" i="9"/>
  <c r="AL6" i="7" s="1"/>
  <c r="N6" i="9"/>
  <c r="Y6" i="7" s="1"/>
  <c r="M6" i="9"/>
  <c r="L6" i="9"/>
  <c r="K6" i="9"/>
  <c r="L6" i="7" s="1"/>
  <c r="Q5" i="9"/>
  <c r="P5" i="9"/>
  <c r="O5" i="9"/>
  <c r="AL5" i="7" s="1"/>
  <c r="N5" i="9"/>
  <c r="Y5" i="7" s="1"/>
  <c r="M5" i="9"/>
  <c r="L5" i="9"/>
  <c r="K5" i="9"/>
  <c r="L5" i="7" s="1"/>
  <c r="Q4" i="9"/>
  <c r="S4" i="9" s="1"/>
  <c r="BL4" i="7" s="1"/>
  <c r="P4" i="9"/>
  <c r="O4" i="9"/>
  <c r="N4" i="9"/>
  <c r="Y4" i="7" s="1"/>
  <c r="M4" i="9"/>
  <c r="L4" i="9"/>
  <c r="K4" i="9"/>
  <c r="A96" i="3"/>
  <c r="A99" i="3"/>
  <c r="A100" i="3"/>
  <c r="A101" i="3"/>
  <c r="A102" i="3"/>
  <c r="A103" i="3"/>
  <c r="A109" i="3"/>
  <c r="A110" i="3"/>
  <c r="A111" i="3"/>
  <c r="A112" i="3"/>
  <c r="A116" i="3"/>
  <c r="A118" i="3"/>
  <c r="A119" i="3"/>
  <c r="A120" i="3"/>
  <c r="A121" i="3"/>
  <c r="A122" i="3"/>
  <c r="A123" i="3"/>
  <c r="A124" i="3"/>
  <c r="A126" i="3"/>
  <c r="A127" i="3"/>
  <c r="A128" i="3"/>
  <c r="A129" i="3"/>
  <c r="A130" i="3"/>
  <c r="A132" i="3"/>
  <c r="A133" i="3"/>
  <c r="A134" i="3"/>
  <c r="A136" i="3"/>
  <c r="A137" i="3"/>
  <c r="A138" i="3"/>
  <c r="A139" i="3"/>
  <c r="A140" i="3"/>
  <c r="A5" i="3"/>
  <c r="A6" i="3"/>
  <c r="A7" i="3"/>
  <c r="A8" i="3"/>
  <c r="A9" i="3"/>
  <c r="A10" i="3"/>
  <c r="A11" i="3"/>
  <c r="A13" i="3"/>
  <c r="A14" i="3"/>
  <c r="A20" i="3"/>
  <c r="A21" i="3"/>
  <c r="A22" i="3"/>
  <c r="A23" i="3"/>
  <c r="A25" i="3"/>
  <c r="A26" i="3"/>
  <c r="A27" i="3"/>
  <c r="A28" i="3"/>
  <c r="A29" i="3"/>
  <c r="A30" i="3"/>
  <c r="A31" i="3"/>
  <c r="A32" i="3"/>
  <c r="A33" i="3"/>
  <c r="A34" i="3"/>
  <c r="A36" i="3"/>
  <c r="A37" i="3"/>
  <c r="A38" i="3"/>
  <c r="A40" i="3"/>
  <c r="A41" i="3"/>
  <c r="A42" i="3"/>
  <c r="A47" i="3"/>
  <c r="A48" i="3"/>
  <c r="A50" i="3"/>
  <c r="A51" i="3"/>
  <c r="A54" i="3"/>
  <c r="A55" i="3"/>
  <c r="A56" i="3"/>
  <c r="A57" i="3"/>
  <c r="A58" i="3"/>
  <c r="A60" i="3"/>
  <c r="A62" i="3"/>
  <c r="A63" i="3"/>
  <c r="A64" i="3"/>
  <c r="A65" i="3"/>
  <c r="A66" i="3"/>
  <c r="A67" i="3"/>
  <c r="A68" i="3"/>
  <c r="A70" i="3"/>
  <c r="A74" i="3"/>
  <c r="A75" i="3"/>
  <c r="A76" i="3"/>
  <c r="A77" i="3"/>
  <c r="A80" i="3"/>
  <c r="A81" i="3"/>
  <c r="A84" i="3"/>
  <c r="A85" i="3"/>
  <c r="A86" i="3"/>
  <c r="A87" i="3"/>
  <c r="A89" i="3"/>
  <c r="A91" i="3"/>
  <c r="A4" i="3"/>
  <c r="AZ4" i="7"/>
  <c r="AM4" i="7"/>
  <c r="Z4" i="7"/>
  <c r="R91" i="9"/>
  <c r="AY91" i="7" s="1"/>
  <c r="R89" i="9"/>
  <c r="AY89" i="7" s="1"/>
  <c r="R87" i="9"/>
  <c r="AY87" i="7" s="1"/>
  <c r="R81" i="9"/>
  <c r="AY81" i="7" s="1"/>
  <c r="R77" i="9"/>
  <c r="AY77" i="7" s="1"/>
  <c r="R70" i="9"/>
  <c r="AY70" i="7" s="1"/>
  <c r="R68" i="9"/>
  <c r="AY68" i="7" s="1"/>
  <c r="AY48" i="7"/>
  <c r="R14" i="9"/>
  <c r="AY14" i="7" s="1"/>
  <c r="R11" i="9"/>
  <c r="AY11" i="7" s="1"/>
  <c r="R5" i="9"/>
  <c r="AY5" i="7" s="1"/>
  <c r="R6" i="9"/>
  <c r="AY6" i="7" s="1"/>
  <c r="R7" i="9"/>
  <c r="AY7" i="7" s="1"/>
  <c r="R8" i="9"/>
  <c r="AY8" i="7" s="1"/>
  <c r="R9" i="9"/>
  <c r="AY9" i="7" s="1"/>
  <c r="R10" i="9"/>
  <c r="AY10" i="7" s="1"/>
  <c r="R13" i="9"/>
  <c r="AY13" i="7" s="1"/>
  <c r="R20" i="9"/>
  <c r="AY20" i="7" s="1"/>
  <c r="R21" i="9"/>
  <c r="AY21" i="7" s="1"/>
  <c r="R22" i="9"/>
  <c r="AY22" i="7" s="1"/>
  <c r="R23" i="9"/>
  <c r="AY23" i="7" s="1"/>
  <c r="R25" i="9"/>
  <c r="AY25" i="7" s="1"/>
  <c r="R26" i="9"/>
  <c r="AY26" i="7" s="1"/>
  <c r="R27" i="9"/>
  <c r="AY27" i="7" s="1"/>
  <c r="R28" i="9"/>
  <c r="AY28" i="7" s="1"/>
  <c r="R29" i="9"/>
  <c r="AY29" i="7" s="1"/>
  <c r="R30" i="9"/>
  <c r="AY30" i="7" s="1"/>
  <c r="R32" i="9"/>
  <c r="AY32" i="7" s="1"/>
  <c r="R33" i="9"/>
  <c r="AY33" i="7" s="1"/>
  <c r="R34" i="9"/>
  <c r="AY34" i="7" s="1"/>
  <c r="R36" i="9"/>
  <c r="AY36" i="7" s="1"/>
  <c r="R37" i="9"/>
  <c r="AY37" i="7" s="1"/>
  <c r="R38" i="9"/>
  <c r="AY38" i="7" s="1"/>
  <c r="R40" i="9"/>
  <c r="AY40" i="7" s="1"/>
  <c r="R41" i="9"/>
  <c r="AY41" i="7" s="1"/>
  <c r="R42" i="9"/>
  <c r="AY42" i="7" s="1"/>
  <c r="R47" i="9"/>
  <c r="AY47" i="7" s="1"/>
  <c r="R50" i="9"/>
  <c r="AY50" i="7" s="1"/>
  <c r="R51" i="9"/>
  <c r="AY51" i="7" s="1"/>
  <c r="R52" i="9"/>
  <c r="AY52" i="7" s="1"/>
  <c r="R55" i="9"/>
  <c r="AY55" i="7" s="1"/>
  <c r="R56" i="9"/>
  <c r="AY56" i="7" s="1"/>
  <c r="R57" i="9"/>
  <c r="AY57" i="7" s="1"/>
  <c r="R58" i="9"/>
  <c r="AY58" i="7" s="1"/>
  <c r="R60" i="9"/>
  <c r="AY60" i="7" s="1"/>
  <c r="R61" i="9"/>
  <c r="R62" i="9"/>
  <c r="AY62" i="7" s="1"/>
  <c r="R63" i="9"/>
  <c r="AY63" i="7" s="1"/>
  <c r="R64" i="9"/>
  <c r="AY64" i="7" s="1"/>
  <c r="R66" i="9"/>
  <c r="AY66" i="7" s="1"/>
  <c r="R65" i="9"/>
  <c r="AY65" i="7" s="1"/>
  <c r="R67" i="9"/>
  <c r="R74" i="9"/>
  <c r="AY74" i="7" s="1"/>
  <c r="R75" i="9"/>
  <c r="AY75" i="7" s="1"/>
  <c r="R76" i="9"/>
  <c r="AY76" i="7" s="1"/>
  <c r="R79" i="9"/>
  <c r="AY78" i="7" s="1"/>
  <c r="R80" i="9"/>
  <c r="AY80" i="7" s="1"/>
  <c r="R84" i="9"/>
  <c r="AY84" i="7" s="1"/>
  <c r="R85" i="9"/>
  <c r="AY85" i="7" s="1"/>
  <c r="AY120" i="7"/>
  <c r="AY123" i="7"/>
  <c r="AY124" i="7"/>
  <c r="AL4" i="7"/>
  <c r="R4" i="9"/>
  <c r="AY4" i="7" s="1"/>
  <c r="L4" i="7"/>
  <c r="BN3" i="7" l="1"/>
  <c r="Y130" i="7"/>
  <c r="U130" i="9"/>
  <c r="AY122" i="7"/>
  <c r="T121" i="9"/>
  <c r="T128" i="22"/>
  <c r="T14" i="22"/>
  <c r="T97" i="7"/>
  <c r="AT111" i="7"/>
  <c r="AT141" i="7" s="1"/>
  <c r="U116" i="21"/>
  <c r="U116" i="7"/>
  <c r="U119" i="21"/>
  <c r="BA126" i="7"/>
  <c r="BA127" i="7"/>
  <c r="BA128" i="7"/>
  <c r="BA129" i="7"/>
  <c r="S29" i="9"/>
  <c r="BL29" i="7" s="1"/>
  <c r="U65" i="9"/>
  <c r="S68" i="9"/>
  <c r="BL68" i="7" s="1"/>
  <c r="U70" i="9"/>
  <c r="U77" i="9"/>
  <c r="S87" i="9"/>
  <c r="BL87" i="7" s="1"/>
  <c r="U89" i="9"/>
  <c r="S118" i="9"/>
  <c r="BL118" i="7" s="1"/>
  <c r="S127" i="9"/>
  <c r="BL127" i="7" s="1"/>
  <c r="S132" i="9"/>
  <c r="BL132" i="7" s="1"/>
  <c r="S137" i="9"/>
  <c r="BL137" i="7" s="1"/>
  <c r="S140" i="9"/>
  <c r="BL140" i="7" s="1"/>
  <c r="Y136" i="7"/>
  <c r="K99" i="7"/>
  <c r="Y70" i="7"/>
  <c r="V123" i="7"/>
  <c r="V8" i="7"/>
  <c r="T123" i="9"/>
  <c r="T137" i="9"/>
  <c r="U13" i="22"/>
  <c r="S29" i="22"/>
  <c r="BG29" i="7" s="1"/>
  <c r="T30" i="22"/>
  <c r="S30" i="22"/>
  <c r="BG30" i="7" s="1"/>
  <c r="S68" i="22"/>
  <c r="BG68" i="7" s="1"/>
  <c r="S77" i="22"/>
  <c r="BG77" i="7" s="1"/>
  <c r="U84" i="22"/>
  <c r="T84" i="7"/>
  <c r="S89" i="22"/>
  <c r="BG89" i="7" s="1"/>
  <c r="T134" i="22"/>
  <c r="T132" i="22"/>
  <c r="T70" i="22"/>
  <c r="T124" i="23"/>
  <c r="S124" i="23"/>
  <c r="BF124" i="7" s="1"/>
  <c r="T127" i="23"/>
  <c r="F127" i="7"/>
  <c r="S127" i="23"/>
  <c r="BF127" i="7" s="1"/>
  <c r="S129" i="23"/>
  <c r="BF129" i="7" s="1"/>
  <c r="T132" i="23"/>
  <c r="S132" i="23"/>
  <c r="BF132" i="7" s="1"/>
  <c r="T137" i="23"/>
  <c r="T139" i="23"/>
  <c r="R138" i="7"/>
  <c r="S14" i="26"/>
  <c r="BD14" i="7" s="1"/>
  <c r="S48" i="26"/>
  <c r="BD48" i="7" s="1"/>
  <c r="S76" i="26"/>
  <c r="BD76" i="7" s="1"/>
  <c r="S89" i="26"/>
  <c r="BD89" i="7" s="1"/>
  <c r="S97" i="15"/>
  <c r="BK97" i="7" s="1"/>
  <c r="S102" i="15"/>
  <c r="BK102" i="7" s="1"/>
  <c r="T125" i="15"/>
  <c r="S125" i="15"/>
  <c r="BK125" i="7" s="1"/>
  <c r="S10" i="18"/>
  <c r="BJ10" i="7" s="1"/>
  <c r="T11" i="18"/>
  <c r="S11" i="18"/>
  <c r="S20" i="18"/>
  <c r="BJ20" i="7" s="1"/>
  <c r="T26" i="18"/>
  <c r="S26" i="18"/>
  <c r="BJ26" i="7" s="1"/>
  <c r="T27" i="18"/>
  <c r="S109" i="18"/>
  <c r="T111" i="18"/>
  <c r="V116" i="7"/>
  <c r="U116" i="19"/>
  <c r="U4" i="21"/>
  <c r="U4" i="7"/>
  <c r="U89" i="3"/>
  <c r="T103" i="22"/>
  <c r="T130" i="22"/>
  <c r="T138" i="22"/>
  <c r="V140" i="7"/>
  <c r="G136" i="7"/>
  <c r="S111" i="7"/>
  <c r="U111" i="23"/>
  <c r="T122" i="23"/>
  <c r="F122" i="7"/>
  <c r="U42" i="26"/>
  <c r="W99" i="7"/>
  <c r="U99" i="18"/>
  <c r="U132" i="25"/>
  <c r="R132" i="7"/>
  <c r="U126" i="3"/>
  <c r="U127" i="3"/>
  <c r="U128" i="3"/>
  <c r="U129" i="3"/>
  <c r="S5" i="9"/>
  <c r="BL5" i="7" s="1"/>
  <c r="S9" i="9"/>
  <c r="BL9" i="7" s="1"/>
  <c r="S23" i="9"/>
  <c r="BL23" i="7" s="1"/>
  <c r="S28" i="9"/>
  <c r="BL28" i="7" s="1"/>
  <c r="S33" i="9"/>
  <c r="BL33" i="7" s="1"/>
  <c r="S38" i="9"/>
  <c r="BL38" i="7" s="1"/>
  <c r="S47" i="9"/>
  <c r="BL47" i="7" s="1"/>
  <c r="U48" i="9"/>
  <c r="S58" i="9"/>
  <c r="BL58" i="7" s="1"/>
  <c r="S67" i="9"/>
  <c r="BL67" i="7" s="1"/>
  <c r="S75" i="9"/>
  <c r="BL75" i="7" s="1"/>
  <c r="S80" i="9"/>
  <c r="BL80" i="7" s="1"/>
  <c r="U81" i="9"/>
  <c r="S95" i="9"/>
  <c r="U96" i="9"/>
  <c r="S121" i="9"/>
  <c r="BL121" i="7" s="1"/>
  <c r="S100" i="9"/>
  <c r="BL100" i="7" s="1"/>
  <c r="S133" i="9"/>
  <c r="BL133" i="7" s="1"/>
  <c r="S136" i="9"/>
  <c r="BL136" i="7" s="1"/>
  <c r="X47" i="7"/>
  <c r="Y81" i="7"/>
  <c r="Y65" i="7"/>
  <c r="W64" i="7"/>
  <c r="W68" i="7"/>
  <c r="V4" i="7"/>
  <c r="V6" i="7"/>
  <c r="U64" i="9"/>
  <c r="T103" i="9"/>
  <c r="U124" i="9"/>
  <c r="U22" i="7"/>
  <c r="U119" i="7"/>
  <c r="V100" i="7"/>
  <c r="AH103" i="7"/>
  <c r="X51" i="7"/>
  <c r="S11" i="22"/>
  <c r="BG11" i="7" s="1"/>
  <c r="S14" i="22"/>
  <c r="BG14" i="7" s="1"/>
  <c r="U29" i="22"/>
  <c r="T29" i="7"/>
  <c r="U29" i="23"/>
  <c r="S29" i="7"/>
  <c r="T68" i="7"/>
  <c r="T42" i="7"/>
  <c r="T30" i="7"/>
  <c r="S42" i="7"/>
  <c r="T29" i="26"/>
  <c r="U34" i="26"/>
  <c r="S38" i="26"/>
  <c r="BD38" i="7" s="1"/>
  <c r="U100" i="26"/>
  <c r="Q100" i="7"/>
  <c r="AQ133" i="7"/>
  <c r="S138" i="26"/>
  <c r="BD138" i="7" s="1"/>
  <c r="S112" i="15"/>
  <c r="BK112" i="7" s="1"/>
  <c r="S138" i="15"/>
  <c r="BK138" i="7" s="1"/>
  <c r="S70" i="18"/>
  <c r="BJ70" i="7" s="1"/>
  <c r="S96" i="18"/>
  <c r="BJ96" i="7" s="1"/>
  <c r="T125" i="18"/>
  <c r="S125" i="18"/>
  <c r="BJ125" i="7" s="1"/>
  <c r="U87" i="25"/>
  <c r="U129" i="21"/>
  <c r="S84" i="22"/>
  <c r="BG84" i="7" s="1"/>
  <c r="S85" i="22"/>
  <c r="BG85" i="7" s="1"/>
  <c r="S86" i="22"/>
  <c r="BG86" i="7" s="1"/>
  <c r="S87" i="22"/>
  <c r="BG87" i="7" s="1"/>
  <c r="S110" i="22"/>
  <c r="BG110" i="7" s="1"/>
  <c r="U134" i="22"/>
  <c r="S139" i="22"/>
  <c r="BG139" i="7" s="1"/>
  <c r="S87" i="23"/>
  <c r="BF87" i="7" s="1"/>
  <c r="U136" i="23"/>
  <c r="T102" i="7"/>
  <c r="U123" i="9"/>
  <c r="U138" i="9"/>
  <c r="S86" i="26"/>
  <c r="BD86" i="7" s="1"/>
  <c r="S87" i="26"/>
  <c r="BD87" i="7" s="1"/>
  <c r="T118" i="26"/>
  <c r="S118" i="26"/>
  <c r="BD118" i="7" s="1"/>
  <c r="S122" i="26"/>
  <c r="BD122" i="7" s="1"/>
  <c r="U116" i="18"/>
  <c r="W116" i="7"/>
  <c r="V86" i="7"/>
  <c r="U86" i="19"/>
  <c r="Z127" i="7"/>
  <c r="U129" i="4"/>
  <c r="U136" i="4"/>
  <c r="AZ136" i="7"/>
  <c r="BA70" i="7"/>
  <c r="U77" i="3"/>
  <c r="BA77" i="7"/>
  <c r="U102" i="3"/>
  <c r="U103" i="3"/>
  <c r="BA103" i="7"/>
  <c r="U122" i="3"/>
  <c r="BA122" i="7"/>
  <c r="U123" i="3"/>
  <c r="U124" i="3"/>
  <c r="BA124" i="7"/>
  <c r="U125" i="3"/>
  <c r="U136" i="3"/>
  <c r="BA136" i="7"/>
  <c r="S70" i="22"/>
  <c r="BG70" i="7" s="1"/>
  <c r="S79" i="22"/>
  <c r="BG79" i="7" s="1"/>
  <c r="S81" i="22"/>
  <c r="BG81" i="7" s="1"/>
  <c r="S97" i="22"/>
  <c r="BG97" i="7" s="1"/>
  <c r="S100" i="22"/>
  <c r="BG100" i="7" s="1"/>
  <c r="S120" i="22"/>
  <c r="BG120" i="7" s="1"/>
  <c r="S124" i="22"/>
  <c r="BG124" i="7" s="1"/>
  <c r="S129" i="22"/>
  <c r="BG129" i="7" s="1"/>
  <c r="S137" i="22"/>
  <c r="BG137" i="7" s="1"/>
  <c r="U116" i="9"/>
  <c r="Y116" i="7"/>
  <c r="U99" i="23"/>
  <c r="S109" i="23"/>
  <c r="BF109" i="7" s="1"/>
  <c r="S116" i="23"/>
  <c r="BF116" i="7" s="1"/>
  <c r="T123" i="7"/>
  <c r="T76" i="7"/>
  <c r="S38" i="7"/>
  <c r="U29" i="26"/>
  <c r="S128" i="26"/>
  <c r="BD128" i="7" s="1"/>
  <c r="S13" i="15"/>
  <c r="BK13" i="7" s="1"/>
  <c r="T87" i="15"/>
  <c r="S100" i="15"/>
  <c r="BK100" i="7" s="1"/>
  <c r="T121" i="15"/>
  <c r="S32" i="18"/>
  <c r="BJ32" i="7" s="1"/>
  <c r="S41" i="18"/>
  <c r="BJ41" i="7" s="1"/>
  <c r="S64" i="18"/>
  <c r="BJ64" i="7" s="1"/>
  <c r="S68" i="18"/>
  <c r="BJ68" i="7" s="1"/>
  <c r="S84" i="18"/>
  <c r="BJ84" i="7" s="1"/>
  <c r="S85" i="18"/>
  <c r="BJ85" i="7" s="1"/>
  <c r="S99" i="18"/>
  <c r="BJ99" i="7" s="1"/>
  <c r="S102" i="18"/>
  <c r="BJ102" i="7" s="1"/>
  <c r="T103" i="18"/>
  <c r="S126" i="18"/>
  <c r="BJ126" i="7" s="1"/>
  <c r="V109" i="7"/>
  <c r="U109" i="19"/>
  <c r="T138" i="21"/>
  <c r="S137" i="18"/>
  <c r="BJ137" i="7" s="1"/>
  <c r="S25" i="19"/>
  <c r="BI25" i="7" s="1"/>
  <c r="S48" i="19"/>
  <c r="BI48" i="7" s="1"/>
  <c r="S61" i="19"/>
  <c r="S62" i="19"/>
  <c r="BI62" i="7" s="1"/>
  <c r="T84" i="19"/>
  <c r="S89" i="19"/>
  <c r="BI89" i="7" s="1"/>
  <c r="T100" i="19"/>
  <c r="S125" i="19"/>
  <c r="BI125" i="7" s="1"/>
  <c r="T127" i="19"/>
  <c r="S28" i="25"/>
  <c r="BE28" i="7" s="1"/>
  <c r="T34" i="25"/>
  <c r="S34" i="25"/>
  <c r="BE34" i="7" s="1"/>
  <c r="S77" i="25"/>
  <c r="BE77" i="7" s="1"/>
  <c r="S96" i="25"/>
  <c r="BE96" i="7" s="1"/>
  <c r="S100" i="25"/>
  <c r="BE100" i="7" s="1"/>
  <c r="S119" i="25"/>
  <c r="BE119" i="7" s="1"/>
  <c r="S120" i="25"/>
  <c r="BE120" i="7" s="1"/>
  <c r="S133" i="25"/>
  <c r="BE133" i="7" s="1"/>
  <c r="T23" i="21"/>
  <c r="S23" i="21"/>
  <c r="U29" i="21"/>
  <c r="S52" i="21"/>
  <c r="BH52" i="7" s="1"/>
  <c r="S75" i="21"/>
  <c r="BH75" i="7" s="1"/>
  <c r="S81" i="21"/>
  <c r="BH81" i="7" s="1"/>
  <c r="S86" i="21"/>
  <c r="BH86" i="7" s="1"/>
  <c r="S99" i="21"/>
  <c r="BH99" i="7" s="1"/>
  <c r="T119" i="21"/>
  <c r="S124" i="21"/>
  <c r="BH124" i="7" s="1"/>
  <c r="S130" i="21"/>
  <c r="BH130" i="7" s="1"/>
  <c r="S132" i="21"/>
  <c r="BH132" i="7" s="1"/>
  <c r="S139" i="21"/>
  <c r="BH139" i="7" s="1"/>
  <c r="S140" i="21"/>
  <c r="BH140" i="7" s="1"/>
  <c r="U34" i="4"/>
  <c r="AZ81" i="7"/>
  <c r="U91" i="4"/>
  <c r="T103" i="4"/>
  <c r="U119" i="4"/>
  <c r="AZ119" i="7"/>
  <c r="U120" i="4"/>
  <c r="AZ120" i="7"/>
  <c r="U121" i="4"/>
  <c r="U122" i="4"/>
  <c r="Z123" i="7"/>
  <c r="AZ123" i="7"/>
  <c r="U38" i="3"/>
  <c r="U91" i="3"/>
  <c r="BA91" i="7"/>
  <c r="U109" i="3"/>
  <c r="BA109" i="7"/>
  <c r="S14" i="19"/>
  <c r="BI14" i="7" s="1"/>
  <c r="S77" i="19"/>
  <c r="BI77" i="7" s="1"/>
  <c r="T103" i="19"/>
  <c r="S103" i="19"/>
  <c r="BI103" i="7" s="1"/>
  <c r="T111" i="19"/>
  <c r="S123" i="19"/>
  <c r="BI123" i="7" s="1"/>
  <c r="T129" i="19"/>
  <c r="S139" i="19"/>
  <c r="BI139" i="7" s="1"/>
  <c r="S85" i="25"/>
  <c r="BE85" i="7" s="1"/>
  <c r="S86" i="25"/>
  <c r="BE86" i="7" s="1"/>
  <c r="S103" i="25"/>
  <c r="BE103" i="7" s="1"/>
  <c r="S118" i="25"/>
  <c r="BE118" i="7" s="1"/>
  <c r="T127" i="25"/>
  <c r="S136" i="25"/>
  <c r="BE136" i="7" s="1"/>
  <c r="S42" i="21"/>
  <c r="BH42" i="7" s="1"/>
  <c r="S97" i="21"/>
  <c r="BH97" i="7" s="1"/>
  <c r="S128" i="21"/>
  <c r="BH128" i="7" s="1"/>
  <c r="U68" i="4"/>
  <c r="U96" i="4"/>
  <c r="U99" i="4"/>
  <c r="U124" i="4"/>
  <c r="U14" i="3"/>
  <c r="U84" i="3"/>
  <c r="BA84" i="7"/>
  <c r="U85" i="3"/>
  <c r="U86" i="3"/>
  <c r="T99" i="3"/>
  <c r="N99" i="7"/>
  <c r="U110" i="3"/>
  <c r="U111" i="3"/>
  <c r="U112" i="3"/>
  <c r="U132" i="3"/>
  <c r="BA132" i="7"/>
  <c r="U133" i="3"/>
  <c r="U134" i="3"/>
  <c r="U14" i="4"/>
  <c r="AZ14" i="7"/>
  <c r="U29" i="4"/>
  <c r="U30" i="4"/>
  <c r="S80" i="4"/>
  <c r="BM80" i="7" s="1"/>
  <c r="S81" i="4"/>
  <c r="BM81" i="7" s="1"/>
  <c r="S86" i="4"/>
  <c r="BM86" i="7" s="1"/>
  <c r="S87" i="4"/>
  <c r="BM87" i="7" s="1"/>
  <c r="U89" i="4"/>
  <c r="AZ89" i="7"/>
  <c r="U102" i="4"/>
  <c r="S109" i="4"/>
  <c r="BM109" i="7" s="1"/>
  <c r="T111" i="4"/>
  <c r="U111" i="4"/>
  <c r="AZ112" i="7"/>
  <c r="U116" i="4"/>
  <c r="Z116" i="7"/>
  <c r="S123" i="4"/>
  <c r="BM123" i="7" s="1"/>
  <c r="T125" i="4"/>
  <c r="S125" i="4"/>
  <c r="BM125" i="7" s="1"/>
  <c r="S127" i="4"/>
  <c r="BM127" i="7" s="1"/>
  <c r="U134" i="4"/>
  <c r="U138" i="4"/>
  <c r="Z139" i="7"/>
  <c r="S14" i="3"/>
  <c r="U29" i="3"/>
  <c r="U30" i="3"/>
  <c r="T48" i="3"/>
  <c r="U48" i="3"/>
  <c r="U68" i="3"/>
  <c r="U96" i="3"/>
  <c r="BA96" i="7"/>
  <c r="U97" i="3"/>
  <c r="U99" i="3"/>
  <c r="U121" i="3"/>
  <c r="BA121" i="7"/>
  <c r="S123" i="3"/>
  <c r="BN123" i="7" s="1"/>
  <c r="S132" i="3"/>
  <c r="U11" i="4"/>
  <c r="S20" i="4"/>
  <c r="BM20" i="7" s="1"/>
  <c r="S21" i="4"/>
  <c r="BM21" i="7" s="1"/>
  <c r="U42" i="4"/>
  <c r="Z48" i="7"/>
  <c r="AZ48" i="7"/>
  <c r="T55" i="4"/>
  <c r="U70" i="4"/>
  <c r="AZ70" i="7"/>
  <c r="AZ77" i="7"/>
  <c r="U84" i="4"/>
  <c r="U85" i="4"/>
  <c r="AZ85" i="7"/>
  <c r="U86" i="4"/>
  <c r="AZ86" i="7"/>
  <c r="U87" i="4"/>
  <c r="S89" i="4"/>
  <c r="BM89" i="7" s="1"/>
  <c r="T99" i="4"/>
  <c r="AZ109" i="7"/>
  <c r="U110" i="4"/>
  <c r="S116" i="4"/>
  <c r="BM116" i="7" s="1"/>
  <c r="S118" i="4"/>
  <c r="BM118" i="7" s="1"/>
  <c r="U125" i="4"/>
  <c r="S126" i="4"/>
  <c r="BM126" i="7" s="1"/>
  <c r="U133" i="4"/>
  <c r="U137" i="4"/>
  <c r="S25" i="3"/>
  <c r="S29" i="3"/>
  <c r="BN29" i="7" s="1"/>
  <c r="S38" i="3"/>
  <c r="BN38" i="7" s="1"/>
  <c r="U42" i="3"/>
  <c r="S76" i="3"/>
  <c r="BN76" i="7" s="1"/>
  <c r="S84" i="3"/>
  <c r="BN84" i="7" s="1"/>
  <c r="BA87" i="7"/>
  <c r="S97" i="3"/>
  <c r="BN97" i="7" s="1"/>
  <c r="S103" i="3"/>
  <c r="U116" i="3"/>
  <c r="AA116" i="7"/>
  <c r="U118" i="3"/>
  <c r="S129" i="3"/>
  <c r="U130" i="3"/>
  <c r="BA130" i="7"/>
  <c r="U137" i="3"/>
  <c r="U138" i="3"/>
  <c r="S140" i="3"/>
  <c r="BN140" i="7" s="1"/>
  <c r="U79" i="25"/>
  <c r="R79" i="7"/>
  <c r="U80" i="4"/>
  <c r="Z80" i="7"/>
  <c r="T67" i="9"/>
  <c r="U76" i="9"/>
  <c r="Y76" i="7"/>
  <c r="U37" i="25"/>
  <c r="R37" i="7"/>
  <c r="AZ78" i="7"/>
  <c r="U55" i="9"/>
  <c r="T75" i="9"/>
  <c r="U25" i="22"/>
  <c r="T25" i="7"/>
  <c r="U26" i="22"/>
  <c r="T26" i="7"/>
  <c r="U51" i="22"/>
  <c r="T51" i="7"/>
  <c r="S67" i="19"/>
  <c r="BI67" i="7" s="1"/>
  <c r="AI67" i="7"/>
  <c r="U6" i="22"/>
  <c r="T6" i="7"/>
  <c r="U9" i="22"/>
  <c r="T9" i="7"/>
  <c r="U33" i="22"/>
  <c r="T33" i="7"/>
  <c r="T79" i="7"/>
  <c r="U79" i="22"/>
  <c r="U80" i="25"/>
  <c r="R80" i="7"/>
  <c r="U79" i="4"/>
  <c r="Z78" i="7"/>
  <c r="U28" i="26"/>
  <c r="Q28" i="7"/>
  <c r="AZ80" i="7"/>
  <c r="U55" i="15"/>
  <c r="X55" i="7"/>
  <c r="U76" i="15"/>
  <c r="X76" i="7"/>
  <c r="U38" i="4"/>
  <c r="Z65" i="7"/>
  <c r="U65" i="4"/>
  <c r="S7" i="9"/>
  <c r="BL7" i="7" s="1"/>
  <c r="S65" i="9"/>
  <c r="BL65" i="7" s="1"/>
  <c r="AZ65" i="7"/>
  <c r="V52" i="7"/>
  <c r="U13" i="7"/>
  <c r="S40" i="22"/>
  <c r="BG40" i="7" s="1"/>
  <c r="S41" i="22"/>
  <c r="BG41" i="7" s="1"/>
  <c r="S47" i="22"/>
  <c r="BG47" i="7" s="1"/>
  <c r="S55" i="22"/>
  <c r="BG55" i="7" s="1"/>
  <c r="S56" i="22"/>
  <c r="BG56" i="7" s="1"/>
  <c r="S58" i="22"/>
  <c r="BG58" i="7" s="1"/>
  <c r="S61" i="22"/>
  <c r="U80" i="22"/>
  <c r="T80" i="7"/>
  <c r="R9" i="7"/>
  <c r="U74" i="3"/>
  <c r="BA74" i="7"/>
  <c r="BA75" i="7"/>
  <c r="U76" i="3"/>
  <c r="BA76" i="7"/>
  <c r="U23" i="25"/>
  <c r="R23" i="7"/>
  <c r="S76" i="9"/>
  <c r="BL76" i="7" s="1"/>
  <c r="AZ56" i="7"/>
  <c r="AZ63" i="7"/>
  <c r="AZ64" i="7"/>
  <c r="V51" i="7"/>
  <c r="U13" i="9"/>
  <c r="U21" i="9"/>
  <c r="H23" i="7"/>
  <c r="S20" i="22"/>
  <c r="BG20" i="7" s="1"/>
  <c r="S21" i="22"/>
  <c r="BG21" i="7" s="1"/>
  <c r="S22" i="22"/>
  <c r="BG22" i="7" s="1"/>
  <c r="S23" i="22"/>
  <c r="BG23" i="7" s="1"/>
  <c r="S25" i="22"/>
  <c r="BG25" i="7" s="1"/>
  <c r="S26" i="22"/>
  <c r="BG26" i="7" s="1"/>
  <c r="S27" i="22"/>
  <c r="BG27" i="7" s="1"/>
  <c r="S28" i="22"/>
  <c r="BG28" i="7" s="1"/>
  <c r="S50" i="22"/>
  <c r="BG50" i="7" s="1"/>
  <c r="S52" i="22"/>
  <c r="BG52" i="7" s="1"/>
  <c r="U60" i="22"/>
  <c r="T60" i="7"/>
  <c r="S65" i="22"/>
  <c r="BG65" i="7" s="1"/>
  <c r="S66" i="22"/>
  <c r="BG66" i="7" s="1"/>
  <c r="S67" i="22"/>
  <c r="BG67" i="7" s="1"/>
  <c r="S74" i="22"/>
  <c r="BG74" i="7" s="1"/>
  <c r="S75" i="22"/>
  <c r="BG75" i="7" s="1"/>
  <c r="S76" i="22"/>
  <c r="BG76" i="7" s="1"/>
  <c r="S80" i="22"/>
  <c r="BG80" i="7" s="1"/>
  <c r="T55" i="22"/>
  <c r="T58" i="7"/>
  <c r="U36" i="26"/>
  <c r="Q36" i="7"/>
  <c r="U36" i="15"/>
  <c r="S55" i="23"/>
  <c r="BF55" i="7" s="1"/>
  <c r="S60" i="23"/>
  <c r="BF60" i="7" s="1"/>
  <c r="S64" i="23"/>
  <c r="BF64" i="7" s="1"/>
  <c r="S76" i="23"/>
  <c r="BF76" i="7" s="1"/>
  <c r="S74" i="26"/>
  <c r="BD74" i="7" s="1"/>
  <c r="S61" i="15"/>
  <c r="S80" i="15"/>
  <c r="BK80" i="7" s="1"/>
  <c r="U67" i="4"/>
  <c r="BA30" i="7"/>
  <c r="U65" i="3"/>
  <c r="BA66" i="7"/>
  <c r="S4" i="26"/>
  <c r="BD4" i="7" s="1"/>
  <c r="T5" i="26"/>
  <c r="S5" i="26"/>
  <c r="BD5" i="7" s="1"/>
  <c r="S25" i="26"/>
  <c r="BD25" i="7" s="1"/>
  <c r="S26" i="26"/>
  <c r="BD26" i="7" s="1"/>
  <c r="S80" i="26"/>
  <c r="BD80" i="7" s="1"/>
  <c r="S26" i="15"/>
  <c r="BK26" i="7" s="1"/>
  <c r="S65" i="15"/>
  <c r="BK65" i="7" s="1"/>
  <c r="U57" i="19"/>
  <c r="U66" i="3"/>
  <c r="U67" i="3"/>
  <c r="BA67" i="7"/>
  <c r="S67" i="18"/>
  <c r="BJ67" i="7" s="1"/>
  <c r="S76" i="18"/>
  <c r="BJ76" i="7" s="1"/>
  <c r="S36" i="19"/>
  <c r="BI36" i="7" s="1"/>
  <c r="T65" i="19"/>
  <c r="S13" i="21"/>
  <c r="BH13" i="7" s="1"/>
  <c r="S28" i="21"/>
  <c r="BH28" i="7" s="1"/>
  <c r="S65" i="21"/>
  <c r="BH65" i="7" s="1"/>
  <c r="S80" i="21"/>
  <c r="U4" i="4"/>
  <c r="S32" i="4"/>
  <c r="BM32" i="7" s="1"/>
  <c r="S56" i="4"/>
  <c r="BM56" i="7" s="1"/>
  <c r="S61" i="4"/>
  <c r="S64" i="4"/>
  <c r="BM64" i="7" s="1"/>
  <c r="U74" i="4"/>
  <c r="AZ74" i="7"/>
  <c r="U75" i="4"/>
  <c r="U76" i="4"/>
  <c r="S36" i="3"/>
  <c r="BN36" i="7" s="1"/>
  <c r="S65" i="3"/>
  <c r="BN65" i="7" s="1"/>
  <c r="S5" i="19"/>
  <c r="BI5" i="7" s="1"/>
  <c r="S6" i="19"/>
  <c r="BI6" i="7" s="1"/>
  <c r="S21" i="19"/>
  <c r="BI21" i="7" s="1"/>
  <c r="T60" i="19"/>
  <c r="S60" i="19"/>
  <c r="BI60" i="7" s="1"/>
  <c r="S66" i="19"/>
  <c r="BI66" i="7" s="1"/>
  <c r="S74" i="19"/>
  <c r="BI74" i="7" s="1"/>
  <c r="S37" i="25"/>
  <c r="BE37" i="7" s="1"/>
  <c r="S67" i="21"/>
  <c r="BH67" i="7" s="1"/>
  <c r="S40" i="4"/>
  <c r="BM40" i="7" s="1"/>
  <c r="T67" i="4"/>
  <c r="S76" i="4"/>
  <c r="BM76" i="7" s="1"/>
  <c r="S21" i="3"/>
  <c r="BN21" i="7" s="1"/>
  <c r="U79" i="3"/>
  <c r="U80" i="3"/>
  <c r="T26" i="22"/>
  <c r="U55" i="22"/>
  <c r="T55" i="7"/>
  <c r="T56" i="7"/>
  <c r="U56" i="22"/>
  <c r="T47" i="7"/>
  <c r="U5" i="26"/>
  <c r="Q5" i="7"/>
  <c r="Q7" i="7"/>
  <c r="U7" i="26"/>
  <c r="U6" i="4"/>
  <c r="AZ6" i="7"/>
  <c r="U7" i="4"/>
  <c r="U32" i="4"/>
  <c r="AZ32" i="7"/>
  <c r="AZ34" i="7"/>
  <c r="U55" i="4"/>
  <c r="AZ55" i="7"/>
  <c r="Z6" i="7"/>
  <c r="AZ7" i="7"/>
  <c r="G62" i="7"/>
  <c r="T62" i="22"/>
  <c r="S64" i="22"/>
  <c r="BG64" i="7" s="1"/>
  <c r="AG64" i="7"/>
  <c r="U32" i="15"/>
  <c r="X32" i="7"/>
  <c r="U60" i="15"/>
  <c r="X60" i="7"/>
  <c r="U58" i="18"/>
  <c r="W58" i="7"/>
  <c r="Y60" i="7"/>
  <c r="U60" i="9"/>
  <c r="T63" i="9"/>
  <c r="S63" i="9"/>
  <c r="BL63" i="7" s="1"/>
  <c r="U51" i="9"/>
  <c r="T58" i="9"/>
  <c r="G10" i="7"/>
  <c r="T10" i="22"/>
  <c r="T47" i="22"/>
  <c r="T41" i="22"/>
  <c r="T28" i="22"/>
  <c r="U25" i="3"/>
  <c r="BA26" i="7"/>
  <c r="S21" i="9"/>
  <c r="BL21" i="7" s="1"/>
  <c r="T23" i="9"/>
  <c r="S26" i="9"/>
  <c r="BL26" i="7" s="1"/>
  <c r="S36" i="9"/>
  <c r="BL36" i="7" s="1"/>
  <c r="S50" i="9"/>
  <c r="BL50" i="7" s="1"/>
  <c r="S56" i="9"/>
  <c r="BL56" i="7" s="1"/>
  <c r="S61" i="9"/>
  <c r="U26" i="9"/>
  <c r="S4" i="22"/>
  <c r="BG4" i="7" s="1"/>
  <c r="S5" i="22"/>
  <c r="BG5" i="7" s="1"/>
  <c r="S6" i="22"/>
  <c r="BG6" i="7" s="1"/>
  <c r="S7" i="22"/>
  <c r="BG7" i="7" s="1"/>
  <c r="S8" i="22"/>
  <c r="BG8" i="7" s="1"/>
  <c r="S9" i="22"/>
  <c r="BG9" i="7" s="1"/>
  <c r="S10" i="22"/>
  <c r="BG10" i="7" s="1"/>
  <c r="S33" i="22"/>
  <c r="BG33" i="7" s="1"/>
  <c r="S63" i="22"/>
  <c r="BG63" i="7" s="1"/>
  <c r="T64" i="22"/>
  <c r="T8" i="22"/>
  <c r="T50" i="7"/>
  <c r="N52" i="7"/>
  <c r="S47" i="7"/>
  <c r="U32" i="26"/>
  <c r="Q32" i="7"/>
  <c r="T40" i="26"/>
  <c r="D40" i="7"/>
  <c r="U47" i="3"/>
  <c r="BA47" i="7"/>
  <c r="BA25" i="7"/>
  <c r="U26" i="3"/>
  <c r="U60" i="3"/>
  <c r="U61" i="3"/>
  <c r="S20" i="9"/>
  <c r="BL20" i="7" s="1"/>
  <c r="S25" i="9"/>
  <c r="BL25" i="7" s="1"/>
  <c r="S55" i="9"/>
  <c r="BL55" i="7" s="1"/>
  <c r="U56" i="9"/>
  <c r="S60" i="9"/>
  <c r="BL60" i="7" s="1"/>
  <c r="U61" i="9"/>
  <c r="S64" i="9"/>
  <c r="BL64" i="7" s="1"/>
  <c r="S25" i="18"/>
  <c r="BJ25" i="7" s="1"/>
  <c r="S13" i="22"/>
  <c r="BG13" i="7" s="1"/>
  <c r="S36" i="22"/>
  <c r="BG36" i="7" s="1"/>
  <c r="S51" i="22"/>
  <c r="BG51" i="7" s="1"/>
  <c r="S60" i="22"/>
  <c r="BG60" i="7" s="1"/>
  <c r="T6" i="22"/>
  <c r="T22" i="7"/>
  <c r="T10" i="7"/>
  <c r="S22" i="7"/>
  <c r="U40" i="15"/>
  <c r="X40" i="7"/>
  <c r="AZ29" i="7"/>
  <c r="S6" i="26"/>
  <c r="BD6" i="7" s="1"/>
  <c r="S33" i="26"/>
  <c r="BD33" i="7" s="1"/>
  <c r="S41" i="26"/>
  <c r="BD41" i="7" s="1"/>
  <c r="S57" i="26"/>
  <c r="BD57" i="7" s="1"/>
  <c r="S58" i="26"/>
  <c r="BD58" i="7" s="1"/>
  <c r="T5" i="15"/>
  <c r="S52" i="15"/>
  <c r="BK52" i="7" s="1"/>
  <c r="S63" i="15"/>
  <c r="BK63" i="7" s="1"/>
  <c r="S6" i="18"/>
  <c r="BJ6" i="7" s="1"/>
  <c r="S36" i="18"/>
  <c r="BJ36" i="7" s="1"/>
  <c r="S56" i="18"/>
  <c r="BJ56" i="7" s="1"/>
  <c r="T63" i="18"/>
  <c r="T9" i="19"/>
  <c r="U50" i="4"/>
  <c r="U51" i="4"/>
  <c r="U36" i="3"/>
  <c r="BA36" i="7"/>
  <c r="U37" i="3"/>
  <c r="BA37" i="7"/>
  <c r="BA38" i="7"/>
  <c r="U58" i="3"/>
  <c r="S8" i="26"/>
  <c r="BD8" i="7" s="1"/>
  <c r="S9" i="26"/>
  <c r="BD9" i="7" s="1"/>
  <c r="T52" i="26"/>
  <c r="T20" i="15"/>
  <c r="T58" i="15"/>
  <c r="S58" i="15"/>
  <c r="BK58" i="7" s="1"/>
  <c r="T4" i="18"/>
  <c r="T23" i="18"/>
  <c r="S23" i="18"/>
  <c r="BJ23" i="7" s="1"/>
  <c r="S40" i="18"/>
  <c r="BJ40" i="7" s="1"/>
  <c r="T4" i="19"/>
  <c r="S10" i="19"/>
  <c r="BI10" i="7" s="1"/>
  <c r="T13" i="19"/>
  <c r="S26" i="19"/>
  <c r="BI26" i="7" s="1"/>
  <c r="S41" i="19"/>
  <c r="BI41" i="7" s="1"/>
  <c r="S52" i="19"/>
  <c r="BI52" i="7" s="1"/>
  <c r="U13" i="4"/>
  <c r="AZ13" i="7"/>
  <c r="U20" i="4"/>
  <c r="U21" i="4"/>
  <c r="AZ21" i="7"/>
  <c r="U22" i="4"/>
  <c r="AZ22" i="7"/>
  <c r="U23" i="4"/>
  <c r="T9" i="3"/>
  <c r="N9" i="7"/>
  <c r="BA10" i="7"/>
  <c r="U33" i="3"/>
  <c r="BA33" i="7"/>
  <c r="S32" i="19"/>
  <c r="BI32" i="7" s="1"/>
  <c r="S56" i="19"/>
  <c r="BI56" i="7" s="1"/>
  <c r="S8" i="25"/>
  <c r="BE8" i="7" s="1"/>
  <c r="S21" i="25"/>
  <c r="BE21" i="7" s="1"/>
  <c r="S26" i="25"/>
  <c r="BE26" i="7" s="1"/>
  <c r="S32" i="25"/>
  <c r="BE32" i="7" s="1"/>
  <c r="T56" i="25"/>
  <c r="T60" i="25"/>
  <c r="T21" i="21"/>
  <c r="U41" i="21"/>
  <c r="T47" i="21"/>
  <c r="S51" i="21"/>
  <c r="T56" i="21"/>
  <c r="S61" i="21"/>
  <c r="U8" i="4"/>
  <c r="U9" i="4"/>
  <c r="U10" i="4"/>
  <c r="S25" i="4"/>
  <c r="BM25" i="7" s="1"/>
  <c r="S26" i="4"/>
  <c r="BM26" i="7" s="1"/>
  <c r="T27" i="4"/>
  <c r="AZ28" i="7"/>
  <c r="Z36" i="7"/>
  <c r="AZ37" i="7"/>
  <c r="S41" i="4"/>
  <c r="BM41" i="7" s="1"/>
  <c r="S57" i="4"/>
  <c r="BM57" i="7" s="1"/>
  <c r="U64" i="4"/>
  <c r="U4" i="3"/>
  <c r="U5" i="3"/>
  <c r="U6" i="3"/>
  <c r="BA6" i="7"/>
  <c r="U7" i="3"/>
  <c r="BA7" i="7"/>
  <c r="U8" i="3"/>
  <c r="BA8" i="7"/>
  <c r="S10" i="3"/>
  <c r="BN10" i="7" s="1"/>
  <c r="T13" i="3"/>
  <c r="T20" i="3"/>
  <c r="S20" i="3"/>
  <c r="BN20" i="7" s="1"/>
  <c r="BA23" i="7"/>
  <c r="U40" i="3"/>
  <c r="AA41" i="7"/>
  <c r="S50" i="3"/>
  <c r="S51" i="3"/>
  <c r="BN51" i="7" s="1"/>
  <c r="U52" i="3"/>
  <c r="S63" i="3"/>
  <c r="T40" i="25"/>
  <c r="S47" i="25"/>
  <c r="BE47" i="7" s="1"/>
  <c r="T50" i="25"/>
  <c r="S50" i="25"/>
  <c r="BE50" i="7" s="1"/>
  <c r="S9" i="21"/>
  <c r="BH9" i="7" s="1"/>
  <c r="S27" i="21"/>
  <c r="BH27" i="7" s="1"/>
  <c r="S57" i="21"/>
  <c r="BH57" i="7" s="1"/>
  <c r="S63" i="21"/>
  <c r="BH63" i="7" s="1"/>
  <c r="S4" i="4"/>
  <c r="BM4" i="7" s="1"/>
  <c r="T7" i="4"/>
  <c r="S7" i="4"/>
  <c r="BM7" i="7" s="1"/>
  <c r="U25" i="4"/>
  <c r="AZ25" i="7"/>
  <c r="U26" i="4"/>
  <c r="S36" i="4"/>
  <c r="BM36" i="7" s="1"/>
  <c r="Z52" i="7"/>
  <c r="U58" i="4"/>
  <c r="U60" i="4"/>
  <c r="AZ60" i="7"/>
  <c r="U63" i="4"/>
  <c r="S5" i="3"/>
  <c r="BN5" i="7" s="1"/>
  <c r="S6" i="3"/>
  <c r="BN6" i="7" s="1"/>
  <c r="U20" i="3"/>
  <c r="U21" i="3"/>
  <c r="BA22" i="7"/>
  <c r="S26" i="3"/>
  <c r="BN26" i="7" s="1"/>
  <c r="U27" i="3"/>
  <c r="BA27" i="7"/>
  <c r="U28" i="3"/>
  <c r="BA29" i="7"/>
  <c r="S40" i="3"/>
  <c r="BN40" i="7" s="1"/>
  <c r="S41" i="3"/>
  <c r="BN41" i="7" s="1"/>
  <c r="U50" i="3"/>
  <c r="BA50" i="7"/>
  <c r="U51" i="3"/>
  <c r="U55" i="3"/>
  <c r="S60" i="3"/>
  <c r="BN60" i="7" s="1"/>
  <c r="U62" i="3"/>
  <c r="U64" i="3"/>
  <c r="U116" i="15"/>
  <c r="T29" i="9"/>
  <c r="T42" i="9"/>
  <c r="T79" i="9"/>
  <c r="U84" i="9"/>
  <c r="T123" i="22"/>
  <c r="T119" i="22"/>
  <c r="T86" i="22"/>
  <c r="T84" i="22"/>
  <c r="T68" i="22"/>
  <c r="T60" i="22"/>
  <c r="T51" i="22"/>
  <c r="T37" i="22"/>
  <c r="T32" i="22"/>
  <c r="U36" i="23"/>
  <c r="S36" i="7"/>
  <c r="T55" i="23"/>
  <c r="U79" i="23"/>
  <c r="S79" i="7"/>
  <c r="T14" i="7"/>
  <c r="AG60" i="7"/>
  <c r="AG51" i="7"/>
  <c r="S50" i="7"/>
  <c r="T38" i="26"/>
  <c r="T48" i="26"/>
  <c r="T122" i="26"/>
  <c r="T124" i="26"/>
  <c r="T125" i="26"/>
  <c r="T55" i="15"/>
  <c r="T60" i="15"/>
  <c r="T63" i="15"/>
  <c r="K63" i="7"/>
  <c r="T65" i="15"/>
  <c r="T66" i="15"/>
  <c r="T84" i="15"/>
  <c r="T85" i="15"/>
  <c r="T139" i="15"/>
  <c r="T20" i="18"/>
  <c r="U70" i="18"/>
  <c r="W103" i="7"/>
  <c r="U103" i="18"/>
  <c r="T121" i="18"/>
  <c r="T23" i="19"/>
  <c r="V66" i="7"/>
  <c r="U66" i="19"/>
  <c r="T89" i="19"/>
  <c r="T21" i="25"/>
  <c r="T22" i="25"/>
  <c r="T23" i="25"/>
  <c r="T52" i="25"/>
  <c r="T85" i="21"/>
  <c r="T86" i="21"/>
  <c r="T132" i="21"/>
  <c r="T77" i="3"/>
  <c r="AL129" i="7"/>
  <c r="L127" i="7"/>
  <c r="L86" i="7"/>
  <c r="I122" i="7"/>
  <c r="U4" i="9"/>
  <c r="T7" i="9"/>
  <c r="U20" i="9"/>
  <c r="T28" i="9"/>
  <c r="U29" i="9"/>
  <c r="T32" i="9"/>
  <c r="U38" i="9"/>
  <c r="S48" i="9"/>
  <c r="BL48" i="7" s="1"/>
  <c r="U50" i="9"/>
  <c r="T57" i="9"/>
  <c r="U63" i="9"/>
  <c r="T74" i="9"/>
  <c r="S81" i="9"/>
  <c r="BL81" i="7" s="1"/>
  <c r="S96" i="9"/>
  <c r="BL96" i="7" s="1"/>
  <c r="T97" i="9"/>
  <c r="U99" i="9"/>
  <c r="T110" i="9"/>
  <c r="T120" i="9"/>
  <c r="T129" i="9"/>
  <c r="T136" i="9"/>
  <c r="T139" i="9"/>
  <c r="U9" i="7"/>
  <c r="U65" i="22"/>
  <c r="U139" i="22"/>
  <c r="T116" i="9"/>
  <c r="S136" i="22"/>
  <c r="BG136" i="7" s="1"/>
  <c r="S123" i="22"/>
  <c r="BG123" i="7" s="1"/>
  <c r="S119" i="22"/>
  <c r="BG119" i="7" s="1"/>
  <c r="S109" i="22"/>
  <c r="BG109" i="7" s="1"/>
  <c r="S62" i="22"/>
  <c r="BG62" i="7" s="1"/>
  <c r="S57" i="22"/>
  <c r="BG57" i="7" s="1"/>
  <c r="S37" i="22"/>
  <c r="BG37" i="7" s="1"/>
  <c r="S32" i="22"/>
  <c r="BG32" i="7" s="1"/>
  <c r="U52" i="23"/>
  <c r="S52" i="7"/>
  <c r="U55" i="23"/>
  <c r="S55" i="7"/>
  <c r="U63" i="23"/>
  <c r="T64" i="23"/>
  <c r="U67" i="23"/>
  <c r="S67" i="7"/>
  <c r="T68" i="23"/>
  <c r="U75" i="23"/>
  <c r="S75" i="7"/>
  <c r="T81" i="23"/>
  <c r="U86" i="23"/>
  <c r="S86" i="7"/>
  <c r="T4" i="7"/>
  <c r="T87" i="7"/>
  <c r="T63" i="7"/>
  <c r="T38" i="7"/>
  <c r="T21" i="7"/>
  <c r="T5" i="7"/>
  <c r="Q25" i="7"/>
  <c r="AD138" i="7"/>
  <c r="F139" i="7"/>
  <c r="S97" i="7"/>
  <c r="T30" i="26"/>
  <c r="T89" i="26"/>
  <c r="U103" i="26"/>
  <c r="Q103" i="7"/>
  <c r="T51" i="15"/>
  <c r="T96" i="15"/>
  <c r="T97" i="15"/>
  <c r="T127" i="15"/>
  <c r="T9" i="25"/>
  <c r="T47" i="25"/>
  <c r="T70" i="25"/>
  <c r="T112" i="21"/>
  <c r="AK137" i="7"/>
  <c r="Y128" i="7"/>
  <c r="AL126" i="7"/>
  <c r="AL122" i="7"/>
  <c r="Y119" i="7"/>
  <c r="Y97" i="7"/>
  <c r="Y96" i="7"/>
  <c r="Y77" i="7"/>
  <c r="M143" i="7"/>
  <c r="AJ41" i="7"/>
  <c r="W137" i="7"/>
  <c r="W111" i="7"/>
  <c r="W26" i="7"/>
  <c r="V21" i="7"/>
  <c r="V14" i="7"/>
  <c r="T6" i="9"/>
  <c r="U7" i="9"/>
  <c r="T10" i="9"/>
  <c r="U11" i="9"/>
  <c r="T14" i="9"/>
  <c r="T22" i="9"/>
  <c r="U23" i="9"/>
  <c r="T27" i="9"/>
  <c r="U28" i="9"/>
  <c r="U32" i="9"/>
  <c r="T36" i="9"/>
  <c r="U37" i="9"/>
  <c r="T40" i="9"/>
  <c r="U41" i="9"/>
  <c r="T48" i="9"/>
  <c r="T52" i="9"/>
  <c r="T56" i="9"/>
  <c r="U57" i="9"/>
  <c r="T61" i="9"/>
  <c r="U62" i="9"/>
  <c r="T65" i="9"/>
  <c r="U66" i="9"/>
  <c r="U74" i="9"/>
  <c r="T77" i="9"/>
  <c r="T81" i="9"/>
  <c r="T85" i="9"/>
  <c r="T96" i="9"/>
  <c r="U102" i="9"/>
  <c r="T109" i="9"/>
  <c r="U110" i="9"/>
  <c r="T112" i="9"/>
  <c r="T119" i="9"/>
  <c r="T122" i="9"/>
  <c r="T126" i="9"/>
  <c r="T128" i="9"/>
  <c r="T133" i="9"/>
  <c r="U51" i="7"/>
  <c r="U68" i="7"/>
  <c r="U23" i="22"/>
  <c r="T139" i="22"/>
  <c r="T137" i="22"/>
  <c r="T133" i="22"/>
  <c r="T129" i="22"/>
  <c r="T127" i="22"/>
  <c r="T124" i="22"/>
  <c r="T122" i="22"/>
  <c r="T120" i="22"/>
  <c r="T118" i="22"/>
  <c r="T116" i="22"/>
  <c r="T112" i="22"/>
  <c r="T110" i="22"/>
  <c r="T102" i="22"/>
  <c r="T91" i="22"/>
  <c r="T89" i="22"/>
  <c r="T87" i="22"/>
  <c r="T85" i="22"/>
  <c r="T81" i="22"/>
  <c r="T79" i="22"/>
  <c r="T77" i="22"/>
  <c r="T75" i="22"/>
  <c r="T67" i="22"/>
  <c r="T65" i="22"/>
  <c r="T63" i="22"/>
  <c r="T61" i="22"/>
  <c r="T58" i="22"/>
  <c r="T56" i="22"/>
  <c r="T52" i="22"/>
  <c r="T50" i="22"/>
  <c r="T48" i="22"/>
  <c r="T42" i="22"/>
  <c r="T40" i="22"/>
  <c r="T38" i="22"/>
  <c r="T36" i="22"/>
  <c r="T33" i="22"/>
  <c r="T29" i="22"/>
  <c r="T27" i="22"/>
  <c r="T25" i="22"/>
  <c r="T23" i="22"/>
  <c r="T21" i="22"/>
  <c r="T13" i="22"/>
  <c r="T11" i="22"/>
  <c r="T9" i="22"/>
  <c r="T7" i="22"/>
  <c r="T5" i="22"/>
  <c r="T9" i="23"/>
  <c r="S9" i="23"/>
  <c r="BF9" i="7" s="1"/>
  <c r="U13" i="23"/>
  <c r="S13" i="7"/>
  <c r="U28" i="23"/>
  <c r="S28" i="7"/>
  <c r="U33" i="23"/>
  <c r="S33" i="7"/>
  <c r="T37" i="23"/>
  <c r="S37" i="23"/>
  <c r="BF37" i="7" s="1"/>
  <c r="S52" i="23"/>
  <c r="BF52" i="7" s="1"/>
  <c r="AF52" i="7"/>
  <c r="U56" i="23"/>
  <c r="S57" i="23"/>
  <c r="BF57" i="7" s="1"/>
  <c r="U60" i="23"/>
  <c r="S60" i="7"/>
  <c r="U64" i="23"/>
  <c r="S64" i="7"/>
  <c r="U68" i="23"/>
  <c r="S68" i="7"/>
  <c r="T127" i="7"/>
  <c r="T122" i="7"/>
  <c r="T118" i="7"/>
  <c r="T109" i="7"/>
  <c r="T86" i="7"/>
  <c r="T74" i="7"/>
  <c r="T70" i="7"/>
  <c r="T66" i="7"/>
  <c r="T62" i="7"/>
  <c r="T57" i="7"/>
  <c r="T41" i="7"/>
  <c r="T37" i="7"/>
  <c r="T32" i="7"/>
  <c r="T28" i="7"/>
  <c r="T20" i="7"/>
  <c r="T8" i="7"/>
  <c r="U126" i="9"/>
  <c r="U121" i="9"/>
  <c r="Q96" i="7"/>
  <c r="S37" i="7"/>
  <c r="S27" i="7"/>
  <c r="S8" i="7"/>
  <c r="AF124" i="7"/>
  <c r="AF37" i="7"/>
  <c r="R55" i="25"/>
  <c r="AD130" i="7"/>
  <c r="U10" i="26"/>
  <c r="Q10" i="7"/>
  <c r="T21" i="26"/>
  <c r="T36" i="26"/>
  <c r="T41" i="26"/>
  <c r="T47" i="26"/>
  <c r="T56" i="26"/>
  <c r="T57" i="26"/>
  <c r="T58" i="26"/>
  <c r="T86" i="26"/>
  <c r="T87" i="26"/>
  <c r="T119" i="26"/>
  <c r="T120" i="26"/>
  <c r="T121" i="26"/>
  <c r="S126" i="26"/>
  <c r="BD126" i="7" s="1"/>
  <c r="AD126" i="7"/>
  <c r="T126" i="26"/>
  <c r="T128" i="26"/>
  <c r="T134" i="26"/>
  <c r="T6" i="15"/>
  <c r="T13" i="15"/>
  <c r="T21" i="15"/>
  <c r="T25" i="15"/>
  <c r="T29" i="15"/>
  <c r="T57" i="15"/>
  <c r="T61" i="15"/>
  <c r="T62" i="15"/>
  <c r="T76" i="15"/>
  <c r="T103" i="15"/>
  <c r="T109" i="15"/>
  <c r="T118" i="15"/>
  <c r="T111" i="15"/>
  <c r="U111" i="26"/>
  <c r="Q111" i="7"/>
  <c r="U25" i="18"/>
  <c r="U77" i="18"/>
  <c r="T80" i="18"/>
  <c r="T89" i="18"/>
  <c r="T96" i="18"/>
  <c r="W100" i="7"/>
  <c r="U100" i="18"/>
  <c r="T126" i="18"/>
  <c r="T127" i="18"/>
  <c r="T5" i="19"/>
  <c r="T6" i="19"/>
  <c r="T8" i="19"/>
  <c r="T41" i="19"/>
  <c r="T50" i="19"/>
  <c r="T52" i="19"/>
  <c r="T70" i="19"/>
  <c r="T121" i="19"/>
  <c r="T8" i="25"/>
  <c r="T63" i="25"/>
  <c r="AR109" i="7"/>
  <c r="T65" i="21"/>
  <c r="T32" i="4"/>
  <c r="T34" i="4"/>
  <c r="T123" i="4"/>
  <c r="T4" i="3"/>
  <c r="T4" i="9"/>
  <c r="U5" i="9"/>
  <c r="T8" i="9"/>
  <c r="U9" i="9"/>
  <c r="T20" i="9"/>
  <c r="T25" i="9"/>
  <c r="U47" i="9"/>
  <c r="U80" i="9"/>
  <c r="U95" i="9"/>
  <c r="T99" i="9"/>
  <c r="U100" i="9"/>
  <c r="S120" i="9"/>
  <c r="BL120" i="7" s="1"/>
  <c r="T100" i="22"/>
  <c r="T126" i="22"/>
  <c r="T121" i="22"/>
  <c r="T109" i="22"/>
  <c r="T97" i="22"/>
  <c r="T80" i="22"/>
  <c r="T76" i="22"/>
  <c r="T74" i="22"/>
  <c r="T66" i="22"/>
  <c r="T57" i="22"/>
  <c r="T22" i="22"/>
  <c r="T20" i="22"/>
  <c r="U41" i="23"/>
  <c r="S41" i="7"/>
  <c r="U85" i="23"/>
  <c r="S85" i="7"/>
  <c r="T109" i="23"/>
  <c r="U130" i="23"/>
  <c r="S130" i="7"/>
  <c r="U139" i="23"/>
  <c r="S139" i="7"/>
  <c r="T64" i="7"/>
  <c r="AG80" i="7"/>
  <c r="T32" i="26"/>
  <c r="T37" i="26"/>
  <c r="Q50" i="7"/>
  <c r="U50" i="26"/>
  <c r="T81" i="26"/>
  <c r="T112" i="26"/>
  <c r="T130" i="26"/>
  <c r="T138" i="26"/>
  <c r="T4" i="15"/>
  <c r="T68" i="15"/>
  <c r="T80" i="15"/>
  <c r="T112" i="15"/>
  <c r="T138" i="15"/>
  <c r="T66" i="18"/>
  <c r="T102" i="18"/>
  <c r="T20" i="19"/>
  <c r="T58" i="19"/>
  <c r="T112" i="19"/>
  <c r="T26" i="25"/>
  <c r="T85" i="25"/>
  <c r="T86" i="25"/>
  <c r="U127" i="25"/>
  <c r="R127" i="7"/>
  <c r="T8" i="21"/>
  <c r="T80" i="21"/>
  <c r="T103" i="21"/>
  <c r="T134" i="21"/>
  <c r="T74" i="4"/>
  <c r="T76" i="4"/>
  <c r="S6" i="9"/>
  <c r="BL6" i="7" s="1"/>
  <c r="U8" i="9"/>
  <c r="S10" i="9"/>
  <c r="BL10" i="7" s="1"/>
  <c r="T11" i="9"/>
  <c r="S14" i="9"/>
  <c r="BL14" i="7" s="1"/>
  <c r="S22" i="9"/>
  <c r="BL22" i="7" s="1"/>
  <c r="U25" i="9"/>
  <c r="U33" i="9"/>
  <c r="T37" i="9"/>
  <c r="S40" i="9"/>
  <c r="BL40" i="7" s="1"/>
  <c r="T41" i="9"/>
  <c r="U42" i="9"/>
  <c r="S52" i="9"/>
  <c r="BL52" i="7" s="1"/>
  <c r="U58" i="9"/>
  <c r="T62" i="9"/>
  <c r="T66" i="9"/>
  <c r="U67" i="9"/>
  <c r="T70" i="9"/>
  <c r="U75" i="9"/>
  <c r="U79" i="9"/>
  <c r="T89" i="9"/>
  <c r="T102" i="9"/>
  <c r="S109" i="9"/>
  <c r="BL109" i="7" s="1"/>
  <c r="S112" i="9"/>
  <c r="BL112" i="7" s="1"/>
  <c r="T134" i="9"/>
  <c r="U137" i="9"/>
  <c r="V97" i="7"/>
  <c r="U36" i="22"/>
  <c r="U91" i="22"/>
  <c r="S134" i="22"/>
  <c r="BG134" i="7" s="1"/>
  <c r="S128" i="22"/>
  <c r="BG128" i="7" s="1"/>
  <c r="U11" i="23"/>
  <c r="S11" i="7"/>
  <c r="U21" i="23"/>
  <c r="S21" i="7"/>
  <c r="U58" i="23"/>
  <c r="T60" i="23"/>
  <c r="T76" i="23"/>
  <c r="T87" i="23"/>
  <c r="U91" i="23"/>
  <c r="S91" i="7"/>
  <c r="U109" i="23"/>
  <c r="S109" i="7"/>
  <c r="S137" i="23"/>
  <c r="BF137" i="7" s="1"/>
  <c r="AF137" i="7"/>
  <c r="S139" i="23"/>
  <c r="BF139" i="7" s="1"/>
  <c r="AF139" i="7"/>
  <c r="T136" i="7"/>
  <c r="T75" i="7"/>
  <c r="T67" i="7"/>
  <c r="AE96" i="7"/>
  <c r="AD48" i="7"/>
  <c r="S74" i="7"/>
  <c r="AS63" i="7"/>
  <c r="T10" i="26"/>
  <c r="T97" i="26"/>
  <c r="T136" i="26"/>
  <c r="U111" i="9"/>
  <c r="AX116" i="7"/>
  <c r="S51" i="15"/>
  <c r="BK51" i="7" s="1"/>
  <c r="AK51" i="7"/>
  <c r="T52" i="15"/>
  <c r="T120" i="15"/>
  <c r="T129" i="15"/>
  <c r="T133" i="15"/>
  <c r="T137" i="15"/>
  <c r="U81" i="18"/>
  <c r="T91" i="18"/>
  <c r="U110" i="18"/>
  <c r="W110" i="7"/>
  <c r="T85" i="19"/>
  <c r="T102" i="19"/>
  <c r="V136" i="7"/>
  <c r="U136" i="19"/>
  <c r="U21" i="25"/>
  <c r="T32" i="25"/>
  <c r="T109" i="25"/>
  <c r="T110" i="25"/>
  <c r="T111" i="25"/>
  <c r="T38" i="21"/>
  <c r="T55" i="3"/>
  <c r="T56" i="3"/>
  <c r="T76" i="3"/>
  <c r="AK26" i="7"/>
  <c r="AY127" i="7"/>
  <c r="Y48" i="7"/>
  <c r="L143" i="7"/>
  <c r="V84" i="7"/>
  <c r="W70" i="7"/>
  <c r="V47" i="7"/>
  <c r="W30" i="7"/>
  <c r="T5" i="9"/>
  <c r="U6" i="9"/>
  <c r="T9" i="9"/>
  <c r="U10" i="9"/>
  <c r="T13" i="9"/>
  <c r="U14" i="9"/>
  <c r="T21" i="9"/>
  <c r="U22" i="9"/>
  <c r="T26" i="9"/>
  <c r="U27" i="9"/>
  <c r="T30" i="9"/>
  <c r="U36" i="9"/>
  <c r="U40" i="9"/>
  <c r="T47" i="9"/>
  <c r="T51" i="9"/>
  <c r="U52" i="9"/>
  <c r="T55" i="9"/>
  <c r="T60" i="9"/>
  <c r="T64" i="9"/>
  <c r="T68" i="9"/>
  <c r="T76" i="9"/>
  <c r="T80" i="9"/>
  <c r="T84" i="9"/>
  <c r="U85" i="9"/>
  <c r="T87" i="9"/>
  <c r="T91" i="9"/>
  <c r="T95" i="9"/>
  <c r="T100" i="9"/>
  <c r="U109" i="9"/>
  <c r="T118" i="9"/>
  <c r="T124" i="9"/>
  <c r="T130" i="9"/>
  <c r="T132" i="9"/>
  <c r="U133" i="9"/>
  <c r="T138" i="9"/>
  <c r="T140" i="9"/>
  <c r="AW25" i="7"/>
  <c r="U116" i="22"/>
  <c r="T4" i="22"/>
  <c r="U9" i="23"/>
  <c r="S9" i="7"/>
  <c r="U14" i="23"/>
  <c r="S14" i="7"/>
  <c r="S20" i="23"/>
  <c r="BF20" i="7" s="1"/>
  <c r="U23" i="23"/>
  <c r="S23" i="7"/>
  <c r="U25" i="23"/>
  <c r="S25" i="7"/>
  <c r="T33" i="23"/>
  <c r="F33" i="7"/>
  <c r="U40" i="23"/>
  <c r="S40" i="7"/>
  <c r="T47" i="23"/>
  <c r="F47" i="7"/>
  <c r="S47" i="23"/>
  <c r="BF47" i="7" s="1"/>
  <c r="T66" i="23"/>
  <c r="S66" i="23"/>
  <c r="BF66" i="7" s="1"/>
  <c r="T74" i="23"/>
  <c r="S74" i="23"/>
  <c r="BF74" i="7" s="1"/>
  <c r="T79" i="23"/>
  <c r="S79" i="23"/>
  <c r="BF79" i="7" s="1"/>
  <c r="T85" i="23"/>
  <c r="S85" i="23"/>
  <c r="BF85" i="7" s="1"/>
  <c r="U96" i="23"/>
  <c r="T97" i="23"/>
  <c r="S97" i="23"/>
  <c r="BF97" i="7" s="1"/>
  <c r="T103" i="23"/>
  <c r="S103" i="23"/>
  <c r="BF103" i="7" s="1"/>
  <c r="T130" i="23"/>
  <c r="T133" i="23"/>
  <c r="T136" i="23"/>
  <c r="T138" i="23"/>
  <c r="T134" i="7"/>
  <c r="T126" i="7"/>
  <c r="T116" i="7"/>
  <c r="T112" i="7"/>
  <c r="T89" i="7"/>
  <c r="T85" i="7"/>
  <c r="T81" i="7"/>
  <c r="T77" i="7"/>
  <c r="T48" i="7"/>
  <c r="T40" i="7"/>
  <c r="T27" i="7"/>
  <c r="T11" i="7"/>
  <c r="T7" i="7"/>
  <c r="AA126" i="7"/>
  <c r="AD122" i="7"/>
  <c r="F37" i="7"/>
  <c r="S4" i="7"/>
  <c r="R85" i="7"/>
  <c r="S66" i="7"/>
  <c r="S48" i="7"/>
  <c r="S32" i="7"/>
  <c r="S5" i="7"/>
  <c r="AF132" i="7"/>
  <c r="AF129" i="7"/>
  <c r="N11" i="25"/>
  <c r="R11" i="7" s="1"/>
  <c r="T6" i="26"/>
  <c r="T14" i="26"/>
  <c r="T20" i="26"/>
  <c r="T25" i="26"/>
  <c r="T26" i="26"/>
  <c r="T28" i="26"/>
  <c r="T33" i="26"/>
  <c r="T50" i="26"/>
  <c r="T64" i="26"/>
  <c r="T65" i="26"/>
  <c r="T74" i="26"/>
  <c r="T100" i="26"/>
  <c r="T139" i="26"/>
  <c r="T140" i="26"/>
  <c r="K58" i="7"/>
  <c r="AK80" i="7"/>
  <c r="T11" i="15"/>
  <c r="K11" i="7"/>
  <c r="T56" i="15"/>
  <c r="T100" i="15"/>
  <c r="T102" i="15"/>
  <c r="K102" i="7"/>
  <c r="T123" i="15"/>
  <c r="S111" i="26"/>
  <c r="BD111" i="7" s="1"/>
  <c r="T5" i="18"/>
  <c r="T30" i="18"/>
  <c r="T36" i="18"/>
  <c r="T37" i="18"/>
  <c r="W40" i="7"/>
  <c r="U40" i="18"/>
  <c r="T122" i="18"/>
  <c r="T138" i="18"/>
  <c r="V25" i="7"/>
  <c r="U25" i="19"/>
  <c r="T66" i="19"/>
  <c r="T74" i="19"/>
  <c r="T76" i="19"/>
  <c r="T77" i="19"/>
  <c r="T97" i="19"/>
  <c r="U129" i="19"/>
  <c r="T97" i="25"/>
  <c r="T129" i="25"/>
  <c r="T20" i="21"/>
  <c r="T52" i="21"/>
  <c r="T124" i="21"/>
  <c r="T125" i="21"/>
  <c r="T136" i="21"/>
  <c r="T4" i="4"/>
  <c r="T89" i="4"/>
  <c r="T121" i="4"/>
  <c r="U140" i="9"/>
  <c r="U129" i="9"/>
  <c r="T7" i="26"/>
  <c r="S7" i="26"/>
  <c r="BD7" i="7" s="1"/>
  <c r="T11" i="26"/>
  <c r="S11" i="26"/>
  <c r="BD11" i="7" s="1"/>
  <c r="S13" i="26"/>
  <c r="BD13" i="7" s="1"/>
  <c r="T22" i="26"/>
  <c r="S22" i="26"/>
  <c r="BD22" i="7" s="1"/>
  <c r="S29" i="26"/>
  <c r="BD29" i="7" s="1"/>
  <c r="T34" i="26"/>
  <c r="S34" i="26"/>
  <c r="BD34" i="7" s="1"/>
  <c r="S37" i="26"/>
  <c r="BD37" i="7" s="1"/>
  <c r="T42" i="26"/>
  <c r="S42" i="26"/>
  <c r="BD42" i="7" s="1"/>
  <c r="S47" i="26"/>
  <c r="BD47" i="7" s="1"/>
  <c r="T60" i="26"/>
  <c r="T62" i="26"/>
  <c r="S62" i="26"/>
  <c r="BD62" i="7" s="1"/>
  <c r="S64" i="26"/>
  <c r="BD64" i="7" s="1"/>
  <c r="T66" i="26"/>
  <c r="S66" i="26"/>
  <c r="BD66" i="7" s="1"/>
  <c r="S68" i="26"/>
  <c r="BD68" i="7" s="1"/>
  <c r="T75" i="26"/>
  <c r="S75" i="26"/>
  <c r="BD75" i="7" s="1"/>
  <c r="T76" i="26"/>
  <c r="S81" i="26"/>
  <c r="BD81" i="7" s="1"/>
  <c r="T91" i="26"/>
  <c r="S91" i="26"/>
  <c r="BD91" i="7" s="1"/>
  <c r="S97" i="26"/>
  <c r="BD97" i="7" s="1"/>
  <c r="T109" i="26"/>
  <c r="S109" i="26"/>
  <c r="BD109" i="7" s="1"/>
  <c r="T116" i="26"/>
  <c r="S116" i="26"/>
  <c r="BD116" i="7" s="1"/>
  <c r="T132" i="26"/>
  <c r="S132" i="26"/>
  <c r="BD132" i="7" s="1"/>
  <c r="S134" i="26"/>
  <c r="BD134" i="7" s="1"/>
  <c r="S4" i="15"/>
  <c r="BK4" i="7" s="1"/>
  <c r="S5" i="15"/>
  <c r="BK5" i="7" s="1"/>
  <c r="T8" i="15"/>
  <c r="S8" i="15"/>
  <c r="BK8" i="7" s="1"/>
  <c r="T9" i="15"/>
  <c r="S9" i="15"/>
  <c r="BK9" i="7" s="1"/>
  <c r="T14" i="15"/>
  <c r="T30" i="15"/>
  <c r="T32" i="15"/>
  <c r="S32" i="15"/>
  <c r="BK32" i="7" s="1"/>
  <c r="S34" i="15"/>
  <c r="BK34" i="7" s="1"/>
  <c r="T36" i="15"/>
  <c r="S36" i="15"/>
  <c r="BK36" i="7" s="1"/>
  <c r="T40" i="15"/>
  <c r="S40" i="15"/>
  <c r="BK40" i="7" s="1"/>
  <c r="T48" i="15"/>
  <c r="S48" i="15"/>
  <c r="BK48" i="7" s="1"/>
  <c r="T70" i="15"/>
  <c r="T74" i="15"/>
  <c r="S76" i="15"/>
  <c r="BK76" i="7" s="1"/>
  <c r="T81" i="15"/>
  <c r="S81" i="15"/>
  <c r="BK81" i="7" s="1"/>
  <c r="T86" i="15"/>
  <c r="T89" i="15"/>
  <c r="S89" i="15"/>
  <c r="BK89" i="7" s="1"/>
  <c r="T119" i="15"/>
  <c r="S128" i="15"/>
  <c r="BK128" i="7" s="1"/>
  <c r="T130" i="15"/>
  <c r="S130" i="15"/>
  <c r="BK130" i="7" s="1"/>
  <c r="S4" i="18"/>
  <c r="BJ4" i="7" s="1"/>
  <c r="T6" i="18"/>
  <c r="T7" i="18"/>
  <c r="S7" i="18"/>
  <c r="BJ7" i="7" s="1"/>
  <c r="T8" i="18"/>
  <c r="S8" i="18"/>
  <c r="BJ8" i="7" s="1"/>
  <c r="T21" i="18"/>
  <c r="S21" i="18"/>
  <c r="BJ21" i="7" s="1"/>
  <c r="T22" i="18"/>
  <c r="T28" i="18"/>
  <c r="S28" i="18"/>
  <c r="BJ28" i="7" s="1"/>
  <c r="T32" i="18"/>
  <c r="T34" i="18"/>
  <c r="T56" i="18"/>
  <c r="T64" i="18"/>
  <c r="T68" i="18"/>
  <c r="T74" i="18"/>
  <c r="T76" i="18"/>
  <c r="T84" i="18"/>
  <c r="T85" i="18"/>
  <c r="T86" i="18"/>
  <c r="W96" i="7"/>
  <c r="U96" i="18"/>
  <c r="T116" i="18"/>
  <c r="T124" i="18"/>
  <c r="T137" i="18"/>
  <c r="T10" i="19"/>
  <c r="T36" i="19"/>
  <c r="T37" i="19"/>
  <c r="T56" i="19"/>
  <c r="T61" i="19"/>
  <c r="T62" i="19"/>
  <c r="T64" i="19"/>
  <c r="T87" i="19"/>
  <c r="T91" i="19"/>
  <c r="T126" i="19"/>
  <c r="T128" i="19"/>
  <c r="T134" i="19"/>
  <c r="T20" i="25"/>
  <c r="T79" i="25"/>
  <c r="T80" i="25"/>
  <c r="T91" i="25"/>
  <c r="T100" i="25"/>
  <c r="T123" i="25"/>
  <c r="T126" i="25"/>
  <c r="T139" i="25"/>
  <c r="T4" i="21"/>
  <c r="T13" i="21"/>
  <c r="T27" i="21"/>
  <c r="T28" i="21"/>
  <c r="T34" i="21"/>
  <c r="T40" i="21"/>
  <c r="T51" i="21"/>
  <c r="T70" i="21"/>
  <c r="T96" i="21"/>
  <c r="T97" i="21"/>
  <c r="T120" i="21"/>
  <c r="T122" i="21"/>
  <c r="U128" i="7"/>
  <c r="U128" i="21"/>
  <c r="T139" i="21"/>
  <c r="T140" i="21"/>
  <c r="T66" i="4"/>
  <c r="U81" i="4"/>
  <c r="Z100" i="7"/>
  <c r="U100" i="4"/>
  <c r="T116" i="4"/>
  <c r="T118" i="4"/>
  <c r="T138" i="3"/>
  <c r="S120" i="23"/>
  <c r="BF120" i="7" s="1"/>
  <c r="S122" i="23"/>
  <c r="BF122" i="7" s="1"/>
  <c r="U134" i="9"/>
  <c r="T8" i="26"/>
  <c r="S20" i="26"/>
  <c r="BD20" i="7" s="1"/>
  <c r="T23" i="26"/>
  <c r="S23" i="26"/>
  <c r="BD23" i="7" s="1"/>
  <c r="S28" i="26"/>
  <c r="BD28" i="7" s="1"/>
  <c r="S51" i="26"/>
  <c r="BD51" i="7" s="1"/>
  <c r="S55" i="26"/>
  <c r="BD55" i="7" s="1"/>
  <c r="T63" i="26"/>
  <c r="S63" i="26"/>
  <c r="BD63" i="7" s="1"/>
  <c r="S65" i="26"/>
  <c r="BD65" i="7" s="1"/>
  <c r="T67" i="26"/>
  <c r="S67" i="26"/>
  <c r="BD67" i="7" s="1"/>
  <c r="T70" i="26"/>
  <c r="S70" i="26"/>
  <c r="BD70" i="7" s="1"/>
  <c r="T79" i="26"/>
  <c r="S79" i="26"/>
  <c r="BD79" i="7" s="1"/>
  <c r="T80" i="26"/>
  <c r="T96" i="26"/>
  <c r="T102" i="26"/>
  <c r="S102" i="26"/>
  <c r="BD102" i="7" s="1"/>
  <c r="T103" i="26"/>
  <c r="T110" i="26"/>
  <c r="S110" i="26"/>
  <c r="BD110" i="7" s="1"/>
  <c r="S121" i="26"/>
  <c r="BD121" i="7" s="1"/>
  <c r="T123" i="26"/>
  <c r="S123" i="26"/>
  <c r="BD123" i="7" s="1"/>
  <c r="S125" i="26"/>
  <c r="BD125" i="7" s="1"/>
  <c r="T127" i="26"/>
  <c r="S127" i="26"/>
  <c r="BD127" i="7" s="1"/>
  <c r="S129" i="26"/>
  <c r="BD129" i="7" s="1"/>
  <c r="T10" i="15"/>
  <c r="T22" i="15"/>
  <c r="U25" i="15"/>
  <c r="T28" i="15"/>
  <c r="S28" i="15"/>
  <c r="BK28" i="7" s="1"/>
  <c r="T33" i="15"/>
  <c r="T37" i="15"/>
  <c r="T41" i="15"/>
  <c r="T50" i="15"/>
  <c r="S55" i="15"/>
  <c r="BK55" i="7" s="1"/>
  <c r="S56" i="15"/>
  <c r="BK56" i="7" s="1"/>
  <c r="U62" i="15"/>
  <c r="T67" i="15"/>
  <c r="S67" i="15"/>
  <c r="BK67" i="7" s="1"/>
  <c r="S68" i="15"/>
  <c r="BK68" i="7" s="1"/>
  <c r="T77" i="15"/>
  <c r="S77" i="15"/>
  <c r="BK77" i="7" s="1"/>
  <c r="T116" i="15"/>
  <c r="S116" i="15"/>
  <c r="BK116" i="7" s="1"/>
  <c r="S120" i="15"/>
  <c r="BK120" i="7" s="1"/>
  <c r="T122" i="15"/>
  <c r="S122" i="15"/>
  <c r="BK122" i="7" s="1"/>
  <c r="S124" i="15"/>
  <c r="BK124" i="7" s="1"/>
  <c r="T126" i="15"/>
  <c r="S126" i="15"/>
  <c r="BK126" i="7" s="1"/>
  <c r="S132" i="15"/>
  <c r="BK132" i="7" s="1"/>
  <c r="T134" i="15"/>
  <c r="S134" i="15"/>
  <c r="BK134" i="7" s="1"/>
  <c r="S99" i="23"/>
  <c r="BF99" i="7" s="1"/>
  <c r="S99" i="15"/>
  <c r="BK99" i="7" s="1"/>
  <c r="T9" i="18"/>
  <c r="S9" i="18"/>
  <c r="BJ9" i="7" s="1"/>
  <c r="T13" i="18"/>
  <c r="S13" i="18"/>
  <c r="BJ13" i="7" s="1"/>
  <c r="T14" i="18"/>
  <c r="T25" i="18"/>
  <c r="S27" i="18"/>
  <c r="BJ27" i="7" s="1"/>
  <c r="U28" i="18"/>
  <c r="T40" i="18"/>
  <c r="T81" i="18"/>
  <c r="T99" i="18"/>
  <c r="T129" i="18"/>
  <c r="T14" i="19"/>
  <c r="T21" i="19"/>
  <c r="T25" i="19"/>
  <c r="T32" i="19"/>
  <c r="T47" i="19"/>
  <c r="T48" i="19"/>
  <c r="T55" i="19"/>
  <c r="T79" i="19"/>
  <c r="T81" i="19"/>
  <c r="T116" i="19"/>
  <c r="T118" i="19"/>
  <c r="T119" i="19"/>
  <c r="T123" i="19"/>
  <c r="T139" i="19"/>
  <c r="T11" i="25"/>
  <c r="T57" i="25"/>
  <c r="T58" i="25"/>
  <c r="T68" i="25"/>
  <c r="T118" i="25"/>
  <c r="T119" i="25"/>
  <c r="T120" i="25"/>
  <c r="R123" i="7"/>
  <c r="U123" i="25"/>
  <c r="T136" i="25"/>
  <c r="R139" i="7"/>
  <c r="U139" i="25"/>
  <c r="T57" i="21"/>
  <c r="T68" i="21"/>
  <c r="T81" i="21"/>
  <c r="T61" i="4"/>
  <c r="T63" i="4"/>
  <c r="T64" i="4"/>
  <c r="U87" i="3"/>
  <c r="T41" i="18"/>
  <c r="T47" i="18"/>
  <c r="S47" i="18"/>
  <c r="BJ47" i="7" s="1"/>
  <c r="S50" i="18"/>
  <c r="BJ50" i="7" s="1"/>
  <c r="T51" i="18"/>
  <c r="S51" i="18"/>
  <c r="BJ51" i="7" s="1"/>
  <c r="S55" i="18"/>
  <c r="BJ55" i="7" s="1"/>
  <c r="T57" i="18"/>
  <c r="T58" i="18"/>
  <c r="S58" i="18"/>
  <c r="BJ58" i="7" s="1"/>
  <c r="T60" i="18"/>
  <c r="S60" i="18"/>
  <c r="BJ60" i="7" s="1"/>
  <c r="T65" i="18"/>
  <c r="S65" i="18"/>
  <c r="BJ65" i="7" s="1"/>
  <c r="S74" i="18"/>
  <c r="BJ74" i="7" s="1"/>
  <c r="T75" i="18"/>
  <c r="S75" i="18"/>
  <c r="T97" i="18"/>
  <c r="S97" i="18"/>
  <c r="BJ97" i="7" s="1"/>
  <c r="T112" i="18"/>
  <c r="S112" i="18"/>
  <c r="BJ112" i="7" s="1"/>
  <c r="T118" i="18"/>
  <c r="S118" i="18"/>
  <c r="BJ118" i="7" s="1"/>
  <c r="T123" i="18"/>
  <c r="S123" i="18"/>
  <c r="BJ123" i="7" s="1"/>
  <c r="S124" i="18"/>
  <c r="BJ124" i="7" s="1"/>
  <c r="T130" i="18"/>
  <c r="S130" i="18"/>
  <c r="BJ130" i="7" s="1"/>
  <c r="T139" i="18"/>
  <c r="S9" i="19"/>
  <c r="BI9" i="7" s="1"/>
  <c r="T11" i="19"/>
  <c r="S13" i="19"/>
  <c r="BI13" i="7" s="1"/>
  <c r="T22" i="19"/>
  <c r="S22" i="19"/>
  <c r="BI22" i="7" s="1"/>
  <c r="T26" i="19"/>
  <c r="T28" i="19"/>
  <c r="S28" i="19"/>
  <c r="BI28" i="7" s="1"/>
  <c r="T33" i="19"/>
  <c r="S47" i="19"/>
  <c r="BI47" i="7" s="1"/>
  <c r="T57" i="19"/>
  <c r="S57" i="19"/>
  <c r="BI57" i="7" s="1"/>
  <c r="S58" i="19"/>
  <c r="BI58" i="7" s="1"/>
  <c r="S65" i="19"/>
  <c r="BI65" i="7" s="1"/>
  <c r="T67" i="19"/>
  <c r="S68" i="19"/>
  <c r="BI68" i="7" s="1"/>
  <c r="T86" i="19"/>
  <c r="S86" i="19"/>
  <c r="BI86" i="7" s="1"/>
  <c r="S87" i="19"/>
  <c r="BI87" i="7" s="1"/>
  <c r="S116" i="19"/>
  <c r="BI116" i="7" s="1"/>
  <c r="S118" i="19"/>
  <c r="BI118" i="7" s="1"/>
  <c r="T124" i="19"/>
  <c r="S124" i="19"/>
  <c r="BI124" i="7" s="1"/>
  <c r="T132" i="19"/>
  <c r="T140" i="19"/>
  <c r="S4" i="25"/>
  <c r="BE4" i="7" s="1"/>
  <c r="T5" i="25"/>
  <c r="S5" i="25"/>
  <c r="BE5" i="7" s="1"/>
  <c r="S6" i="25"/>
  <c r="BE6" i="7" s="1"/>
  <c r="T13" i="25"/>
  <c r="S13" i="25"/>
  <c r="BE13" i="7" s="1"/>
  <c r="T14" i="25"/>
  <c r="S23" i="25"/>
  <c r="BE23" i="7" s="1"/>
  <c r="T28" i="25"/>
  <c r="T36" i="25"/>
  <c r="S36" i="25"/>
  <c r="BE36" i="7" s="1"/>
  <c r="S40" i="25"/>
  <c r="BE40" i="7" s="1"/>
  <c r="S48" i="25"/>
  <c r="BE48" i="7" s="1"/>
  <c r="T51" i="25"/>
  <c r="S58" i="25"/>
  <c r="BE58" i="7" s="1"/>
  <c r="S66" i="25"/>
  <c r="BE66" i="7" s="1"/>
  <c r="T77" i="25"/>
  <c r="S79" i="25"/>
  <c r="BE79" i="7" s="1"/>
  <c r="S110" i="25"/>
  <c r="BE110" i="7" s="1"/>
  <c r="T121" i="25"/>
  <c r="T122" i="25"/>
  <c r="T137" i="25"/>
  <c r="T6" i="21"/>
  <c r="S6" i="21"/>
  <c r="BH6" i="7" s="1"/>
  <c r="T11" i="21"/>
  <c r="T30" i="21"/>
  <c r="T36" i="21"/>
  <c r="S36" i="21"/>
  <c r="BH36" i="7" s="1"/>
  <c r="T50" i="21"/>
  <c r="S58" i="21"/>
  <c r="BH58" i="7" s="1"/>
  <c r="T66" i="21"/>
  <c r="S66" i="21"/>
  <c r="BH66" i="7" s="1"/>
  <c r="S68" i="21"/>
  <c r="BH68" i="7" s="1"/>
  <c r="T75" i="21"/>
  <c r="T79" i="21"/>
  <c r="S87" i="21"/>
  <c r="T91" i="21"/>
  <c r="S112" i="21"/>
  <c r="BH112" i="7" s="1"/>
  <c r="T116" i="21"/>
  <c r="S119" i="21"/>
  <c r="BH119" i="7" s="1"/>
  <c r="S125" i="21"/>
  <c r="BH125" i="7" s="1"/>
  <c r="T130" i="21"/>
  <c r="T36" i="4"/>
  <c r="T37" i="4"/>
  <c r="Z40" i="7"/>
  <c r="U40" i="4"/>
  <c r="T80" i="4"/>
  <c r="Z97" i="7"/>
  <c r="U97" i="4"/>
  <c r="T102" i="4"/>
  <c r="U34" i="3"/>
  <c r="AA34" i="7"/>
  <c r="T36" i="3"/>
  <c r="T47" i="3"/>
  <c r="T64" i="3"/>
  <c r="T67" i="3"/>
  <c r="BA137" i="7"/>
  <c r="S34" i="18"/>
  <c r="BJ34" i="7" s="1"/>
  <c r="S37" i="18"/>
  <c r="BJ37" i="7" s="1"/>
  <c r="T38" i="18"/>
  <c r="S38" i="18"/>
  <c r="BJ38" i="7" s="1"/>
  <c r="T48" i="18"/>
  <c r="S48" i="18"/>
  <c r="BJ48" i="7" s="1"/>
  <c r="T52" i="18"/>
  <c r="T61" i="18"/>
  <c r="S61" i="18"/>
  <c r="T77" i="18"/>
  <c r="S77" i="18"/>
  <c r="BJ77" i="7" s="1"/>
  <c r="T79" i="18"/>
  <c r="S79" i="18"/>
  <c r="BJ79" i="7" s="1"/>
  <c r="T87" i="18"/>
  <c r="S87" i="18"/>
  <c r="T100" i="18"/>
  <c r="S100" i="18"/>
  <c r="BJ100" i="7" s="1"/>
  <c r="U102" i="18"/>
  <c r="W102" i="7"/>
  <c r="S103" i="18"/>
  <c r="BJ103" i="7" s="1"/>
  <c r="T109" i="18"/>
  <c r="S111" i="18"/>
  <c r="BJ111" i="7" s="1"/>
  <c r="T119" i="18"/>
  <c r="S119" i="18"/>
  <c r="BJ119" i="7" s="1"/>
  <c r="T132" i="18"/>
  <c r="T134" i="18"/>
  <c r="S134" i="18"/>
  <c r="BJ134" i="7" s="1"/>
  <c r="T29" i="19"/>
  <c r="S29" i="19"/>
  <c r="BI29" i="7" s="1"/>
  <c r="T40" i="19"/>
  <c r="S40" i="19"/>
  <c r="BI40" i="7" s="1"/>
  <c r="T51" i="19"/>
  <c r="S64" i="19"/>
  <c r="BI64" i="7" s="1"/>
  <c r="U70" i="19"/>
  <c r="S100" i="19"/>
  <c r="BI100" i="7" s="1"/>
  <c r="T109" i="19"/>
  <c r="S109" i="19"/>
  <c r="BI109" i="7" s="1"/>
  <c r="T120" i="19"/>
  <c r="S120" i="19"/>
  <c r="BI120" i="7" s="1"/>
  <c r="S127" i="19"/>
  <c r="BI127" i="7" s="1"/>
  <c r="S130" i="19"/>
  <c r="BI130" i="7" s="1"/>
  <c r="T136" i="19"/>
  <c r="T137" i="19"/>
  <c r="S9" i="25"/>
  <c r="BE9" i="7" s="1"/>
  <c r="S11" i="25"/>
  <c r="BE11" i="7" s="1"/>
  <c r="S20" i="25"/>
  <c r="BE20" i="7" s="1"/>
  <c r="T25" i="25"/>
  <c r="S56" i="25"/>
  <c r="BE56" i="7" s="1"/>
  <c r="S63" i="25"/>
  <c r="BE63" i="7" s="1"/>
  <c r="T84" i="25"/>
  <c r="S84" i="25"/>
  <c r="BE84" i="7" s="1"/>
  <c r="T103" i="25"/>
  <c r="S112" i="25"/>
  <c r="BE112" i="7" s="1"/>
  <c r="T116" i="25"/>
  <c r="S116" i="25"/>
  <c r="BE116" i="7" s="1"/>
  <c r="T125" i="25"/>
  <c r="S125" i="25"/>
  <c r="BE125" i="7" s="1"/>
  <c r="S127" i="25"/>
  <c r="BE127" i="7" s="1"/>
  <c r="T9" i="21"/>
  <c r="T22" i="21"/>
  <c r="T32" i="21"/>
  <c r="S32" i="21"/>
  <c r="BH32" i="7" s="1"/>
  <c r="T42" i="21"/>
  <c r="T48" i="21"/>
  <c r="S55" i="21"/>
  <c r="BH55" i="7" s="1"/>
  <c r="T61" i="21"/>
  <c r="T62" i="21"/>
  <c r="S62" i="21"/>
  <c r="U74" i="21"/>
  <c r="T77" i="21"/>
  <c r="S84" i="21"/>
  <c r="BH84" i="7" s="1"/>
  <c r="T89" i="21"/>
  <c r="T99" i="21"/>
  <c r="T100" i="21"/>
  <c r="S100" i="21"/>
  <c r="BH100" i="7" s="1"/>
  <c r="T111" i="21"/>
  <c r="S122" i="21"/>
  <c r="BH122" i="7" s="1"/>
  <c r="T123" i="21"/>
  <c r="S123" i="21"/>
  <c r="BH123" i="7" s="1"/>
  <c r="T128" i="21"/>
  <c r="S134" i="21"/>
  <c r="BH134" i="7" s="1"/>
  <c r="T6" i="4"/>
  <c r="T20" i="4"/>
  <c r="T21" i="4"/>
  <c r="T22" i="4"/>
  <c r="Z56" i="7"/>
  <c r="U56" i="4"/>
  <c r="T91" i="4"/>
  <c r="T100" i="4"/>
  <c r="T126" i="4"/>
  <c r="T132" i="4"/>
  <c r="T134" i="4"/>
  <c r="T10" i="3"/>
  <c r="T23" i="3"/>
  <c r="T27" i="3"/>
  <c r="T85" i="3"/>
  <c r="T96" i="3"/>
  <c r="T97" i="3"/>
  <c r="T116" i="3"/>
  <c r="T118" i="3"/>
  <c r="T126" i="3"/>
  <c r="T127" i="3"/>
  <c r="T132" i="3"/>
  <c r="S6" i="4"/>
  <c r="BM6" i="7" s="1"/>
  <c r="T11" i="4"/>
  <c r="S22" i="4"/>
  <c r="BM22" i="7" s="1"/>
  <c r="S23" i="4"/>
  <c r="BM23" i="7" s="1"/>
  <c r="T30" i="4"/>
  <c r="S37" i="4"/>
  <c r="BM37" i="7" s="1"/>
  <c r="S38" i="4"/>
  <c r="BM38" i="7" s="1"/>
  <c r="T52" i="4"/>
  <c r="S52" i="4"/>
  <c r="BM52" i="7" s="1"/>
  <c r="T77" i="4"/>
  <c r="S77" i="4"/>
  <c r="BM77" i="7" s="1"/>
  <c r="T79" i="4"/>
  <c r="T84" i="4"/>
  <c r="T85" i="4"/>
  <c r="S85" i="4"/>
  <c r="BM85" i="7" s="1"/>
  <c r="T86" i="4"/>
  <c r="S99" i="4"/>
  <c r="BM99" i="7" s="1"/>
  <c r="T124" i="4"/>
  <c r="T127" i="4"/>
  <c r="T129" i="4"/>
  <c r="S130" i="4"/>
  <c r="BM130" i="7" s="1"/>
  <c r="T139" i="4"/>
  <c r="S139" i="4"/>
  <c r="BM139" i="7" s="1"/>
  <c r="AA10" i="7"/>
  <c r="U10" i="3"/>
  <c r="T14" i="3"/>
  <c r="T21" i="3"/>
  <c r="T25" i="3"/>
  <c r="T29" i="3"/>
  <c r="T60" i="3"/>
  <c r="T70" i="3"/>
  <c r="T79" i="3"/>
  <c r="T81" i="3"/>
  <c r="T122" i="3"/>
  <c r="T123" i="3"/>
  <c r="T130" i="3"/>
  <c r="T5" i="4"/>
  <c r="S5" i="4"/>
  <c r="BM5" i="7" s="1"/>
  <c r="T8" i="4"/>
  <c r="S8" i="4"/>
  <c r="BM8" i="7" s="1"/>
  <c r="T28" i="4"/>
  <c r="S28" i="4"/>
  <c r="BM28" i="7" s="1"/>
  <c r="S34" i="4"/>
  <c r="BM34" i="7" s="1"/>
  <c r="T40" i="4"/>
  <c r="T48" i="4"/>
  <c r="S48" i="4"/>
  <c r="BM48" i="7" s="1"/>
  <c r="T56" i="4"/>
  <c r="T68" i="4"/>
  <c r="T81" i="4"/>
  <c r="T96" i="4"/>
  <c r="T112" i="4"/>
  <c r="S112" i="4"/>
  <c r="BM112" i="7" s="1"/>
  <c r="S122" i="4"/>
  <c r="BM122" i="7" s="1"/>
  <c r="S132" i="4"/>
  <c r="BM132" i="7" s="1"/>
  <c r="S133" i="4"/>
  <c r="BM133" i="7" s="1"/>
  <c r="T5" i="3"/>
  <c r="T6" i="3"/>
  <c r="T8" i="3"/>
  <c r="T40" i="3"/>
  <c r="T41" i="3"/>
  <c r="T58" i="3"/>
  <c r="T65" i="3"/>
  <c r="AA70" i="7"/>
  <c r="U70" i="3"/>
  <c r="BA78" i="7"/>
  <c r="T84" i="3"/>
  <c r="T86" i="3"/>
  <c r="S99" i="3"/>
  <c r="BN99" i="7" s="1"/>
  <c r="AN99" i="7"/>
  <c r="T103" i="3"/>
  <c r="T111" i="3"/>
  <c r="T140" i="3"/>
  <c r="S9" i="3"/>
  <c r="T11" i="3"/>
  <c r="S13" i="3"/>
  <c r="BN13" i="7" s="1"/>
  <c r="T22" i="3"/>
  <c r="S22" i="3"/>
  <c r="BN22" i="7" s="1"/>
  <c r="S23" i="3"/>
  <c r="BN23" i="7" s="1"/>
  <c r="T26" i="3"/>
  <c r="S27" i="3"/>
  <c r="BN27" i="7" s="1"/>
  <c r="T32" i="3"/>
  <c r="S32" i="3"/>
  <c r="BN32" i="7" s="1"/>
  <c r="T37" i="3"/>
  <c r="S37" i="3"/>
  <c r="BN37" i="7" s="1"/>
  <c r="S48" i="3"/>
  <c r="BN48" i="7" s="1"/>
  <c r="T50" i="3"/>
  <c r="T61" i="3"/>
  <c r="S61" i="3"/>
  <c r="T66" i="3"/>
  <c r="S66" i="3"/>
  <c r="S80" i="3"/>
  <c r="BN80" i="7" s="1"/>
  <c r="S96" i="3"/>
  <c r="BN96" i="7" s="1"/>
  <c r="S110" i="3"/>
  <c r="BN110" i="7" s="1"/>
  <c r="T112" i="3"/>
  <c r="S112" i="3"/>
  <c r="BN112" i="7" s="1"/>
  <c r="T119" i="3"/>
  <c r="S119" i="3"/>
  <c r="BN119" i="7" s="1"/>
  <c r="S122" i="3"/>
  <c r="T124" i="3"/>
  <c r="S124" i="3"/>
  <c r="BN124" i="7" s="1"/>
  <c r="S126" i="3"/>
  <c r="BN126" i="7" s="1"/>
  <c r="T128" i="3"/>
  <c r="S128" i="3"/>
  <c r="BN128" i="7" s="1"/>
  <c r="T136" i="3"/>
  <c r="S136" i="3"/>
  <c r="BN136" i="7" s="1"/>
  <c r="T33" i="25"/>
  <c r="S33" i="25"/>
  <c r="BE33" i="7" s="1"/>
  <c r="T41" i="25"/>
  <c r="S41" i="25"/>
  <c r="BE41" i="7" s="1"/>
  <c r="S51" i="25"/>
  <c r="BE51" i="7" s="1"/>
  <c r="T55" i="25"/>
  <c r="S55" i="25"/>
  <c r="BE55" i="7" s="1"/>
  <c r="T61" i="25"/>
  <c r="S61" i="25"/>
  <c r="T62" i="25"/>
  <c r="T65" i="25"/>
  <c r="S65" i="25"/>
  <c r="BE65" i="7" s="1"/>
  <c r="T67" i="25"/>
  <c r="S67" i="25"/>
  <c r="BE67" i="7" s="1"/>
  <c r="T76" i="25"/>
  <c r="S76" i="25"/>
  <c r="BE76" i="7" s="1"/>
  <c r="T89" i="25"/>
  <c r="S89" i="25"/>
  <c r="BE89" i="7" s="1"/>
  <c r="T96" i="25"/>
  <c r="T99" i="25"/>
  <c r="S121" i="25"/>
  <c r="BE121" i="7" s="1"/>
  <c r="T130" i="25"/>
  <c r="S130" i="25"/>
  <c r="BE130" i="7" s="1"/>
  <c r="T134" i="25"/>
  <c r="S134" i="25"/>
  <c r="BE134" i="7" s="1"/>
  <c r="S140" i="25"/>
  <c r="BE140" i="7" s="1"/>
  <c r="T5" i="21"/>
  <c r="S5" i="21"/>
  <c r="BH5" i="7" s="1"/>
  <c r="T10" i="21"/>
  <c r="S10" i="21"/>
  <c r="BH10" i="7" s="1"/>
  <c r="T14" i="21"/>
  <c r="S21" i="21"/>
  <c r="T25" i="21"/>
  <c r="T26" i="21"/>
  <c r="S26" i="21"/>
  <c r="BH26" i="7" s="1"/>
  <c r="T29" i="21"/>
  <c r="S29" i="21"/>
  <c r="BH29" i="7" s="1"/>
  <c r="T33" i="21"/>
  <c r="S33" i="21"/>
  <c r="T37" i="21"/>
  <c r="S37" i="21"/>
  <c r="BH37" i="7" s="1"/>
  <c r="T41" i="21"/>
  <c r="S41" i="21"/>
  <c r="BH41" i="7" s="1"/>
  <c r="S50" i="21"/>
  <c r="BH50" i="7" s="1"/>
  <c r="S56" i="21"/>
  <c r="BH56" i="7" s="1"/>
  <c r="T63" i="21"/>
  <c r="T74" i="21"/>
  <c r="S74" i="21"/>
  <c r="BH74" i="7" s="1"/>
  <c r="S79" i="21"/>
  <c r="BH79" i="7" s="1"/>
  <c r="S85" i="21"/>
  <c r="BH85" i="7" s="1"/>
  <c r="T109" i="21"/>
  <c r="S109" i="21"/>
  <c r="BH109" i="7" s="1"/>
  <c r="S116" i="21"/>
  <c r="BH116" i="7" s="1"/>
  <c r="S118" i="21"/>
  <c r="BH118" i="7" s="1"/>
  <c r="S127" i="21"/>
  <c r="BH127" i="7" s="1"/>
  <c r="T9" i="4"/>
  <c r="S9" i="4"/>
  <c r="BM9" i="7" s="1"/>
  <c r="T13" i="4"/>
  <c r="S13" i="4"/>
  <c r="BM13" i="7" s="1"/>
  <c r="T14" i="4"/>
  <c r="T25" i="4"/>
  <c r="S27" i="4"/>
  <c r="BM27" i="7" s="1"/>
  <c r="S30" i="4"/>
  <c r="BM30" i="7" s="1"/>
  <c r="T41" i="4"/>
  <c r="S42" i="4"/>
  <c r="BM42" i="7" s="1"/>
  <c r="T47" i="4"/>
  <c r="S47" i="4"/>
  <c r="BM47" i="7" s="1"/>
  <c r="T50" i="4"/>
  <c r="S50" i="4"/>
  <c r="BM50" i="7" s="1"/>
  <c r="T51" i="4"/>
  <c r="S51" i="4"/>
  <c r="BM51" i="7" s="1"/>
  <c r="S55" i="4"/>
  <c r="BM55" i="7" s="1"/>
  <c r="T57" i="4"/>
  <c r="T58" i="4"/>
  <c r="T60" i="4"/>
  <c r="S60" i="4"/>
  <c r="BM60" i="7" s="1"/>
  <c r="T65" i="4"/>
  <c r="S65" i="4"/>
  <c r="BM65" i="7" s="1"/>
  <c r="T75" i="4"/>
  <c r="T97" i="4"/>
  <c r="S97" i="4"/>
  <c r="BM97" i="7" s="1"/>
  <c r="S103" i="4"/>
  <c r="BM103" i="7" s="1"/>
  <c r="T109" i="4"/>
  <c r="S111" i="4"/>
  <c r="BM111" i="7" s="1"/>
  <c r="T119" i="4"/>
  <c r="S119" i="4"/>
  <c r="BM119" i="7" s="1"/>
  <c r="T136" i="4"/>
  <c r="T137" i="4"/>
  <c r="T138" i="4"/>
  <c r="S138" i="4"/>
  <c r="BM138" i="7" s="1"/>
  <c r="T28" i="3"/>
  <c r="S28" i="3"/>
  <c r="T33" i="3"/>
  <c r="S33" i="3"/>
  <c r="BN33" i="7" s="1"/>
  <c r="S47" i="3"/>
  <c r="S52" i="3"/>
  <c r="BN52" i="7" s="1"/>
  <c r="T57" i="3"/>
  <c r="S57" i="3"/>
  <c r="BN57" i="7" s="1"/>
  <c r="S58" i="3"/>
  <c r="T62" i="3"/>
  <c r="S62" i="3"/>
  <c r="BN62" i="7" s="1"/>
  <c r="T74" i="3"/>
  <c r="S74" i="3"/>
  <c r="BN74" i="7" s="1"/>
  <c r="S85" i="3"/>
  <c r="BN85" i="7" s="1"/>
  <c r="T87" i="3"/>
  <c r="S89" i="3"/>
  <c r="BN89" i="7" s="1"/>
  <c r="T100" i="3"/>
  <c r="S100" i="3"/>
  <c r="BN100" i="7" s="1"/>
  <c r="T109" i="3"/>
  <c r="S109" i="3"/>
  <c r="BN109" i="7" s="1"/>
  <c r="S111" i="3"/>
  <c r="BN111" i="7" s="1"/>
  <c r="S118" i="3"/>
  <c r="T120" i="3"/>
  <c r="S120" i="3"/>
  <c r="BN120" i="7" s="1"/>
  <c r="T121" i="3"/>
  <c r="T125" i="3"/>
  <c r="T139" i="3"/>
  <c r="S139" i="3"/>
  <c r="BD3" i="7"/>
  <c r="BF3" i="7"/>
  <c r="BK3" i="7"/>
  <c r="BL3" i="7"/>
  <c r="BI3" i="7"/>
  <c r="BE3" i="7"/>
  <c r="BG3" i="7"/>
  <c r="BH3" i="7"/>
  <c r="U75" i="3"/>
  <c r="AA75" i="7"/>
  <c r="U11" i="3"/>
  <c r="AA11" i="7"/>
  <c r="U23" i="3"/>
  <c r="AA23" i="7"/>
  <c r="S7" i="3"/>
  <c r="BN7" i="7" s="1"/>
  <c r="S30" i="3"/>
  <c r="BN30" i="7" s="1"/>
  <c r="S34" i="3"/>
  <c r="BN34" i="7" s="1"/>
  <c r="S75" i="3"/>
  <c r="BN75" i="7" s="1"/>
  <c r="S91" i="3"/>
  <c r="BN91" i="7" s="1"/>
  <c r="S137" i="3"/>
  <c r="BN137" i="7" s="1"/>
  <c r="N80" i="7"/>
  <c r="S8" i="3"/>
  <c r="BN8" i="7" s="1"/>
  <c r="AN110" i="7"/>
  <c r="AN129" i="7"/>
  <c r="BA34" i="7"/>
  <c r="N51" i="7"/>
  <c r="AN76" i="7"/>
  <c r="AN80" i="7"/>
  <c r="S4" i="3"/>
  <c r="U41" i="3"/>
  <c r="T51" i="3"/>
  <c r="S68" i="3"/>
  <c r="S79" i="3"/>
  <c r="BN79" i="7" s="1"/>
  <c r="T80" i="3"/>
  <c r="U120" i="3"/>
  <c r="AA120" i="7"/>
  <c r="AA140" i="7"/>
  <c r="U140" i="3"/>
  <c r="S42" i="3"/>
  <c r="BN42" i="7" s="1"/>
  <c r="S102" i="3"/>
  <c r="S133" i="3"/>
  <c r="BN133" i="7" s="1"/>
  <c r="S55" i="3"/>
  <c r="BN55" i="7" s="1"/>
  <c r="U63" i="3"/>
  <c r="S64" i="3"/>
  <c r="BN64" i="7" s="1"/>
  <c r="BA42" i="7"/>
  <c r="T7" i="3"/>
  <c r="S11" i="3"/>
  <c r="BN11" i="7" s="1"/>
  <c r="T30" i="3"/>
  <c r="T34" i="3"/>
  <c r="T38" i="3"/>
  <c r="T42" i="3"/>
  <c r="T63" i="3"/>
  <c r="S67" i="3"/>
  <c r="BN67" i="7" s="1"/>
  <c r="T75" i="3"/>
  <c r="S87" i="3"/>
  <c r="T91" i="3"/>
  <c r="T102" i="3"/>
  <c r="T110" i="3"/>
  <c r="S121" i="3"/>
  <c r="BN121" i="7" s="1"/>
  <c r="T129" i="3"/>
  <c r="T133" i="3"/>
  <c r="T137" i="3"/>
  <c r="S130" i="3"/>
  <c r="BN130" i="7" s="1"/>
  <c r="S134" i="3"/>
  <c r="BN134" i="7" s="1"/>
  <c r="BN14" i="7"/>
  <c r="BN50" i="7"/>
  <c r="BN56" i="7"/>
  <c r="BN81" i="7"/>
  <c r="BN87" i="7"/>
  <c r="BN102" i="7"/>
  <c r="AA28" i="7"/>
  <c r="AN40" i="7"/>
  <c r="AA89" i="7"/>
  <c r="AN111" i="7"/>
  <c r="AN20" i="7"/>
  <c r="AN85" i="7"/>
  <c r="N100" i="7"/>
  <c r="AA103" i="7"/>
  <c r="N122" i="7"/>
  <c r="BN9" i="7"/>
  <c r="AA29" i="7"/>
  <c r="AN52" i="7"/>
  <c r="AA77" i="7"/>
  <c r="AA86" i="7"/>
  <c r="AA26" i="7"/>
  <c r="AA42" i="7"/>
  <c r="AN56" i="7"/>
  <c r="AA124" i="7"/>
  <c r="AA121" i="7"/>
  <c r="AA129" i="7"/>
  <c r="N138" i="7"/>
  <c r="AA133" i="7"/>
  <c r="BN68" i="7"/>
  <c r="BN77" i="7"/>
  <c r="N48" i="7"/>
  <c r="AA58" i="7"/>
  <c r="BA60" i="7"/>
  <c r="N126" i="7"/>
  <c r="AN112" i="7"/>
  <c r="AA130" i="7"/>
  <c r="AA138" i="7"/>
  <c r="BN127" i="7"/>
  <c r="BN125" i="7"/>
  <c r="AN32" i="7"/>
  <c r="AA122" i="7"/>
  <c r="AA81" i="7"/>
  <c r="AA112" i="7"/>
  <c r="AA118" i="7"/>
  <c r="BN116" i="7"/>
  <c r="BN138" i="7"/>
  <c r="AA52" i="7"/>
  <c r="AH116" i="7"/>
  <c r="AA22" i="7"/>
  <c r="AA65" i="7"/>
  <c r="AA109" i="7"/>
  <c r="AA128" i="7"/>
  <c r="AA137" i="7"/>
  <c r="BN47" i="7"/>
  <c r="BN63" i="7"/>
  <c r="N130" i="7"/>
  <c r="N118" i="7"/>
  <c r="N132" i="7"/>
  <c r="BA58" i="7"/>
  <c r="BA62" i="7"/>
  <c r="AA132" i="7"/>
  <c r="BN25" i="7"/>
  <c r="BN86" i="7"/>
  <c r="AA96" i="7"/>
  <c r="U109" i="4"/>
  <c r="Z109" i="7"/>
  <c r="Z128" i="7"/>
  <c r="U128" i="4"/>
  <c r="U140" i="4"/>
  <c r="Z140" i="7"/>
  <c r="S10" i="4"/>
  <c r="BM10" i="7" s="1"/>
  <c r="S33" i="4"/>
  <c r="BM33" i="7" s="1"/>
  <c r="S62" i="4"/>
  <c r="BM62" i="7" s="1"/>
  <c r="S75" i="4"/>
  <c r="BM75" i="7" s="1"/>
  <c r="S79" i="4"/>
  <c r="BM79" i="7" s="1"/>
  <c r="S128" i="4"/>
  <c r="BM128" i="7" s="1"/>
  <c r="AM23" i="7"/>
  <c r="Z32" i="7"/>
  <c r="Z119" i="7"/>
  <c r="AM133" i="7"/>
  <c r="S63" i="4"/>
  <c r="BM63" i="7" s="1"/>
  <c r="S70" i="4"/>
  <c r="BM70" i="7" s="1"/>
  <c r="S91" i="4"/>
  <c r="BM91" i="7" s="1"/>
  <c r="S102" i="4"/>
  <c r="BM102" i="7" s="1"/>
  <c r="S129" i="4"/>
  <c r="BM129" i="7" s="1"/>
  <c r="Z9" i="7"/>
  <c r="Z10" i="7"/>
  <c r="AM29" i="7"/>
  <c r="AZ33" i="7"/>
  <c r="Z74" i="7"/>
  <c r="Z120" i="7"/>
  <c r="AZ128" i="7"/>
  <c r="AZ140" i="7"/>
  <c r="T10" i="4"/>
  <c r="T33" i="4"/>
  <c r="U36" i="4"/>
  <c r="T42" i="4"/>
  <c r="T62" i="4"/>
  <c r="S66" i="4"/>
  <c r="BM66" i="7" s="1"/>
  <c r="T120" i="4"/>
  <c r="S124" i="4"/>
  <c r="BM124" i="7" s="1"/>
  <c r="T128" i="4"/>
  <c r="S136" i="4"/>
  <c r="BM136" i="7" s="1"/>
  <c r="T140" i="4"/>
  <c r="U37" i="4"/>
  <c r="Z37" i="7"/>
  <c r="U33" i="4"/>
  <c r="Z33" i="7"/>
  <c r="Z62" i="7"/>
  <c r="U62" i="4"/>
  <c r="U41" i="4"/>
  <c r="Z41" i="7"/>
  <c r="U57" i="4"/>
  <c r="Z57" i="7"/>
  <c r="Z66" i="7"/>
  <c r="U66" i="4"/>
  <c r="S110" i="4"/>
  <c r="BM110" i="7" s="1"/>
  <c r="S120" i="4"/>
  <c r="BM120" i="7" s="1"/>
  <c r="U132" i="4"/>
  <c r="S140" i="4"/>
  <c r="BM140" i="7" s="1"/>
  <c r="M75" i="7"/>
  <c r="S11" i="4"/>
  <c r="BM11" i="7" s="1"/>
  <c r="Z22" i="7"/>
  <c r="Z25" i="7"/>
  <c r="M78" i="7"/>
  <c r="Z81" i="7"/>
  <c r="Z86" i="7"/>
  <c r="S14" i="4"/>
  <c r="BM14" i="7" s="1"/>
  <c r="T23" i="4"/>
  <c r="T26" i="4"/>
  <c r="T29" i="4"/>
  <c r="T38" i="4"/>
  <c r="U48" i="4"/>
  <c r="U52" i="4"/>
  <c r="S58" i="4"/>
  <c r="BM58" i="7" s="1"/>
  <c r="U61" i="4"/>
  <c r="S67" i="4"/>
  <c r="BM67" i="7" s="1"/>
  <c r="T70" i="4"/>
  <c r="S74" i="4"/>
  <c r="BM74" i="7" s="1"/>
  <c r="T87" i="4"/>
  <c r="T110" i="4"/>
  <c r="U127" i="4"/>
  <c r="T133" i="4"/>
  <c r="S137" i="4"/>
  <c r="BM137" i="7" s="1"/>
  <c r="U139" i="4"/>
  <c r="AA6" i="7"/>
  <c r="AA21" i="7"/>
  <c r="AA85" i="7"/>
  <c r="AN136" i="7"/>
  <c r="AA74" i="7"/>
  <c r="AA25" i="7"/>
  <c r="AA40" i="7"/>
  <c r="BN139" i="7"/>
  <c r="BA119" i="7"/>
  <c r="AN36" i="7"/>
  <c r="AA99" i="7"/>
  <c r="AN5" i="7"/>
  <c r="AA100" i="7"/>
  <c r="AA134" i="7"/>
  <c r="AA37" i="7"/>
  <c r="AN13" i="7"/>
  <c r="AA14" i="7"/>
  <c r="AA62" i="7"/>
  <c r="AA127" i="7"/>
  <c r="AA13" i="7"/>
  <c r="AA33" i="7"/>
  <c r="BA111" i="7"/>
  <c r="BN28" i="7"/>
  <c r="BN58" i="7"/>
  <c r="AA5" i="7"/>
  <c r="AN9" i="7"/>
  <c r="AN48" i="7"/>
  <c r="BN66" i="7"/>
  <c r="BN70" i="7"/>
  <c r="BN103" i="7"/>
  <c r="BN129" i="7"/>
  <c r="T140" i="23"/>
  <c r="AS116" i="7"/>
  <c r="U116" i="23"/>
  <c r="S99" i="22"/>
  <c r="BG99" i="7" s="1"/>
  <c r="T96" i="22"/>
  <c r="T99" i="22"/>
  <c r="T100" i="7"/>
  <c r="T96" i="7"/>
  <c r="U87" i="21"/>
  <c r="U87" i="7"/>
  <c r="S47" i="21"/>
  <c r="BH47" i="7" s="1"/>
  <c r="S64" i="21"/>
  <c r="BH64" i="7" s="1"/>
  <c r="S76" i="21"/>
  <c r="BH76" i="7" s="1"/>
  <c r="S126" i="21"/>
  <c r="BH126" i="7" s="1"/>
  <c r="S8" i="21"/>
  <c r="BH8" i="7" s="1"/>
  <c r="S20" i="21"/>
  <c r="BH20" i="7" s="1"/>
  <c r="S102" i="21"/>
  <c r="BH102" i="7" s="1"/>
  <c r="S111" i="21"/>
  <c r="BH111" i="7" s="1"/>
  <c r="AH58" i="7"/>
  <c r="U110" i="7"/>
  <c r="U42" i="7"/>
  <c r="U30" i="7"/>
  <c r="U7" i="7"/>
  <c r="AH84" i="7"/>
  <c r="T7" i="21"/>
  <c r="S11" i="21"/>
  <c r="BH11" i="7" s="1"/>
  <c r="S60" i="21"/>
  <c r="BH60" i="7" s="1"/>
  <c r="S91" i="21"/>
  <c r="BH91" i="7" s="1"/>
  <c r="T110" i="21"/>
  <c r="T133" i="21"/>
  <c r="S14" i="21"/>
  <c r="BH14" i="7" s="1"/>
  <c r="S22" i="21"/>
  <c r="BH22" i="7" s="1"/>
  <c r="S25" i="21"/>
  <c r="BH25" i="7" s="1"/>
  <c r="U91" i="21"/>
  <c r="U91" i="7"/>
  <c r="U136" i="7"/>
  <c r="U136" i="21"/>
  <c r="U140" i="21"/>
  <c r="U140" i="7"/>
  <c r="S7" i="21"/>
  <c r="BH7" i="7" s="1"/>
  <c r="S110" i="21"/>
  <c r="BH110" i="7" s="1"/>
  <c r="S133" i="21"/>
  <c r="BH133" i="7" s="1"/>
  <c r="U109" i="7"/>
  <c r="U6" i="7"/>
  <c r="S121" i="21"/>
  <c r="BH121" i="7" s="1"/>
  <c r="S129" i="21"/>
  <c r="BH129" i="7" s="1"/>
  <c r="S137" i="21"/>
  <c r="BH137" i="7" s="1"/>
  <c r="H47" i="7"/>
  <c r="U133" i="7"/>
  <c r="S4" i="21"/>
  <c r="BH4" i="7" s="1"/>
  <c r="S30" i="21"/>
  <c r="BH30" i="7" s="1"/>
  <c r="S34" i="21"/>
  <c r="S38" i="21"/>
  <c r="BH38" i="7" s="1"/>
  <c r="T55" i="21"/>
  <c r="T58" i="21"/>
  <c r="T64" i="21"/>
  <c r="T67" i="21"/>
  <c r="U70" i="21"/>
  <c r="T76" i="21"/>
  <c r="T84" i="21"/>
  <c r="T87" i="21"/>
  <c r="T102" i="21"/>
  <c r="T118" i="21"/>
  <c r="T121" i="21"/>
  <c r="T126" i="21"/>
  <c r="T129" i="21"/>
  <c r="U132" i="21"/>
  <c r="T137" i="21"/>
  <c r="T75" i="25"/>
  <c r="E75" i="7"/>
  <c r="U102" i="25"/>
  <c r="S25" i="25"/>
  <c r="BE25" i="7" s="1"/>
  <c r="S62" i="25"/>
  <c r="BE62" i="7" s="1"/>
  <c r="U11" i="25"/>
  <c r="U109" i="25"/>
  <c r="R109" i="7"/>
  <c r="AR41" i="7"/>
  <c r="AE75" i="7"/>
  <c r="AE67" i="7"/>
  <c r="T4" i="25"/>
  <c r="S99" i="25"/>
  <c r="BE99" i="7" s="1"/>
  <c r="S70" i="25"/>
  <c r="BE70" i="7" s="1"/>
  <c r="U91" i="25"/>
  <c r="T7" i="25"/>
  <c r="E7" i="7"/>
  <c r="S14" i="25"/>
  <c r="BE14" i="7" s="1"/>
  <c r="S22" i="25"/>
  <c r="BE22" i="7" s="1"/>
  <c r="T38" i="25"/>
  <c r="E38" i="7"/>
  <c r="U86" i="25"/>
  <c r="R86" i="7"/>
  <c r="S10" i="25"/>
  <c r="BE10" i="7" s="1"/>
  <c r="S27" i="25"/>
  <c r="BE27" i="7" s="1"/>
  <c r="S64" i="25"/>
  <c r="BE64" i="7" s="1"/>
  <c r="S7" i="25"/>
  <c r="BE7" i="7" s="1"/>
  <c r="T27" i="25"/>
  <c r="S38" i="25"/>
  <c r="BE38" i="7" s="1"/>
  <c r="T64" i="25"/>
  <c r="S122" i="25"/>
  <c r="BE122" i="7" s="1"/>
  <c r="S60" i="25"/>
  <c r="BE60" i="7" s="1"/>
  <c r="S111" i="25"/>
  <c r="BE111" i="7" s="1"/>
  <c r="S124" i="25"/>
  <c r="BE124" i="7" s="1"/>
  <c r="S137" i="25"/>
  <c r="BE137" i="7" s="1"/>
  <c r="R129" i="7"/>
  <c r="R133" i="7"/>
  <c r="R112" i="7"/>
  <c r="AE66" i="7"/>
  <c r="AE37" i="7"/>
  <c r="AE29" i="7"/>
  <c r="AE26" i="7"/>
  <c r="AR38" i="7"/>
  <c r="T6" i="25"/>
  <c r="T29" i="25"/>
  <c r="T37" i="25"/>
  <c r="T66" i="25"/>
  <c r="T74" i="25"/>
  <c r="T81" i="25"/>
  <c r="T112" i="25"/>
  <c r="T124" i="25"/>
  <c r="S129" i="25"/>
  <c r="BE129" i="7" s="1"/>
  <c r="T132" i="25"/>
  <c r="T133" i="25"/>
  <c r="T138" i="25"/>
  <c r="T140" i="25"/>
  <c r="U121" i="25"/>
  <c r="R121" i="7"/>
  <c r="S128" i="25"/>
  <c r="BE128" i="7" s="1"/>
  <c r="S138" i="25"/>
  <c r="BE138" i="7" s="1"/>
  <c r="R116" i="7"/>
  <c r="S74" i="25"/>
  <c r="BE74" i="7" s="1"/>
  <c r="S80" i="25"/>
  <c r="BE80" i="7" s="1"/>
  <c r="R119" i="7"/>
  <c r="T10" i="25"/>
  <c r="T128" i="25"/>
  <c r="BH87" i="7"/>
  <c r="U84" i="7"/>
  <c r="AH75" i="7"/>
  <c r="BH80" i="7"/>
  <c r="U79" i="7"/>
  <c r="U75" i="7"/>
  <c r="AH80" i="7"/>
  <c r="AH67" i="7"/>
  <c r="BH70" i="7"/>
  <c r="U80" i="7"/>
  <c r="BH62" i="7"/>
  <c r="U62" i="7"/>
  <c r="U21" i="7"/>
  <c r="BH51" i="7"/>
  <c r="U63" i="7"/>
  <c r="U56" i="7"/>
  <c r="U23" i="7"/>
  <c r="BH40" i="7"/>
  <c r="H7" i="7"/>
  <c r="U58" i="7"/>
  <c r="U25" i="7"/>
  <c r="U38" i="7"/>
  <c r="U50" i="7"/>
  <c r="AH62" i="7"/>
  <c r="BH33" i="7"/>
  <c r="H50" i="7"/>
  <c r="U64" i="7"/>
  <c r="U55" i="7"/>
  <c r="U47" i="7"/>
  <c r="U26" i="7"/>
  <c r="AH63" i="7"/>
  <c r="AH50" i="7"/>
  <c r="AH25" i="7"/>
  <c r="BH21" i="7"/>
  <c r="BH23" i="7"/>
  <c r="U52" i="7"/>
  <c r="U40" i="7"/>
  <c r="U36" i="7"/>
  <c r="U27" i="7"/>
  <c r="AH26" i="7"/>
  <c r="U33" i="7"/>
  <c r="AH32" i="7"/>
  <c r="U57" i="7"/>
  <c r="U37" i="7"/>
  <c r="U32" i="7"/>
  <c r="U28" i="7"/>
  <c r="AH40" i="7"/>
  <c r="S33" i="19"/>
  <c r="BI33" i="7" s="1"/>
  <c r="U63" i="19"/>
  <c r="V63" i="7"/>
  <c r="S132" i="19"/>
  <c r="BI132" i="7" s="1"/>
  <c r="S34" i="19"/>
  <c r="BI34" i="7" s="1"/>
  <c r="S38" i="19"/>
  <c r="BI38" i="7" s="1"/>
  <c r="S63" i="19"/>
  <c r="BI63" i="7" s="1"/>
  <c r="S75" i="19"/>
  <c r="BI75" i="7" s="1"/>
  <c r="S99" i="19"/>
  <c r="BI99" i="7" s="1"/>
  <c r="S133" i="19"/>
  <c r="BI133" i="7" s="1"/>
  <c r="I133" i="7"/>
  <c r="S20" i="19"/>
  <c r="BI20" i="7" s="1"/>
  <c r="S76" i="19"/>
  <c r="BI76" i="7" s="1"/>
  <c r="S84" i="19"/>
  <c r="BI84" i="7" s="1"/>
  <c r="S110" i="19"/>
  <c r="BI110" i="7" s="1"/>
  <c r="S126" i="19"/>
  <c r="BI126" i="7" s="1"/>
  <c r="S134" i="19"/>
  <c r="BI134" i="7" s="1"/>
  <c r="AV30" i="7"/>
  <c r="AV7" i="7"/>
  <c r="T7" i="19"/>
  <c r="S11" i="19"/>
  <c r="BI11" i="7" s="1"/>
  <c r="S23" i="19"/>
  <c r="BI23" i="7" s="1"/>
  <c r="T27" i="19"/>
  <c r="T30" i="19"/>
  <c r="T38" i="19"/>
  <c r="T42" i="19"/>
  <c r="T63" i="19"/>
  <c r="T68" i="19"/>
  <c r="T75" i="19"/>
  <c r="S102" i="19"/>
  <c r="BI102" i="7" s="1"/>
  <c r="S111" i="19"/>
  <c r="BI111" i="7" s="1"/>
  <c r="S121" i="19"/>
  <c r="BI121" i="7" s="1"/>
  <c r="T125" i="19"/>
  <c r="S129" i="19"/>
  <c r="BI129" i="7" s="1"/>
  <c r="T130" i="19"/>
  <c r="S137" i="19"/>
  <c r="I34" i="7"/>
  <c r="T34" i="19"/>
  <c r="U50" i="19"/>
  <c r="V50" i="7"/>
  <c r="U7" i="19"/>
  <c r="V7" i="7"/>
  <c r="S37" i="19"/>
  <c r="BI37" i="7" s="1"/>
  <c r="U58" i="19"/>
  <c r="V58" i="7"/>
  <c r="U67" i="19"/>
  <c r="V67" i="7"/>
  <c r="U102" i="19"/>
  <c r="V102" i="7"/>
  <c r="S128" i="19"/>
  <c r="BI128" i="7" s="1"/>
  <c r="S136" i="19"/>
  <c r="BI136" i="7" s="1"/>
  <c r="S7" i="19"/>
  <c r="BI7" i="7" s="1"/>
  <c r="S30" i="19"/>
  <c r="BI30" i="7" s="1"/>
  <c r="S42" i="19"/>
  <c r="BI42" i="7" s="1"/>
  <c r="S51" i="19"/>
  <c r="BI51" i="7" s="1"/>
  <c r="S80" i="19"/>
  <c r="BI80" i="7" s="1"/>
  <c r="S96" i="19"/>
  <c r="BI96" i="7" s="1"/>
  <c r="V33" i="7"/>
  <c r="S8" i="19"/>
  <c r="BI8" i="7" s="1"/>
  <c r="I51" i="7"/>
  <c r="V34" i="7"/>
  <c r="V42" i="7"/>
  <c r="S4" i="19"/>
  <c r="BI4" i="7" s="1"/>
  <c r="S27" i="19"/>
  <c r="BI27" i="7" s="1"/>
  <c r="U29" i="19"/>
  <c r="U41" i="19"/>
  <c r="S50" i="19"/>
  <c r="BI50" i="7" s="1"/>
  <c r="U62" i="19"/>
  <c r="U74" i="19"/>
  <c r="S79" i="19"/>
  <c r="BI79" i="7" s="1"/>
  <c r="T80" i="19"/>
  <c r="S91" i="19"/>
  <c r="BI91" i="7" s="1"/>
  <c r="T96" i="19"/>
  <c r="T99" i="19"/>
  <c r="T110" i="19"/>
  <c r="S122" i="19"/>
  <c r="BI122" i="7" s="1"/>
  <c r="S140" i="19"/>
  <c r="BI140" i="7" s="1"/>
  <c r="BI137" i="7"/>
  <c r="BI70" i="7"/>
  <c r="AV64" i="7"/>
  <c r="U109" i="18"/>
  <c r="U29" i="18"/>
  <c r="W29" i="7"/>
  <c r="S33" i="18"/>
  <c r="BJ33" i="7" s="1"/>
  <c r="S110" i="18"/>
  <c r="BJ110" i="7" s="1"/>
  <c r="S128" i="18"/>
  <c r="BJ128" i="7" s="1"/>
  <c r="J128" i="7"/>
  <c r="S29" i="18"/>
  <c r="BJ29" i="7" s="1"/>
  <c r="S63" i="18"/>
  <c r="BJ63" i="7" s="1"/>
  <c r="S91" i="18"/>
  <c r="BJ91" i="7" s="1"/>
  <c r="J26" i="7"/>
  <c r="W33" i="7"/>
  <c r="AJ10" i="7"/>
  <c r="AW62" i="7"/>
  <c r="AJ102" i="7"/>
  <c r="T10" i="18"/>
  <c r="S30" i="18"/>
  <c r="BJ30" i="7" s="1"/>
  <c r="T33" i="18"/>
  <c r="T42" i="18"/>
  <c r="T50" i="18"/>
  <c r="T62" i="18"/>
  <c r="S66" i="18"/>
  <c r="BJ66" i="7" s="1"/>
  <c r="T67" i="18"/>
  <c r="T120" i="18"/>
  <c r="W10" i="7"/>
  <c r="U10" i="18"/>
  <c r="S52" i="18"/>
  <c r="BJ52" i="7" s="1"/>
  <c r="U6" i="18"/>
  <c r="W6" i="7"/>
  <c r="T136" i="18"/>
  <c r="J136" i="7"/>
  <c r="T140" i="18"/>
  <c r="J140" i="7"/>
  <c r="S62" i="18"/>
  <c r="BJ62" i="7" s="1"/>
  <c r="S120" i="18"/>
  <c r="BJ120" i="7" s="1"/>
  <c r="W86" i="7"/>
  <c r="S121" i="18"/>
  <c r="BJ121" i="7" s="1"/>
  <c r="U9" i="18"/>
  <c r="S22" i="18"/>
  <c r="BJ22" i="7" s="1"/>
  <c r="T29" i="18"/>
  <c r="S42" i="18"/>
  <c r="BJ42" i="7" s="1"/>
  <c r="T70" i="18"/>
  <c r="S86" i="18"/>
  <c r="BJ86" i="7" s="1"/>
  <c r="T110" i="18"/>
  <c r="S132" i="18"/>
  <c r="BJ132" i="7" s="1"/>
  <c r="S136" i="18"/>
  <c r="BJ136" i="7" s="1"/>
  <c r="S140" i="18"/>
  <c r="BJ140" i="7" s="1"/>
  <c r="W140" i="7"/>
  <c r="W132" i="7"/>
  <c r="U128" i="18"/>
  <c r="U136" i="18"/>
  <c r="U140" i="18"/>
  <c r="S127" i="18"/>
  <c r="BJ127" i="7" s="1"/>
  <c r="S139" i="18"/>
  <c r="BJ139" i="7" s="1"/>
  <c r="BJ109" i="7"/>
  <c r="AJ109" i="7"/>
  <c r="BJ11" i="7"/>
  <c r="AJ11" i="7"/>
  <c r="AJ23" i="7"/>
  <c r="AJ26" i="7"/>
  <c r="AJ38" i="7"/>
  <c r="BJ54" i="7"/>
  <c r="AJ54" i="7"/>
  <c r="W81" i="7"/>
  <c r="W85" i="7"/>
  <c r="BJ129" i="7"/>
  <c r="AJ129" i="7"/>
  <c r="J79" i="7"/>
  <c r="AJ133" i="7"/>
  <c r="W24" i="7"/>
  <c r="J38" i="7"/>
  <c r="W36" i="7"/>
  <c r="AJ79" i="7"/>
  <c r="J7" i="7"/>
  <c r="AJ34" i="7"/>
  <c r="J63" i="7"/>
  <c r="AJ75" i="7"/>
  <c r="J23" i="7"/>
  <c r="AJ67" i="7"/>
  <c r="AJ7" i="7"/>
  <c r="W5" i="7"/>
  <c r="AJ58" i="7"/>
  <c r="AJ87" i="7"/>
  <c r="AJ74" i="7"/>
  <c r="J132" i="7"/>
  <c r="J78" i="7"/>
  <c r="AJ6" i="7"/>
  <c r="J29" i="7"/>
  <c r="J33" i="7"/>
  <c r="AJ70" i="7"/>
  <c r="AJ124" i="7"/>
  <c r="W136" i="7"/>
  <c r="BJ87" i="7"/>
  <c r="U99" i="22"/>
  <c r="AZ3" i="7"/>
  <c r="N119" i="15"/>
  <c r="S14" i="15"/>
  <c r="BK14" i="7" s="1"/>
  <c r="S29" i="15"/>
  <c r="BK29" i="7" s="1"/>
  <c r="S33" i="15"/>
  <c r="BK33" i="7" s="1"/>
  <c r="S62" i="15"/>
  <c r="BK62" i="7" s="1"/>
  <c r="T91" i="15"/>
  <c r="K91" i="7"/>
  <c r="S66" i="15"/>
  <c r="BK66" i="7" s="1"/>
  <c r="S6" i="15"/>
  <c r="BK6" i="7" s="1"/>
  <c r="S22" i="15"/>
  <c r="BK22" i="7" s="1"/>
  <c r="S25" i="15"/>
  <c r="BK25" i="7" s="1"/>
  <c r="T34" i="15"/>
  <c r="K34" i="7"/>
  <c r="T38" i="15"/>
  <c r="K38" i="7"/>
  <c r="T42" i="15"/>
  <c r="K42" i="7"/>
  <c r="S57" i="15"/>
  <c r="BK57" i="7" s="1"/>
  <c r="S70" i="15"/>
  <c r="BK70" i="7" s="1"/>
  <c r="S47" i="15"/>
  <c r="BK47" i="7" s="1"/>
  <c r="S64" i="15"/>
  <c r="BK64" i="7" s="1"/>
  <c r="S87" i="15"/>
  <c r="BK87" i="7" s="1"/>
  <c r="X42" i="7"/>
  <c r="K67" i="7"/>
  <c r="S27" i="15"/>
  <c r="BK27" i="7" s="1"/>
  <c r="S30" i="15"/>
  <c r="BK30" i="7" s="1"/>
  <c r="S38" i="15"/>
  <c r="BK38" i="7" s="1"/>
  <c r="S42" i="15"/>
  <c r="BK42" i="7" s="1"/>
  <c r="T47" i="15"/>
  <c r="S60" i="15"/>
  <c r="BK60" i="7" s="1"/>
  <c r="T64" i="15"/>
  <c r="T128" i="15"/>
  <c r="T132" i="15"/>
  <c r="T136" i="15"/>
  <c r="S10" i="15"/>
  <c r="BK10" i="7" s="1"/>
  <c r="U30" i="15"/>
  <c r="X30" i="7"/>
  <c r="S37" i="15"/>
  <c r="BK37" i="7" s="1"/>
  <c r="S41" i="15"/>
  <c r="BK41" i="7" s="1"/>
  <c r="T79" i="15"/>
  <c r="K78" i="7"/>
  <c r="T75" i="15"/>
  <c r="K75" i="7"/>
  <c r="T110" i="15"/>
  <c r="K110" i="7"/>
  <c r="T7" i="15"/>
  <c r="K7" i="7"/>
  <c r="T23" i="15"/>
  <c r="K23" i="7"/>
  <c r="T26" i="15"/>
  <c r="K26" i="7"/>
  <c r="S74" i="15"/>
  <c r="BK74" i="7" s="1"/>
  <c r="U75" i="15"/>
  <c r="T140" i="15"/>
  <c r="K140" i="7"/>
  <c r="S79" i="15"/>
  <c r="BK79" i="7" s="1"/>
  <c r="S91" i="15"/>
  <c r="BK91" i="7" s="1"/>
  <c r="X38" i="7"/>
  <c r="S50" i="15"/>
  <c r="BK50" i="7" s="1"/>
  <c r="S75" i="15"/>
  <c r="BK75" i="7" s="1"/>
  <c r="S110" i="15"/>
  <c r="BK110" i="7" s="1"/>
  <c r="S136" i="15"/>
  <c r="BK136" i="7" s="1"/>
  <c r="K50" i="7"/>
  <c r="S7" i="15"/>
  <c r="BK7" i="7" s="1"/>
  <c r="S20" i="15"/>
  <c r="BK20" i="7" s="1"/>
  <c r="S23" i="15"/>
  <c r="BK23" i="7" s="1"/>
  <c r="T27" i="15"/>
  <c r="T124" i="15"/>
  <c r="S140" i="15"/>
  <c r="BK140" i="7" s="1"/>
  <c r="S103" i="15"/>
  <c r="BK103" i="7" s="1"/>
  <c r="S129" i="15"/>
  <c r="BK129" i="7" s="1"/>
  <c r="X78" i="7"/>
  <c r="AK84" i="7"/>
  <c r="U79" i="15"/>
  <c r="U87" i="15"/>
  <c r="U91" i="15"/>
  <c r="U102" i="15"/>
  <c r="U110" i="15"/>
  <c r="U128" i="15"/>
  <c r="U136" i="15"/>
  <c r="U140" i="15"/>
  <c r="S96" i="15"/>
  <c r="BK96" i="7" s="1"/>
  <c r="S121" i="15"/>
  <c r="BK121" i="7" s="1"/>
  <c r="S86" i="15"/>
  <c r="BK86" i="7" s="1"/>
  <c r="S109" i="15"/>
  <c r="BK109" i="7" s="1"/>
  <c r="S139" i="15"/>
  <c r="BK139" i="7" s="1"/>
  <c r="X68" i="7"/>
  <c r="X27" i="7"/>
  <c r="K20" i="7"/>
  <c r="AX29" i="7"/>
  <c r="AK37" i="7"/>
  <c r="K47" i="7"/>
  <c r="AX38" i="7"/>
  <c r="AX37" i="7"/>
  <c r="AK63" i="7"/>
  <c r="X26" i="7"/>
  <c r="X29" i="7"/>
  <c r="X57" i="7"/>
  <c r="AX6" i="7"/>
  <c r="AK25" i="7"/>
  <c r="K30" i="7"/>
  <c r="AK41" i="7"/>
  <c r="AK67" i="7"/>
  <c r="AK58" i="7"/>
  <c r="AK124" i="7"/>
  <c r="X41" i="7"/>
  <c r="AX66" i="7"/>
  <c r="X37" i="7"/>
  <c r="X74" i="7"/>
  <c r="X109" i="7"/>
  <c r="AX41" i="7"/>
  <c r="AK132" i="7"/>
  <c r="AK128" i="7"/>
  <c r="R86" i="9"/>
  <c r="S137" i="26"/>
  <c r="BD137" i="7" s="1"/>
  <c r="Q120" i="7"/>
  <c r="S32" i="26"/>
  <c r="BD32" i="7" s="1"/>
  <c r="S36" i="26"/>
  <c r="BD36" i="7" s="1"/>
  <c r="S40" i="26"/>
  <c r="BD40" i="7" s="1"/>
  <c r="T4" i="26"/>
  <c r="T9" i="26"/>
  <c r="T13" i="26"/>
  <c r="U23" i="26"/>
  <c r="T51" i="26"/>
  <c r="T55" i="26"/>
  <c r="T84" i="26"/>
  <c r="U8" i="26"/>
  <c r="Q8" i="7"/>
  <c r="U4" i="26"/>
  <c r="Q4" i="7"/>
  <c r="S27" i="26"/>
  <c r="BD27" i="7" s="1"/>
  <c r="T61" i="26"/>
  <c r="T27" i="26"/>
  <c r="S52" i="26"/>
  <c r="BD52" i="7" s="1"/>
  <c r="T68" i="26"/>
  <c r="T129" i="26"/>
  <c r="T133" i="26"/>
  <c r="T137" i="26"/>
  <c r="AD89" i="7"/>
  <c r="S140" i="26"/>
  <c r="BD140" i="7" s="1"/>
  <c r="S77" i="26"/>
  <c r="BD77" i="7" s="1"/>
  <c r="D22" i="7"/>
  <c r="D112" i="7"/>
  <c r="Q139" i="7"/>
  <c r="Q14" i="7"/>
  <c r="Q33" i="7"/>
  <c r="Q78" i="7"/>
  <c r="AD7" i="7"/>
  <c r="AD4" i="7"/>
  <c r="AD20" i="7"/>
  <c r="Q26" i="7"/>
  <c r="Q30" i="7"/>
  <c r="Q34" i="7"/>
  <c r="Q38" i="7"/>
  <c r="AD42" i="7"/>
  <c r="D60" i="7"/>
  <c r="AD133" i="7"/>
  <c r="Q53" i="7"/>
  <c r="AD99" i="7"/>
  <c r="Q41" i="7"/>
  <c r="AD75" i="7"/>
  <c r="Q140" i="7"/>
  <c r="Q22" i="7"/>
  <c r="AD26" i="7"/>
  <c r="AD30" i="7"/>
  <c r="AD34" i="7"/>
  <c r="AD38" i="7"/>
  <c r="AD121" i="7"/>
  <c r="AD129" i="7"/>
  <c r="Q101" i="7"/>
  <c r="Q76" i="7"/>
  <c r="Q137" i="7"/>
  <c r="Q86" i="7"/>
  <c r="Q13" i="7"/>
  <c r="AD91" i="7"/>
  <c r="AD11" i="7"/>
  <c r="Q79" i="7"/>
  <c r="Q74" i="7"/>
  <c r="Q6" i="7"/>
  <c r="AD100" i="7"/>
  <c r="AD70" i="7"/>
  <c r="D76" i="7"/>
  <c r="D74" i="7"/>
  <c r="Q138" i="7"/>
  <c r="Q136" i="7"/>
  <c r="Q134" i="7"/>
  <c r="Q127" i="7"/>
  <c r="Q124" i="7"/>
  <c r="Q97" i="7"/>
  <c r="Q91" i="7"/>
  <c r="Q9" i="7"/>
  <c r="AD97" i="7"/>
  <c r="AD76" i="7"/>
  <c r="AD66" i="7"/>
  <c r="D85" i="7"/>
  <c r="Q128" i="7"/>
  <c r="Q85" i="7"/>
  <c r="AD85" i="7"/>
  <c r="D97" i="7"/>
  <c r="D66" i="7"/>
  <c r="Q129" i="7"/>
  <c r="Q84" i="7"/>
  <c r="Q70" i="7"/>
  <c r="Q66" i="7"/>
  <c r="AD74" i="7"/>
  <c r="AD5" i="7"/>
  <c r="Q132" i="7"/>
  <c r="Q133" i="7"/>
  <c r="Q130" i="7"/>
  <c r="Q99" i="7"/>
  <c r="Q121" i="7"/>
  <c r="Q75" i="7"/>
  <c r="Q68" i="7"/>
  <c r="AD68" i="7"/>
  <c r="D68" i="7"/>
  <c r="Q123" i="7"/>
  <c r="Q122" i="7"/>
  <c r="Q119" i="7"/>
  <c r="Q118" i="7"/>
  <c r="Q112" i="7"/>
  <c r="AD110" i="7"/>
  <c r="Q110" i="7"/>
  <c r="AD103" i="7"/>
  <c r="D103" i="7"/>
  <c r="AD102" i="7"/>
  <c r="Q102" i="7"/>
  <c r="AD96" i="7"/>
  <c r="D96" i="7"/>
  <c r="D91" i="7"/>
  <c r="Q89" i="7"/>
  <c r="AD86" i="7"/>
  <c r="D86" i="7"/>
  <c r="AD84" i="7"/>
  <c r="D84" i="7"/>
  <c r="AD80" i="7"/>
  <c r="Q80" i="7"/>
  <c r="D80" i="7"/>
  <c r="Q77" i="7"/>
  <c r="AD79" i="7"/>
  <c r="D79" i="7"/>
  <c r="AD67" i="7"/>
  <c r="Q67" i="7"/>
  <c r="D67" i="7"/>
  <c r="AD65" i="7"/>
  <c r="D65" i="7"/>
  <c r="Q65" i="7"/>
  <c r="D5" i="7"/>
  <c r="Q55" i="7"/>
  <c r="Q62" i="7"/>
  <c r="AD56" i="7"/>
  <c r="Q52" i="7"/>
  <c r="Q87" i="7"/>
  <c r="AD81" i="7"/>
  <c r="Q81" i="7"/>
  <c r="Q58" i="7"/>
  <c r="D23" i="7"/>
  <c r="D64" i="7"/>
  <c r="Q63" i="7"/>
  <c r="Q56" i="7"/>
  <c r="Q51" i="7"/>
  <c r="Q40" i="7"/>
  <c r="Q37" i="7"/>
  <c r="Q21" i="7"/>
  <c r="AD64" i="7"/>
  <c r="AD60" i="7"/>
  <c r="AD57" i="7"/>
  <c r="AD55" i="7"/>
  <c r="AD23" i="7"/>
  <c r="AQ42" i="7"/>
  <c r="Q27" i="7"/>
  <c r="AQ34" i="7"/>
  <c r="AQ29" i="7"/>
  <c r="Q64" i="7"/>
  <c r="Q60" i="7"/>
  <c r="Q57" i="7"/>
  <c r="AD62" i="7"/>
  <c r="AD58" i="7"/>
  <c r="AD21" i="7"/>
  <c r="AD13" i="7"/>
  <c r="AD10" i="7"/>
  <c r="D10" i="7"/>
  <c r="AQ20" i="7"/>
  <c r="D20" i="7"/>
  <c r="D9" i="7"/>
  <c r="AD8" i="7"/>
  <c r="D143" i="7"/>
  <c r="AD6" i="7"/>
  <c r="R5" i="7"/>
  <c r="R76" i="7"/>
  <c r="AR132" i="7"/>
  <c r="R99" i="7"/>
  <c r="R38" i="7"/>
  <c r="R75" i="7"/>
  <c r="R25" i="7"/>
  <c r="R47" i="7"/>
  <c r="R122" i="7"/>
  <c r="AR118" i="7"/>
  <c r="AE110" i="7"/>
  <c r="R110" i="7"/>
  <c r="R103" i="7"/>
  <c r="E103" i="7"/>
  <c r="E102" i="7"/>
  <c r="AE102" i="7"/>
  <c r="R102" i="7"/>
  <c r="R100" i="7"/>
  <c r="R96" i="7"/>
  <c r="R91" i="7"/>
  <c r="R89" i="7"/>
  <c r="R87" i="7"/>
  <c r="R77" i="7"/>
  <c r="R70" i="7"/>
  <c r="R68" i="7"/>
  <c r="R67" i="7"/>
  <c r="R65" i="7"/>
  <c r="R63" i="7"/>
  <c r="R57" i="7"/>
  <c r="R56" i="7"/>
  <c r="R55" i="7"/>
  <c r="R52" i="7"/>
  <c r="AE51" i="7"/>
  <c r="E51" i="7"/>
  <c r="R51" i="7"/>
  <c r="R50" i="7"/>
  <c r="R42" i="7"/>
  <c r="R41" i="7"/>
  <c r="E36" i="7"/>
  <c r="R36" i="7"/>
  <c r="AE33" i="7"/>
  <c r="E33" i="7"/>
  <c r="R33" i="7"/>
  <c r="AE48" i="7"/>
  <c r="E48" i="7"/>
  <c r="R48" i="7"/>
  <c r="W34" i="7"/>
  <c r="T34" i="22"/>
  <c r="S34" i="22"/>
  <c r="BG34" i="7" s="1"/>
  <c r="X34" i="7"/>
  <c r="U34" i="7"/>
  <c r="T34" i="7"/>
  <c r="T34" i="9"/>
  <c r="S34" i="9"/>
  <c r="BL34" i="7" s="1"/>
  <c r="U34" i="9"/>
  <c r="BH34" i="7"/>
  <c r="S34" i="7"/>
  <c r="R34" i="7"/>
  <c r="AE4" i="7"/>
  <c r="R4" i="7"/>
  <c r="R30" i="7"/>
  <c r="AE30" i="7"/>
  <c r="E30" i="7"/>
  <c r="R28" i="7"/>
  <c r="R81" i="7"/>
  <c r="R27" i="7"/>
  <c r="R22" i="7"/>
  <c r="R21" i="7"/>
  <c r="R14" i="7"/>
  <c r="AE13" i="7"/>
  <c r="R13" i="7"/>
  <c r="AE11" i="7"/>
  <c r="R20" i="7"/>
  <c r="R8" i="7"/>
  <c r="E143" i="7"/>
  <c r="R7" i="7"/>
  <c r="R6" i="7"/>
  <c r="AU138" i="7"/>
  <c r="AU121" i="7"/>
  <c r="AU140" i="7"/>
  <c r="AU126" i="7"/>
  <c r="AV132" i="7"/>
  <c r="AW138" i="7"/>
  <c r="AW109" i="7"/>
  <c r="AW99" i="7"/>
  <c r="AX129" i="7"/>
  <c r="AY129" i="7"/>
  <c r="AZ122" i="7"/>
  <c r="AZ132" i="7"/>
  <c r="BA133" i="7"/>
  <c r="F137" i="7"/>
  <c r="S136" i="7"/>
  <c r="U134" i="23"/>
  <c r="T134" i="23"/>
  <c r="S134" i="23"/>
  <c r="BF134" i="7" s="1"/>
  <c r="S134" i="7"/>
  <c r="F134" i="7"/>
  <c r="F132" i="7"/>
  <c r="T129" i="23"/>
  <c r="T121" i="23"/>
  <c r="T123" i="23"/>
  <c r="T126" i="23"/>
  <c r="T128" i="23"/>
  <c r="U121" i="23"/>
  <c r="U126" i="23"/>
  <c r="F129" i="7"/>
  <c r="F124" i="7"/>
  <c r="F120" i="7"/>
  <c r="S129" i="7"/>
  <c r="S124" i="7"/>
  <c r="S120" i="7"/>
  <c r="AF127" i="7"/>
  <c r="AF122" i="7"/>
  <c r="T119" i="23"/>
  <c r="S118" i="23"/>
  <c r="BF118" i="7" s="1"/>
  <c r="T118" i="23"/>
  <c r="F118" i="7"/>
  <c r="S116" i="7"/>
  <c r="U112" i="23"/>
  <c r="S112" i="7"/>
  <c r="T112" i="23"/>
  <c r="S110" i="7"/>
  <c r="S103" i="7"/>
  <c r="S102" i="7"/>
  <c r="S99" i="7"/>
  <c r="T99" i="23"/>
  <c r="S91" i="23"/>
  <c r="BF91" i="7" s="1"/>
  <c r="T91" i="23"/>
  <c r="S87" i="7"/>
  <c r="U80" i="23"/>
  <c r="S80" i="7"/>
  <c r="U84" i="23"/>
  <c r="S81" i="7"/>
  <c r="U77" i="23"/>
  <c r="S76" i="7"/>
  <c r="U70" i="23"/>
  <c r="U65" i="23"/>
  <c r="S62" i="23"/>
  <c r="BF62" i="7" s="1"/>
  <c r="T62" i="23"/>
  <c r="S62" i="7"/>
  <c r="U61" i="23"/>
  <c r="S57" i="7"/>
  <c r="T57" i="23"/>
  <c r="AS56" i="7"/>
  <c r="U132" i="22"/>
  <c r="U128" i="22"/>
  <c r="U118" i="23"/>
  <c r="U119" i="23"/>
  <c r="U122" i="23"/>
  <c r="U123" i="23"/>
  <c r="U127" i="23"/>
  <c r="U128" i="23"/>
  <c r="U132" i="23"/>
  <c r="U133" i="23"/>
  <c r="U137" i="23"/>
  <c r="U138" i="23"/>
  <c r="AN47" i="7"/>
  <c r="AN51" i="7"/>
  <c r="AN60" i="7"/>
  <c r="BN118" i="7"/>
  <c r="BN122" i="7"/>
  <c r="BN132" i="7"/>
  <c r="AA4" i="7"/>
  <c r="AA7" i="7"/>
  <c r="AA8" i="7"/>
  <c r="AA20" i="7"/>
  <c r="AA27" i="7"/>
  <c r="AA30" i="7"/>
  <c r="AA38" i="7"/>
  <c r="AA47" i="7"/>
  <c r="AA50" i="7"/>
  <c r="AA51" i="7"/>
  <c r="AA55" i="7"/>
  <c r="AA60" i="7"/>
  <c r="AA63" i="7"/>
  <c r="AA64" i="7"/>
  <c r="AA68" i="7"/>
  <c r="AA76" i="7"/>
  <c r="AA78" i="7"/>
  <c r="AA80" i="7"/>
  <c r="AA84" i="7"/>
  <c r="AA91" i="7"/>
  <c r="AA102" i="7"/>
  <c r="AN103" i="7"/>
  <c r="AN126" i="7"/>
  <c r="AA110" i="7"/>
  <c r="N68" i="7"/>
  <c r="N143" i="7"/>
  <c r="AA97" i="7"/>
  <c r="AY138" i="7"/>
  <c r="AY134" i="7"/>
  <c r="AV124" i="7"/>
  <c r="U131" i="9"/>
  <c r="U139" i="9"/>
  <c r="AY126" i="7"/>
  <c r="AV129" i="7"/>
  <c r="AY121" i="7"/>
  <c r="AY130" i="7"/>
  <c r="AV138" i="7"/>
  <c r="AV130" i="7"/>
  <c r="AX140" i="7"/>
  <c r="U130" i="22"/>
  <c r="U133" i="22"/>
  <c r="U129" i="22"/>
  <c r="U138" i="22"/>
  <c r="AW3" i="7"/>
  <c r="T52" i="23"/>
  <c r="U51" i="23"/>
  <c r="S51" i="23"/>
  <c r="BF51" i="7" s="1"/>
  <c r="T51" i="23"/>
  <c r="S42" i="23"/>
  <c r="BF42" i="7" s="1"/>
  <c r="T42" i="23"/>
  <c r="T38" i="23"/>
  <c r="S38" i="23"/>
  <c r="BF38" i="7" s="1"/>
  <c r="S33" i="23"/>
  <c r="BF33" i="7" s="1"/>
  <c r="S32" i="23"/>
  <c r="BF32" i="7" s="1"/>
  <c r="T32" i="23"/>
  <c r="U30" i="23"/>
  <c r="S28" i="23"/>
  <c r="BF28" i="7" s="1"/>
  <c r="T28" i="23"/>
  <c r="S27" i="23"/>
  <c r="BF27" i="7" s="1"/>
  <c r="T27" i="23"/>
  <c r="U26" i="23"/>
  <c r="S23" i="23"/>
  <c r="BF23" i="7" s="1"/>
  <c r="T23" i="23"/>
  <c r="U20" i="23"/>
  <c r="T20" i="23"/>
  <c r="S14" i="23"/>
  <c r="BF14" i="7" s="1"/>
  <c r="T14" i="23"/>
  <c r="U10" i="23"/>
  <c r="S10" i="23"/>
  <c r="BF10" i="7" s="1"/>
  <c r="T10" i="23"/>
  <c r="U7" i="23"/>
  <c r="U6" i="23"/>
  <c r="S6" i="23"/>
  <c r="BF6" i="7" s="1"/>
  <c r="T6" i="23"/>
  <c r="S5" i="23"/>
  <c r="BF5" i="7" s="1"/>
  <c r="T5" i="23"/>
  <c r="T4" i="23"/>
  <c r="S4" i="23"/>
  <c r="BF4" i="7" s="1"/>
  <c r="T8" i="23"/>
  <c r="S8" i="23"/>
  <c r="BF8" i="7" s="1"/>
  <c r="T13" i="23"/>
  <c r="S13" i="23"/>
  <c r="BF13" i="7" s="1"/>
  <c r="T22" i="23"/>
  <c r="S22" i="23"/>
  <c r="BF22" i="7" s="1"/>
  <c r="T26" i="23"/>
  <c r="S26" i="23"/>
  <c r="BF26" i="7" s="1"/>
  <c r="T30" i="23"/>
  <c r="S30" i="23"/>
  <c r="BF30" i="7" s="1"/>
  <c r="T36" i="23"/>
  <c r="S36" i="23"/>
  <c r="BF36" i="7" s="1"/>
  <c r="T41" i="23"/>
  <c r="S41" i="23"/>
  <c r="BF41" i="7" s="1"/>
  <c r="T50" i="23"/>
  <c r="S50" i="23"/>
  <c r="BF50" i="7" s="1"/>
  <c r="T102" i="23"/>
  <c r="S102" i="23"/>
  <c r="BF102" i="7" s="1"/>
  <c r="S112" i="23"/>
  <c r="BF112" i="7" s="1"/>
  <c r="F143" i="7"/>
  <c r="T7" i="23"/>
  <c r="S7" i="23"/>
  <c r="BF7" i="7" s="1"/>
  <c r="T11" i="23"/>
  <c r="S11" i="23"/>
  <c r="BF11" i="7" s="1"/>
  <c r="T21" i="23"/>
  <c r="S21" i="23"/>
  <c r="BF21" i="7" s="1"/>
  <c r="T25" i="23"/>
  <c r="S25" i="23"/>
  <c r="BF25" i="7" s="1"/>
  <c r="T29" i="23"/>
  <c r="S29" i="23"/>
  <c r="BF29" i="7" s="1"/>
  <c r="T34" i="23"/>
  <c r="S34" i="23"/>
  <c r="BF34" i="7" s="1"/>
  <c r="T40" i="23"/>
  <c r="S40" i="23"/>
  <c r="BF40" i="7" s="1"/>
  <c r="T48" i="23"/>
  <c r="S48" i="23"/>
  <c r="BF48" i="7" s="1"/>
  <c r="T56" i="23"/>
  <c r="S56" i="23"/>
  <c r="BF56" i="7" s="1"/>
  <c r="T58" i="23"/>
  <c r="S58" i="23"/>
  <c r="BF58" i="7" s="1"/>
  <c r="T61" i="23"/>
  <c r="S61" i="23"/>
  <c r="T63" i="23"/>
  <c r="S63" i="23"/>
  <c r="BF63" i="7" s="1"/>
  <c r="T65" i="23"/>
  <c r="S65" i="23"/>
  <c r="BF65" i="7" s="1"/>
  <c r="T67" i="23"/>
  <c r="S67" i="23"/>
  <c r="BF67" i="7" s="1"/>
  <c r="T70" i="23"/>
  <c r="S70" i="23"/>
  <c r="BF70" i="7" s="1"/>
  <c r="T75" i="23"/>
  <c r="S75" i="23"/>
  <c r="BF75" i="7" s="1"/>
  <c r="T77" i="23"/>
  <c r="S77" i="23"/>
  <c r="BF77" i="7" s="1"/>
  <c r="T80" i="23"/>
  <c r="S80" i="23"/>
  <c r="BF80" i="7" s="1"/>
  <c r="T84" i="23"/>
  <c r="S84" i="23"/>
  <c r="BF84" i="7" s="1"/>
  <c r="T86" i="23"/>
  <c r="S86" i="23"/>
  <c r="BF86" i="7" s="1"/>
  <c r="T89" i="23"/>
  <c r="S89" i="23"/>
  <c r="BF89" i="7" s="1"/>
  <c r="T96" i="23"/>
  <c r="S96" i="23"/>
  <c r="BF96" i="7" s="1"/>
  <c r="T100" i="23"/>
  <c r="S100" i="23"/>
  <c r="BF100" i="7" s="1"/>
  <c r="T110" i="23"/>
  <c r="S110" i="23"/>
  <c r="BF110" i="7" s="1"/>
  <c r="T116" i="23"/>
  <c r="S119" i="23"/>
  <c r="BF119" i="7" s="1"/>
  <c r="S121" i="23"/>
  <c r="BF121" i="7" s="1"/>
  <c r="S123" i="23"/>
  <c r="BF123" i="7" s="1"/>
  <c r="S126" i="23"/>
  <c r="BF126" i="7" s="1"/>
  <c r="S128" i="23"/>
  <c r="BF128" i="7" s="1"/>
  <c r="S130" i="23"/>
  <c r="BF130" i="7" s="1"/>
  <c r="S133" i="23"/>
  <c r="BF133" i="7" s="1"/>
  <c r="S136" i="23"/>
  <c r="BF136" i="7" s="1"/>
  <c r="S138" i="23"/>
  <c r="BF138" i="7" s="1"/>
  <c r="U137" i="22"/>
  <c r="U124" i="22"/>
  <c r="U121" i="22"/>
  <c r="U120" i="22"/>
  <c r="U119" i="22"/>
  <c r="AN116" i="7"/>
  <c r="L116" i="7"/>
  <c r="U100" i="7"/>
  <c r="AH96" i="7"/>
  <c r="U103" i="22"/>
  <c r="G143" i="7"/>
  <c r="AK34" i="7"/>
  <c r="AK52" i="7"/>
  <c r="AK89" i="7"/>
  <c r="AK11" i="7"/>
  <c r="AK36" i="7"/>
  <c r="X66" i="7"/>
  <c r="AK122" i="7"/>
  <c r="AK118" i="7"/>
  <c r="X33" i="7"/>
  <c r="K143" i="7"/>
  <c r="W20" i="7"/>
  <c r="W14" i="7"/>
  <c r="W25" i="7"/>
  <c r="W79" i="7"/>
  <c r="W139" i="7"/>
  <c r="W13" i="7"/>
  <c r="W50" i="7"/>
  <c r="W48" i="7"/>
  <c r="W7" i="7"/>
  <c r="W128" i="7"/>
  <c r="W129" i="7"/>
  <c r="W112" i="7"/>
  <c r="W126" i="7"/>
  <c r="W122" i="7"/>
  <c r="W119" i="7"/>
  <c r="W123" i="7"/>
  <c r="W124" i="7"/>
  <c r="W118" i="7"/>
  <c r="J120" i="7"/>
  <c r="W127" i="7"/>
  <c r="W120" i="7"/>
  <c r="J119" i="7"/>
  <c r="W87" i="7"/>
  <c r="W89" i="7"/>
  <c r="J87" i="7"/>
  <c r="W76" i="7"/>
  <c r="W77" i="7"/>
  <c r="W74" i="7"/>
  <c r="W67" i="7"/>
  <c r="W65" i="7"/>
  <c r="W80" i="7"/>
  <c r="W75" i="7"/>
  <c r="W66" i="7"/>
  <c r="J75" i="7"/>
  <c r="W57" i="7"/>
  <c r="J36" i="7"/>
  <c r="J28" i="7"/>
  <c r="AJ55" i="7"/>
  <c r="AJ36" i="7"/>
  <c r="W62" i="7"/>
  <c r="W52" i="7"/>
  <c r="W41" i="7"/>
  <c r="W37" i="7"/>
  <c r="W32" i="7"/>
  <c r="W28" i="7"/>
  <c r="W21" i="7"/>
  <c r="J57" i="7"/>
  <c r="J55" i="7"/>
  <c r="J27" i="7"/>
  <c r="J10" i="7"/>
  <c r="W55" i="7"/>
  <c r="W22" i="7"/>
  <c r="AJ57" i="7"/>
  <c r="AJ27" i="7"/>
  <c r="W56" i="7"/>
  <c r="W51" i="7"/>
  <c r="W47" i="7"/>
  <c r="W27" i="7"/>
  <c r="W23" i="7"/>
  <c r="V122" i="7"/>
  <c r="AI74" i="7"/>
  <c r="AI62" i="7"/>
  <c r="AI47" i="7"/>
  <c r="AI37" i="7"/>
  <c r="AI29" i="7"/>
  <c r="AI25" i="7"/>
  <c r="V91" i="7"/>
  <c r="V89" i="7"/>
  <c r="V87" i="7"/>
  <c r="V79" i="7"/>
  <c r="V77" i="7"/>
  <c r="V23" i="7"/>
  <c r="V13" i="7"/>
  <c r="V11" i="7"/>
  <c r="V9" i="7"/>
  <c r="V5" i="7"/>
  <c r="I123" i="7"/>
  <c r="I119" i="7"/>
  <c r="V65" i="7"/>
  <c r="I112" i="7"/>
  <c r="V132" i="7"/>
  <c r="V138" i="7"/>
  <c r="V137" i="7"/>
  <c r="V133" i="7"/>
  <c r="V128" i="7"/>
  <c r="AV122" i="7"/>
  <c r="V126" i="7"/>
  <c r="V119" i="7"/>
  <c r="V129" i="7"/>
  <c r="V127" i="7"/>
  <c r="V124" i="7"/>
  <c r="V120" i="7"/>
  <c r="V118" i="7"/>
  <c r="V75" i="7"/>
  <c r="V68" i="7"/>
  <c r="H143" i="7"/>
  <c r="AM7" i="7"/>
  <c r="AM22" i="7"/>
  <c r="AM32" i="7"/>
  <c r="AM42" i="7"/>
  <c r="AM57" i="7"/>
  <c r="AM68" i="7"/>
  <c r="AM81" i="7"/>
  <c r="AM96" i="7"/>
  <c r="AL47" i="7"/>
  <c r="X4" i="7"/>
  <c r="X5" i="7"/>
  <c r="X6" i="7"/>
  <c r="X7" i="7"/>
  <c r="X8" i="7"/>
  <c r="X9" i="7"/>
  <c r="X10" i="7"/>
  <c r="X11" i="7"/>
  <c r="X13" i="7"/>
  <c r="X14" i="7"/>
  <c r="X20" i="7"/>
  <c r="X21" i="7"/>
  <c r="X22" i="7"/>
  <c r="X23" i="7"/>
  <c r="X48" i="7"/>
  <c r="X50" i="7"/>
  <c r="AJ25" i="7"/>
  <c r="X140" i="7"/>
  <c r="X110" i="7"/>
  <c r="X103" i="7"/>
  <c r="X100" i="7"/>
  <c r="X97" i="7"/>
  <c r="X89" i="7"/>
  <c r="X86" i="7"/>
  <c r="X84" i="7"/>
  <c r="X80" i="7"/>
  <c r="X77" i="7"/>
  <c r="X75" i="7"/>
  <c r="X70" i="7"/>
  <c r="X67" i="7"/>
  <c r="X65" i="7"/>
  <c r="X63" i="7"/>
  <c r="X58" i="7"/>
  <c r="X56" i="7"/>
  <c r="X52" i="7"/>
  <c r="AL23" i="7"/>
  <c r="AL137" i="7"/>
  <c r="L137" i="7"/>
  <c r="X139" i="7"/>
  <c r="X138" i="7"/>
  <c r="X137" i="7"/>
  <c r="X136" i="7"/>
  <c r="X134" i="7"/>
  <c r="X133" i="7"/>
  <c r="X132" i="7"/>
  <c r="X130" i="7"/>
  <c r="X129" i="7"/>
  <c r="X128" i="7"/>
  <c r="X127" i="7"/>
  <c r="X126" i="7"/>
  <c r="X124" i="7"/>
  <c r="X123" i="7"/>
  <c r="X122" i="7"/>
  <c r="X121" i="7"/>
  <c r="X120" i="7"/>
  <c r="X119" i="7"/>
  <c r="X118" i="7"/>
  <c r="X112" i="7"/>
  <c r="AX111" i="7"/>
  <c r="AL58" i="7"/>
  <c r="AL33" i="7"/>
  <c r="L23" i="7"/>
  <c r="I143" i="7"/>
  <c r="BM3" i="7" l="1"/>
  <c r="U141" i="7"/>
  <c r="AR55" i="7"/>
  <c r="AR141" i="7" s="1"/>
  <c r="G141" i="7"/>
  <c r="U55" i="25"/>
  <c r="Y141" i="7"/>
  <c r="AG141" i="7"/>
  <c r="M141" i="7"/>
  <c r="AS141" i="7"/>
  <c r="BJ3" i="7"/>
  <c r="T141" i="7"/>
  <c r="G144" i="7" s="1"/>
  <c r="L141" i="7"/>
  <c r="BA141" i="7"/>
  <c r="N141" i="7"/>
  <c r="Z141" i="7"/>
  <c r="H141" i="7"/>
  <c r="AH141" i="7"/>
  <c r="AU141" i="7"/>
  <c r="H144" i="7" s="1"/>
  <c r="AM141" i="7"/>
  <c r="AV141" i="7"/>
  <c r="I141" i="7"/>
  <c r="AZ141" i="7"/>
  <c r="E141" i="7"/>
  <c r="D141" i="7"/>
  <c r="AL141" i="7"/>
  <c r="AX141" i="7"/>
  <c r="AK141" i="7"/>
  <c r="AA141" i="7"/>
  <c r="F141" i="7"/>
  <c r="AF141" i="7"/>
  <c r="V141" i="7"/>
  <c r="S141" i="7"/>
  <c r="AN141" i="7"/>
  <c r="AI141" i="7"/>
  <c r="AE141" i="7"/>
  <c r="AQ141" i="7"/>
  <c r="K141" i="7"/>
  <c r="AW141" i="7"/>
  <c r="BJ75" i="7"/>
  <c r="J141" i="7"/>
  <c r="AJ141" i="7"/>
  <c r="W141" i="7"/>
  <c r="X141" i="7"/>
  <c r="R141" i="7"/>
  <c r="Q141" i="7"/>
  <c r="AD141" i="7"/>
  <c r="U119" i="15"/>
  <c r="AY86" i="7"/>
  <c r="AY141" i="7" s="1"/>
  <c r="U86" i="9"/>
  <c r="J143" i="7"/>
  <c r="L144" i="7" l="1"/>
  <c r="G145" i="7"/>
  <c r="M144" i="7"/>
  <c r="N144" i="7"/>
  <c r="M145" i="7"/>
  <c r="H145" i="7"/>
  <c r="I144" i="7"/>
  <c r="F144" i="7"/>
  <c r="F145" i="7"/>
  <c r="N145" i="7"/>
  <c r="E144" i="7"/>
  <c r="E145" i="7"/>
  <c r="I145" i="7"/>
  <c r="L145" i="7"/>
  <c r="D144" i="7"/>
  <c r="D145" i="7"/>
  <c r="K144" i="7"/>
  <c r="K145" i="7"/>
  <c r="J144" i="7"/>
  <c r="J145" i="7"/>
</calcChain>
</file>

<file path=xl/sharedStrings.xml><?xml version="1.0" encoding="utf-8"?>
<sst xmlns="http://schemas.openxmlformats.org/spreadsheetml/2006/main" count="2429" uniqueCount="358">
  <si>
    <t>COUNTY</t>
  </si>
  <si>
    <t>NotReport2010</t>
  </si>
  <si>
    <t>dog</t>
  </si>
  <si>
    <t>cat</t>
  </si>
  <si>
    <t>Cat</t>
  </si>
  <si>
    <t>Dog</t>
  </si>
  <si>
    <t>intake</t>
  </si>
  <si>
    <t>adopted</t>
  </si>
  <si>
    <t>RTO</t>
  </si>
  <si>
    <t>euthanized</t>
  </si>
  <si>
    <t>Hoke</t>
  </si>
  <si>
    <t>Hoke County Animal Shelter</t>
  </si>
  <si>
    <t>Bladen</t>
  </si>
  <si>
    <t>Caswell</t>
  </si>
  <si>
    <t>Cumberland</t>
  </si>
  <si>
    <t>Davidson</t>
  </si>
  <si>
    <t>Davie</t>
  </si>
  <si>
    <t>Durham</t>
  </si>
  <si>
    <t>Gaston</t>
  </si>
  <si>
    <t>Iredell</t>
  </si>
  <si>
    <t>Orange</t>
  </si>
  <si>
    <t>Person</t>
  </si>
  <si>
    <t>Randolph</t>
  </si>
  <si>
    <t>Richmond</t>
  </si>
  <si>
    <t>Robeson</t>
  </si>
  <si>
    <t>Scotland</t>
  </si>
  <si>
    <t>cats</t>
  </si>
  <si>
    <t>Alamance County, North Carolina</t>
  </si>
  <si>
    <t>Alexander County, North Carolina</t>
  </si>
  <si>
    <t>Alleghany County, North Carolina</t>
  </si>
  <si>
    <t>Anson County, North Carolina</t>
  </si>
  <si>
    <t>Ashe County, North Carolina</t>
  </si>
  <si>
    <t>Avery County, North Carolina</t>
  </si>
  <si>
    <t>Beaufort County, North Carolina</t>
  </si>
  <si>
    <t>Bertie County, North Carolina</t>
  </si>
  <si>
    <t>Bladen County, North Carolina</t>
  </si>
  <si>
    <t>Brunswick County, North Carolina</t>
  </si>
  <si>
    <t>Buncombe County, North Carolina</t>
  </si>
  <si>
    <t>Burke County, North Carolina</t>
  </si>
  <si>
    <t>Cabarrus County, North Carolina</t>
  </si>
  <si>
    <t>Caldwell County, North Carolina</t>
  </si>
  <si>
    <t>Camden County, North Carolina</t>
  </si>
  <si>
    <t>Carteret County, North Carolina</t>
  </si>
  <si>
    <t>Catawba County, North Carolina</t>
  </si>
  <si>
    <t>Chatham County, North Carolina</t>
  </si>
  <si>
    <t>Cherokee County, North Carolina</t>
  </si>
  <si>
    <t>Chowan County, North Carolina</t>
  </si>
  <si>
    <t>Cleveland County, North Carolina</t>
  </si>
  <si>
    <t>Columbus County, North Carolina</t>
  </si>
  <si>
    <t>Craven County, North Carolina</t>
  </si>
  <si>
    <t>Cumberland County, North Carolina</t>
  </si>
  <si>
    <t>Currituck County, North Carolina</t>
  </si>
  <si>
    <t>Dare County, North Carolina</t>
  </si>
  <si>
    <t>Davidson County, North Carolina</t>
  </si>
  <si>
    <t>Davie County, North Carolina</t>
  </si>
  <si>
    <t>Duplin County, North Carolina</t>
  </si>
  <si>
    <t>Durham County, North Carolina</t>
  </si>
  <si>
    <t>Edgecombe County, North Carolina</t>
  </si>
  <si>
    <t>Forsyth County, North Carolina</t>
  </si>
  <si>
    <t>Franklin County, North Carolina</t>
  </si>
  <si>
    <t>Gaston County, North Carolina</t>
  </si>
  <si>
    <t>Granville County, North Carolina</t>
  </si>
  <si>
    <t>Greene County, North Carolina</t>
  </si>
  <si>
    <t>Guilford County, North Carolina</t>
  </si>
  <si>
    <t>Halifax County, North Carolina</t>
  </si>
  <si>
    <t>Harnett County, North Carolina</t>
  </si>
  <si>
    <t>Haywood County, North Carolina</t>
  </si>
  <si>
    <t>Henderson County, North Carolina</t>
  </si>
  <si>
    <t>Hertford County, North Carolina</t>
  </si>
  <si>
    <t>Hoke County, North Carolina</t>
  </si>
  <si>
    <t>Hyde County, North Carolina</t>
  </si>
  <si>
    <t>Iredell County, North Carolina</t>
  </si>
  <si>
    <t>Jackson County, North Carolina</t>
  </si>
  <si>
    <t>Johnston County, North Carolina</t>
  </si>
  <si>
    <t>Lee County, North Carolina</t>
  </si>
  <si>
    <t>Lenoir County, North Carolina</t>
  </si>
  <si>
    <t>Lincoln County, North Carolina</t>
  </si>
  <si>
    <t>McDowell County, North Carolina</t>
  </si>
  <si>
    <t>Macon County, North Carolina</t>
  </si>
  <si>
    <t>Madison County, North Carolina</t>
  </si>
  <si>
    <t>Mecklenburg County, North Carolina</t>
  </si>
  <si>
    <t>Mitchell County, North Carolina</t>
  </si>
  <si>
    <t>Montgomery County, North Carolina</t>
  </si>
  <si>
    <t>Moore County, North Carolina</t>
  </si>
  <si>
    <t>Nash County, North Carolina</t>
  </si>
  <si>
    <t>New Hanover County, North Carolina</t>
  </si>
  <si>
    <t>Northampton County, North Carolina</t>
  </si>
  <si>
    <t>Onslow County, North Carolina</t>
  </si>
  <si>
    <t>Orange County, North Carolina</t>
  </si>
  <si>
    <t>Pasquotank County, North Carolina</t>
  </si>
  <si>
    <t>Pender County, North Carolina</t>
  </si>
  <si>
    <t>Person County, North Carolina</t>
  </si>
  <si>
    <t>Pitt County, North Carolina</t>
  </si>
  <si>
    <t>Polk County, North Carolina</t>
  </si>
  <si>
    <t>Randolph County, North Carolina</t>
  </si>
  <si>
    <t>Richmond County, North Carolina</t>
  </si>
  <si>
    <t>Robeson County, North Carolina</t>
  </si>
  <si>
    <t>Rowan County, North Carolina</t>
  </si>
  <si>
    <t>Rutherford County, North Carolina</t>
  </si>
  <si>
    <t>Sampson County, North Carolina</t>
  </si>
  <si>
    <t>Scotland County, North Carolina</t>
  </si>
  <si>
    <t>Stanly County, North Carolina</t>
  </si>
  <si>
    <t>Stokes County, North Carolina</t>
  </si>
  <si>
    <t>Surry County, North Carolina</t>
  </si>
  <si>
    <t>Transylvania County, North Carolina</t>
  </si>
  <si>
    <t>Tyrrell County, North Carolina</t>
  </si>
  <si>
    <t>Union County, North Carolina</t>
  </si>
  <si>
    <t>Vance County, North Carolina</t>
  </si>
  <si>
    <t>Wake County, North Carolina</t>
  </si>
  <si>
    <t>Warren County, North Carolina</t>
  </si>
  <si>
    <t>Washington County, North Carolina</t>
  </si>
  <si>
    <t>Watauga County, North Carolina</t>
  </si>
  <si>
    <t>Wayne County, North Carolina</t>
  </si>
  <si>
    <t>Wilkes County, North Carolina</t>
  </si>
  <si>
    <t>Wilson County, North Carolina</t>
  </si>
  <si>
    <t>Yadkin County, North Carolina</t>
  </si>
  <si>
    <t>Yancey County, North Carolina</t>
  </si>
  <si>
    <t>County</t>
  </si>
  <si>
    <t>population</t>
  </si>
  <si>
    <t>Wake</t>
  </si>
  <si>
    <t>Haywood</t>
  </si>
  <si>
    <t>Clay County, North Carolina</t>
  </si>
  <si>
    <t>Clay</t>
  </si>
  <si>
    <t>Valley River Humane Society *3 County*</t>
  </si>
  <si>
    <t>Graham County, North Carolina</t>
  </si>
  <si>
    <t>Valley River Humane Society *3 County* serves Clay, Cherokee and Graham Counties</t>
  </si>
  <si>
    <t>Gates County, North Carolina</t>
  </si>
  <si>
    <t>Gates</t>
  </si>
  <si>
    <t>Perquimans County, North Carolina</t>
  </si>
  <si>
    <t>Perquimans</t>
  </si>
  <si>
    <t>Tri-County shelter serves Chowan-Gates-Perquimans Counties</t>
  </si>
  <si>
    <t>Alamance</t>
  </si>
  <si>
    <t>Burlington Animal Shelter</t>
  </si>
  <si>
    <t>Alexander</t>
  </si>
  <si>
    <t>Alexander County Animal Control</t>
  </si>
  <si>
    <t>Alleghany</t>
  </si>
  <si>
    <t>Alleghany Animal Shelter</t>
  </si>
  <si>
    <t>Anson</t>
  </si>
  <si>
    <t>Anson County Animal Shelter</t>
  </si>
  <si>
    <t>Ashe</t>
  </si>
  <si>
    <t>Ashe County Animal Shelter</t>
  </si>
  <si>
    <t>Avery</t>
  </si>
  <si>
    <t>Avery County Humane Society</t>
  </si>
  <si>
    <t>Beaufort</t>
  </si>
  <si>
    <t>Betsy Bailey Nelson Animal Control Fac.</t>
  </si>
  <si>
    <t>Bertie</t>
  </si>
  <si>
    <t>Bertie County Animal Shelter</t>
  </si>
  <si>
    <t>Town  Of Windsor</t>
  </si>
  <si>
    <t>Bladen County Animal Shelter</t>
  </si>
  <si>
    <t>Brunswick</t>
  </si>
  <si>
    <t>Brunswick County Animal Shelter</t>
  </si>
  <si>
    <t>City Of Boiling Spring Lakes</t>
  </si>
  <si>
    <t>Leland Police Dept. Animal Shelter</t>
  </si>
  <si>
    <t>Town Of Calabash Animal Shelter</t>
  </si>
  <si>
    <t>Town Of Oak Island</t>
  </si>
  <si>
    <t>Town Of Sunset Beach</t>
  </si>
  <si>
    <t>Buncombe</t>
  </si>
  <si>
    <t>Buncombe County Animal Shelter</t>
  </si>
  <si>
    <t>Burke</t>
  </si>
  <si>
    <t>Burke County Animal Shelter</t>
  </si>
  <si>
    <t>Cabarrus</t>
  </si>
  <si>
    <t>Cabarrus County Animal Control</t>
  </si>
  <si>
    <t>Caldwell</t>
  </si>
  <si>
    <t>Caldwell Co. Animal Care&amp;Control Shelter</t>
  </si>
  <si>
    <t>Carteret</t>
  </si>
  <si>
    <t>Carteret County Humane Society</t>
  </si>
  <si>
    <t>Caswell County Animal Shelter</t>
  </si>
  <si>
    <t>Catawba</t>
  </si>
  <si>
    <t>Catawba County Animal Control</t>
  </si>
  <si>
    <t>Chatham</t>
  </si>
  <si>
    <t>Chatham County Animal Control</t>
  </si>
  <si>
    <t>Cherokee</t>
  </si>
  <si>
    <t>Valley River Humane Society</t>
  </si>
  <si>
    <t>Chowan</t>
  </si>
  <si>
    <t>Tri-County Animal Shelter</t>
  </si>
  <si>
    <t>Cleveland</t>
  </si>
  <si>
    <t>Cleveland County Animal Shelter</t>
  </si>
  <si>
    <t>Columbus</t>
  </si>
  <si>
    <t>Columbus County Animal Shelter</t>
  </si>
  <si>
    <t>Craven</t>
  </si>
  <si>
    <t>Craven-Pamlico Animal Services Center</t>
  </si>
  <si>
    <t>Havelock Animal Control</t>
  </si>
  <si>
    <t>Cumberland County Animal Control</t>
  </si>
  <si>
    <t>Currituck</t>
  </si>
  <si>
    <t>Animal Lovers Assistance League, Inc.</t>
  </si>
  <si>
    <t>Dare</t>
  </si>
  <si>
    <t>Dare Co Animal Shelter</t>
  </si>
  <si>
    <t>Kill Devil Hills Animal Control</t>
  </si>
  <si>
    <t>Davidson County Animal Shelter</t>
  </si>
  <si>
    <t>Davie County Animal Shelter</t>
  </si>
  <si>
    <t>Duplin</t>
  </si>
  <si>
    <t>Duplin County Animal Shelter</t>
  </si>
  <si>
    <t>Town Of Beulaville</t>
  </si>
  <si>
    <t>Town Of Magnolia</t>
  </si>
  <si>
    <t>Town Of Rose Hill</t>
  </si>
  <si>
    <t>Town Of Wallace</t>
  </si>
  <si>
    <t>Durham Co Animal Shelter</t>
  </si>
  <si>
    <t>Edgecombe</t>
  </si>
  <si>
    <t>Edgecombe County Health Dept</t>
  </si>
  <si>
    <t>Tarboro Animal Shelter</t>
  </si>
  <si>
    <t>Forsyth</t>
  </si>
  <si>
    <t>Forsyth County Dept Of Animal Control</t>
  </si>
  <si>
    <t>Franklin</t>
  </si>
  <si>
    <t>Franklin County Animal Shelter</t>
  </si>
  <si>
    <t>Granville</t>
  </si>
  <si>
    <t>Granville County Animal Shelter</t>
  </si>
  <si>
    <t>Greene</t>
  </si>
  <si>
    <t>Greene County Animal Shelter</t>
  </si>
  <si>
    <t>Guilford</t>
  </si>
  <si>
    <t>United Animal Coalition</t>
  </si>
  <si>
    <t>Halifax</t>
  </si>
  <si>
    <t>Halifax County Animal Shelter</t>
  </si>
  <si>
    <t>Harnett</t>
  </si>
  <si>
    <t>City Of Dunn Animal Control Facility</t>
  </si>
  <si>
    <t>County Of Harnett</t>
  </si>
  <si>
    <t>Haywood County Animal Control</t>
  </si>
  <si>
    <t>Henderson</t>
  </si>
  <si>
    <t>Henderson County Animal Services</t>
  </si>
  <si>
    <t>Hertford</t>
  </si>
  <si>
    <t>Paws Of Hertford County, Inc.</t>
  </si>
  <si>
    <t>Hyde</t>
  </si>
  <si>
    <t>Hyde County Animal Shelter</t>
  </si>
  <si>
    <t>Iredell County Animal Control</t>
  </si>
  <si>
    <t>Jackson</t>
  </si>
  <si>
    <t>Jackson County Animal Shelter</t>
  </si>
  <si>
    <t>Catman2 No-Kill-Shelter</t>
  </si>
  <si>
    <t>Johnston</t>
  </si>
  <si>
    <t>Four Oaks Police Dept.</t>
  </si>
  <si>
    <t>Johnston County Animal Services</t>
  </si>
  <si>
    <t>Pine Level Police Dept.</t>
  </si>
  <si>
    <t>Town Of Benson</t>
  </si>
  <si>
    <t>Lee</t>
  </si>
  <si>
    <t>Lee County Animal Services</t>
  </si>
  <si>
    <t>Lenoir</t>
  </si>
  <si>
    <t>Lenior Co. Spca</t>
  </si>
  <si>
    <t>Lincoln</t>
  </si>
  <si>
    <t>Lincoln County Animal Services</t>
  </si>
  <si>
    <t>Macon</t>
  </si>
  <si>
    <t>Macon County Animal Shelter</t>
  </si>
  <si>
    <t>Madison County Animal Services</t>
  </si>
  <si>
    <t>Madison</t>
  </si>
  <si>
    <t>Martin County Animal Control</t>
  </si>
  <si>
    <t>Mcdowell</t>
  </si>
  <si>
    <t>Mcdowell County Animal Shelter</t>
  </si>
  <si>
    <t>Mecklenburg</t>
  </si>
  <si>
    <t>Charlotte/Mecklenburg Animal Control</t>
  </si>
  <si>
    <t>Cornelius Animal Shelter</t>
  </si>
  <si>
    <t>Town Of Davidson Animal Shelter</t>
  </si>
  <si>
    <t>Mitchell</t>
  </si>
  <si>
    <t>Mitchell Co Animal Rescue</t>
  </si>
  <si>
    <t>Montgomery</t>
  </si>
  <si>
    <t>Montgomery Co.  Animal Control Facility</t>
  </si>
  <si>
    <t>Moore</t>
  </si>
  <si>
    <t>Animal Center Of Moore County</t>
  </si>
  <si>
    <t>Nash</t>
  </si>
  <si>
    <t>City Of Rocky Mount Animal Shelter</t>
  </si>
  <si>
    <t>Nash County Animal Control</t>
  </si>
  <si>
    <t>New Hanover</t>
  </si>
  <si>
    <t>New Hanover Co. Animal Control Services</t>
  </si>
  <si>
    <t>Town Of Wrightsville Beach</t>
  </si>
  <si>
    <t>Northampton</t>
  </si>
  <si>
    <t>Conway Police Dept.</t>
  </si>
  <si>
    <t>Northampton County Animal Shelter</t>
  </si>
  <si>
    <t>Town Of Garysburg</t>
  </si>
  <si>
    <t>Town Of Gaston</t>
  </si>
  <si>
    <t>Town Of Jackson</t>
  </si>
  <si>
    <t>Onslow</t>
  </si>
  <si>
    <t>Onslow County Animal Shelter</t>
  </si>
  <si>
    <t>Orange County Animal Shelter</t>
  </si>
  <si>
    <t>Pasquotank</t>
  </si>
  <si>
    <t>Spca Of Northeastern N.C., Inc.</t>
  </si>
  <si>
    <t>Pender</t>
  </si>
  <si>
    <t>Pender County Sheriff's Office Animal Control</t>
  </si>
  <si>
    <t>See # 23 Perquimans County Animal Control</t>
  </si>
  <si>
    <t>Person County Animal Shelter</t>
  </si>
  <si>
    <t>Pitt</t>
  </si>
  <si>
    <t>City Of Greenville Animal Shelter</t>
  </si>
  <si>
    <t>Farmville Police Dept. Animal Control</t>
  </si>
  <si>
    <t>Pitt County Animal Shelter</t>
  </si>
  <si>
    <t>Town Of Ayden</t>
  </si>
  <si>
    <t>Town Of Grifton</t>
  </si>
  <si>
    <t>Town Of Winterville</t>
  </si>
  <si>
    <t>Polk</t>
  </si>
  <si>
    <t>Foothills Humane Society</t>
  </si>
  <si>
    <t>Randolph  Co. Health Department</t>
  </si>
  <si>
    <t>Humane Society Of Richmond County, Inc</t>
  </si>
  <si>
    <t>Lumberton Police Dept.</t>
  </si>
  <si>
    <t>Maxton Animal Holding</t>
  </si>
  <si>
    <t>Robeson County Animal Shelter</t>
  </si>
  <si>
    <t>Town Of Red Springs Animal Control</t>
  </si>
  <si>
    <t>Rockingham</t>
  </si>
  <si>
    <t>Rowan</t>
  </si>
  <si>
    <t>Rowan County Animal Shelter</t>
  </si>
  <si>
    <t>Rutherford</t>
  </si>
  <si>
    <t>Rutherford County Animal Shelter</t>
  </si>
  <si>
    <t>Sampson</t>
  </si>
  <si>
    <t>Sampson County Animal Shelter</t>
  </si>
  <si>
    <t>Asher Animal Shelter</t>
  </si>
  <si>
    <t>Stanly</t>
  </si>
  <si>
    <t>Stanley County Animal Control</t>
  </si>
  <si>
    <t>Stokes</t>
  </si>
  <si>
    <t>Stokes County Animal Shelter</t>
  </si>
  <si>
    <t>Surry</t>
  </si>
  <si>
    <t>Surry County Animal Control</t>
  </si>
  <si>
    <t>Transylvania</t>
  </si>
  <si>
    <t>Transylvania County Animal Services</t>
  </si>
  <si>
    <t>Tyrrell</t>
  </si>
  <si>
    <t>Tyrrell County Animal Shelter</t>
  </si>
  <si>
    <t>Union</t>
  </si>
  <si>
    <t>Union County  Animal Shelter</t>
  </si>
  <si>
    <t>Vance</t>
  </si>
  <si>
    <t>Vance County Animal Control</t>
  </si>
  <si>
    <t>Town Of  Cary Police Dept. Holding Fac.</t>
  </si>
  <si>
    <t>Wake County  Animal Care Control</t>
  </si>
  <si>
    <t>Warren</t>
  </si>
  <si>
    <t>Warren County Animal Ark</t>
  </si>
  <si>
    <t>Washington</t>
  </si>
  <si>
    <t>Washington County Sheriff's Office</t>
  </si>
  <si>
    <t>Watauga</t>
  </si>
  <si>
    <t>Watauga County Animal Care And Control</t>
  </si>
  <si>
    <t>Watauga County Humane Society</t>
  </si>
  <si>
    <t>Wayne</t>
  </si>
  <si>
    <t>Wayne Co. Adoption &amp; Education Ctr.</t>
  </si>
  <si>
    <t>Wilkes</t>
  </si>
  <si>
    <t>Wilkes County Animal Shelter</t>
  </si>
  <si>
    <t>Wilson</t>
  </si>
  <si>
    <t>Wilson County Animal Shelter</t>
  </si>
  <si>
    <t>Yadkin</t>
  </si>
  <si>
    <t>Yadkin County Animal Shelter</t>
  </si>
  <si>
    <t>Yancey</t>
  </si>
  <si>
    <t>Yancey Co. Humane Society</t>
  </si>
  <si>
    <t>Graham</t>
  </si>
  <si>
    <t>totals</t>
  </si>
  <si>
    <t>% death</t>
  </si>
  <si>
    <t>%dog RTO</t>
  </si>
  <si>
    <t>Camden</t>
  </si>
  <si>
    <t>Caswell County, North Carolina</t>
  </si>
  <si>
    <t>Camden County Animal Control</t>
  </si>
  <si>
    <t>Martin County, North Carolina</t>
  </si>
  <si>
    <t>Martin</t>
  </si>
  <si>
    <t>Tri-County shelter serves Chowan-Gates-Perquimans Counties (and Camden?)</t>
  </si>
  <si>
    <t>Orange County Animal Control</t>
  </si>
  <si>
    <t>Reidsville Veterinary Hospital</t>
  </si>
  <si>
    <t>Eden Veterinary Hospital</t>
  </si>
  <si>
    <t>Swain County, North Carolina</t>
  </si>
  <si>
    <t>Swain County</t>
  </si>
  <si>
    <t>`</t>
  </si>
  <si>
    <t>%cat euthanasia</t>
  </si>
  <si>
    <t>euthanasia rates</t>
  </si>
  <si>
    <t>data from</t>
  </si>
  <si>
    <t>http://ncagr.gov/vet/aws/fix/</t>
  </si>
  <si>
    <t>Data is in different formats with different shelters reporting for different years</t>
  </si>
  <si>
    <t>This spreadsheet puts them in the same format</t>
  </si>
  <si>
    <t>Grouped by County and with County totals</t>
  </si>
  <si>
    <t>Halifax County Emergency Shelter</t>
  </si>
  <si>
    <t>Population figures on "all" sheet are from US 2010 census</t>
  </si>
  <si>
    <t>curated by Lisa Wahl http://www.spayship.com  webqueries@lisawahl.com</t>
  </si>
  <si>
    <t>last updated May 2, 2014 to add 2013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</si>
</sst>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;#,##0"/>
    <numFmt numFmtId="166" formatCode="###0;###0"/>
  </numFmts>
  <fonts count="56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72"/>
      <name val="Verdana"/>
      <family val="2"/>
    </font>
    <font>
      <sz val="10"/>
      <name val="Arial"/>
      <family val="2"/>
    </font>
    <font>
      <sz val="10"/>
      <name val="MS Sans Serif"/>
    </font>
    <font>
      <sz val="10"/>
      <color indexed="8"/>
      <name val="Arial"/>
      <family val="2"/>
    </font>
    <font>
      <sz val="10"/>
      <color rgb="FF000000"/>
      <name val="Times New Roman"/>
      <family val="1"/>
    </font>
    <font>
      <sz val="1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154">
    <xf numFmtId="0" fontId="0" fillId="0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7" fillId="2" borderId="0"/>
    <xf numFmtId="0" fontId="11" fillId="2" borderId="0"/>
    <xf numFmtId="0" fontId="10" fillId="2" borderId="0"/>
    <xf numFmtId="0" fontId="10" fillId="2" borderId="0"/>
    <xf numFmtId="0" fontId="9" fillId="2" borderId="0"/>
    <xf numFmtId="0" fontId="11" fillId="2" borderId="0"/>
    <xf numFmtId="0" fontId="7" fillId="2" borderId="0"/>
    <xf numFmtId="0" fontId="8" fillId="2" borderId="0"/>
    <xf numFmtId="0" fontId="9" fillId="2" borderId="0"/>
    <xf numFmtId="0" fontId="10" fillId="2" borderId="0"/>
    <xf numFmtId="0" fontId="9" fillId="2" borderId="0"/>
    <xf numFmtId="0" fontId="10" fillId="2" borderId="0"/>
    <xf numFmtId="0" fontId="9" fillId="2" borderId="0"/>
    <xf numFmtId="0" fontId="10" fillId="2" borderId="0"/>
    <xf numFmtId="0" fontId="9" fillId="2" borderId="0"/>
    <xf numFmtId="0" fontId="10" fillId="2" borderId="0"/>
    <xf numFmtId="0" fontId="9" fillId="2" borderId="0"/>
    <xf numFmtId="0" fontId="10" fillId="2" borderId="0"/>
    <xf numFmtId="0" fontId="9" fillId="2" borderId="0"/>
    <xf numFmtId="0" fontId="10" fillId="2" borderId="0"/>
    <xf numFmtId="0" fontId="10" fillId="2" borderId="0"/>
    <xf numFmtId="0" fontId="9" fillId="2" borderId="0"/>
    <xf numFmtId="0" fontId="8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10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2" fillId="2" borderId="0"/>
    <xf numFmtId="0" fontId="10" fillId="2" borderId="0"/>
    <xf numFmtId="0" fontId="10" fillId="2" borderId="0"/>
    <xf numFmtId="0" fontId="6" fillId="2" borderId="0"/>
    <xf numFmtId="0" fontId="6" fillId="2" borderId="0"/>
    <xf numFmtId="0" fontId="11" fillId="2" borderId="0"/>
    <xf numFmtId="0" fontId="6" fillId="2" borderId="0"/>
    <xf numFmtId="0" fontId="6" fillId="2" borderId="0"/>
    <xf numFmtId="0" fontId="11" fillId="2" borderId="0"/>
    <xf numFmtId="0" fontId="10" fillId="2" borderId="0"/>
    <xf numFmtId="0" fontId="6" fillId="2" borderId="0"/>
    <xf numFmtId="0" fontId="6" fillId="2" borderId="0"/>
    <xf numFmtId="0" fontId="6" fillId="2" borderId="0"/>
    <xf numFmtId="0" fontId="11" fillId="2" borderId="0"/>
    <xf numFmtId="0" fontId="6" fillId="2" borderId="0"/>
    <xf numFmtId="0" fontId="12" fillId="2" borderId="0"/>
    <xf numFmtId="0" fontId="10" fillId="2" borderId="0"/>
    <xf numFmtId="0" fontId="10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11" fillId="2" borderId="0"/>
    <xf numFmtId="0" fontId="10" fillId="2" borderId="0"/>
    <xf numFmtId="0" fontId="6" fillId="2" borderId="0"/>
    <xf numFmtId="0" fontId="11" fillId="2" borderId="0"/>
    <xf numFmtId="0" fontId="6" fillId="2" borderId="0"/>
    <xf numFmtId="0" fontId="6" fillId="2" borderId="0"/>
    <xf numFmtId="0" fontId="11" fillId="2" borderId="0"/>
    <xf numFmtId="0" fontId="11" fillId="2" borderId="0"/>
    <xf numFmtId="0" fontId="6" fillId="2" borderId="0"/>
    <xf numFmtId="0" fontId="6" fillId="2" borderId="0"/>
    <xf numFmtId="0" fontId="11" fillId="2" borderId="0"/>
    <xf numFmtId="0" fontId="10" fillId="2" borderId="0"/>
    <xf numFmtId="0" fontId="6" fillId="2" borderId="0"/>
    <xf numFmtId="0" fontId="11" fillId="2" borderId="0"/>
    <xf numFmtId="0" fontId="10" fillId="2" borderId="0"/>
    <xf numFmtId="0" fontId="6" fillId="2" borderId="0"/>
    <xf numFmtId="0" fontId="6" fillId="2" borderId="0"/>
    <xf numFmtId="0" fontId="6" fillId="2" borderId="0"/>
    <xf numFmtId="0" fontId="6" fillId="2" borderId="0"/>
    <xf numFmtId="0" fontId="11" fillId="2" borderId="0"/>
    <xf numFmtId="0" fontId="6" fillId="2" borderId="0"/>
    <xf numFmtId="0" fontId="11" fillId="2" borderId="0"/>
    <xf numFmtId="0" fontId="6" fillId="2" borderId="0"/>
    <xf numFmtId="0" fontId="11" fillId="2" borderId="0"/>
    <xf numFmtId="0" fontId="10" fillId="2" borderId="0"/>
    <xf numFmtId="0" fontId="12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11" fillId="2" borderId="0"/>
    <xf numFmtId="0" fontId="10" fillId="2" borderId="0"/>
    <xf numFmtId="0" fontId="12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11" fillId="2" borderId="0"/>
    <xf numFmtId="0" fontId="12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11" fillId="2" borderId="0"/>
    <xf numFmtId="0" fontId="12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11" fillId="2" borderId="0"/>
    <xf numFmtId="0" fontId="12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12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12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12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12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5" fillId="2" borderId="0"/>
    <xf numFmtId="0" fontId="14" fillId="2" borderId="0"/>
    <xf numFmtId="0" fontId="13" fillId="2" borderId="0"/>
    <xf numFmtId="0" fontId="13" fillId="2" borderId="0"/>
    <xf numFmtId="0" fontId="12" fillId="2" borderId="0"/>
    <xf numFmtId="0" fontId="12" fillId="2" borderId="0"/>
    <xf numFmtId="0" fontId="15" fillId="2" borderId="0"/>
    <xf numFmtId="0" fontId="12" fillId="2" borderId="0"/>
    <xf numFmtId="0" fontId="13" fillId="2" borderId="0"/>
    <xf numFmtId="0" fontId="12" fillId="2" borderId="0"/>
    <xf numFmtId="0" fontId="13" fillId="2" borderId="0"/>
    <xf numFmtId="0" fontId="12" fillId="2" borderId="0"/>
    <xf numFmtId="0" fontId="13" fillId="2" borderId="0"/>
    <xf numFmtId="0" fontId="12" fillId="2" borderId="0"/>
    <xf numFmtId="0" fontId="13" fillId="2" borderId="0"/>
    <xf numFmtId="0" fontId="12" fillId="2" borderId="0"/>
    <xf numFmtId="0" fontId="13" fillId="2" borderId="0"/>
    <xf numFmtId="0" fontId="12" fillId="2" borderId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5" applyNumberFormat="0" applyAlignment="0" applyProtection="0"/>
    <xf numFmtId="0" fontId="24" fillId="7" borderId="6" applyNumberFormat="0" applyAlignment="0" applyProtection="0"/>
    <xf numFmtId="0" fontId="25" fillId="7" borderId="5" applyNumberFormat="0" applyAlignment="0" applyProtection="0"/>
    <xf numFmtId="0" fontId="27" fillId="8" borderId="8" applyNumberFormat="0" applyAlignment="0" applyProtection="0"/>
    <xf numFmtId="0" fontId="3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1" fillId="33" borderId="0" applyNumberFormat="0" applyBorder="0" applyAlignment="0" applyProtection="0"/>
    <xf numFmtId="0" fontId="12" fillId="2" borderId="0"/>
    <xf numFmtId="0" fontId="8" fillId="2" borderId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9" fillId="2" borderId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9" fillId="2" borderId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6" fillId="52" borderId="11" applyNumberFormat="0" applyAlignment="0" applyProtection="0"/>
    <xf numFmtId="0" fontId="36" fillId="52" borderId="11" applyNumberFormat="0" applyAlignment="0" applyProtection="0"/>
    <xf numFmtId="0" fontId="37" fillId="53" borderId="12" applyNumberFormat="0" applyAlignment="0" applyProtection="0"/>
    <xf numFmtId="0" fontId="37" fillId="53" borderId="12" applyNumberFormat="0" applyAlignment="0" applyProtection="0"/>
    <xf numFmtId="0" fontId="29" fillId="2" borderId="0" applyNumberFormat="0" applyFill="0" applyBorder="0" applyAlignment="0" applyProtection="0"/>
    <xf numFmtId="0" fontId="38" fillId="2" borderId="0" applyNumberFormat="0" applyFill="0" applyBorder="0" applyAlignment="0" applyProtection="0"/>
    <xf numFmtId="0" fontId="38" fillId="2" borderId="0" applyNumberFormat="0" applyFill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17" fillId="2" borderId="2" applyNumberFormat="0" applyFill="0" applyAlignment="0" applyProtection="0"/>
    <xf numFmtId="0" fontId="40" fillId="2" borderId="13" applyNumberFormat="0" applyFill="0" applyAlignment="0" applyProtection="0"/>
    <xf numFmtId="0" fontId="40" fillId="2" borderId="13" applyNumberFormat="0" applyFill="0" applyAlignment="0" applyProtection="0"/>
    <xf numFmtId="0" fontId="18" fillId="2" borderId="3" applyNumberFormat="0" applyFill="0" applyAlignment="0" applyProtection="0"/>
    <xf numFmtId="0" fontId="41" fillId="2" borderId="14" applyNumberFormat="0" applyFill="0" applyAlignment="0" applyProtection="0"/>
    <xf numFmtId="0" fontId="41" fillId="2" borderId="14" applyNumberFormat="0" applyFill="0" applyAlignment="0" applyProtection="0"/>
    <xf numFmtId="0" fontId="19" fillId="2" borderId="4" applyNumberFormat="0" applyFill="0" applyAlignment="0" applyProtection="0"/>
    <xf numFmtId="0" fontId="42" fillId="2" borderId="15" applyNumberFormat="0" applyFill="0" applyAlignment="0" applyProtection="0"/>
    <xf numFmtId="0" fontId="42" fillId="2" borderId="15" applyNumberFormat="0" applyFill="0" applyAlignment="0" applyProtection="0"/>
    <xf numFmtId="0" fontId="19" fillId="2" borderId="0" applyNumberFormat="0" applyFill="0" applyBorder="0" applyAlignment="0" applyProtection="0"/>
    <xf numFmtId="0" fontId="42" fillId="2" borderId="0" applyNumberFormat="0" applyFill="0" applyBorder="0" applyAlignment="0" applyProtection="0"/>
    <xf numFmtId="0" fontId="42" fillId="2" borderId="0" applyNumberFormat="0" applyFill="0" applyBorder="0" applyAlignment="0" applyProtection="0"/>
    <xf numFmtId="0" fontId="43" fillId="39" borderId="11" applyNumberFormat="0" applyAlignment="0" applyProtection="0"/>
    <xf numFmtId="0" fontId="43" fillId="39" borderId="11" applyNumberFormat="0" applyAlignment="0" applyProtection="0"/>
    <xf numFmtId="0" fontId="26" fillId="2" borderId="7" applyNumberFormat="0" applyFill="0" applyAlignment="0" applyProtection="0"/>
    <xf numFmtId="0" fontId="44" fillId="2" borderId="16" applyNumberFormat="0" applyFill="0" applyAlignment="0" applyProtection="0"/>
    <xf numFmtId="0" fontId="44" fillId="2" borderId="16" applyNumberFormat="0" applyFill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" fillId="2" borderId="0"/>
    <xf numFmtId="0" fontId="8" fillId="55" borderId="17" applyNumberFormat="0" applyFont="0" applyAlignment="0" applyProtection="0"/>
    <xf numFmtId="0" fontId="8" fillId="55" borderId="17" applyNumberFormat="0" applyFont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16" fillId="2" borderId="0" applyNumberFormat="0" applyFill="0" applyBorder="0" applyAlignment="0" applyProtection="0"/>
    <xf numFmtId="0" fontId="47" fillId="2" borderId="0" applyNumberFormat="0" applyFill="0" applyBorder="0" applyAlignment="0" applyProtection="0"/>
    <xf numFmtId="0" fontId="47" fillId="2" borderId="0" applyNumberFormat="0" applyFill="0" applyBorder="0" applyAlignment="0" applyProtection="0"/>
    <xf numFmtId="0" fontId="30" fillId="2" borderId="10" applyNumberFormat="0" applyFill="0" applyAlignment="0" applyProtection="0"/>
    <xf numFmtId="0" fontId="48" fillId="2" borderId="19" applyNumberFormat="0" applyFill="0" applyAlignment="0" applyProtection="0"/>
    <xf numFmtId="0" fontId="48" fillId="2" borderId="19" applyNumberFormat="0" applyFill="0" applyAlignment="0" applyProtection="0"/>
    <xf numFmtId="0" fontId="28" fillId="2" borderId="0" applyNumberFormat="0" applyFill="0" applyBorder="0" applyAlignment="0" applyProtection="0"/>
    <xf numFmtId="0" fontId="49" fillId="2" borderId="0" applyNumberFormat="0" applyFill="0" applyBorder="0" applyAlignment="0" applyProtection="0"/>
    <xf numFmtId="0" fontId="49" fillId="2" borderId="0" applyNumberFormat="0" applyFill="0" applyBorder="0" applyAlignment="0" applyProtection="0"/>
    <xf numFmtId="0" fontId="50" fillId="2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8" fillId="2" borderId="0"/>
    <xf numFmtId="0" fontId="4" fillId="2" borderId="0"/>
    <xf numFmtId="0" fontId="8" fillId="55" borderId="17" applyNumberFormat="0" applyFont="0" applyAlignment="0" applyProtection="0"/>
    <xf numFmtId="0" fontId="8" fillId="55" borderId="17" applyNumberFormat="0" applyFont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10" fillId="2" borderId="0"/>
    <xf numFmtId="0" fontId="9" fillId="2" borderId="0"/>
    <xf numFmtId="0" fontId="9" fillId="2" borderId="0"/>
    <xf numFmtId="0" fontId="9" fillId="2" borderId="0"/>
    <xf numFmtId="0" fontId="4" fillId="2" borderId="0"/>
    <xf numFmtId="0" fontId="33" fillId="39" borderId="0" applyNumberFormat="0" applyBorder="0" applyAlignment="0" applyProtection="0"/>
    <xf numFmtId="0" fontId="38" fillId="2" borderId="0" applyNumberFormat="0" applyFill="0" applyBorder="0" applyAlignment="0" applyProtection="0"/>
    <xf numFmtId="0" fontId="37" fillId="53" borderId="12" applyNumberFormat="0" applyAlignment="0" applyProtection="0"/>
    <xf numFmtId="0" fontId="34" fillId="51" borderId="0" applyNumberFormat="0" applyBorder="0" applyAlignment="0" applyProtection="0"/>
    <xf numFmtId="0" fontId="34" fillId="50" borderId="0" applyNumberFormat="0" applyBorder="0" applyAlignment="0" applyProtection="0"/>
    <xf numFmtId="0" fontId="41" fillId="2" borderId="14" applyNumberFormat="0" applyFill="0" applyAlignment="0" applyProtection="0"/>
    <xf numFmtId="0" fontId="33" fillId="43" borderId="0" applyNumberFormat="0" applyBorder="0" applyAlignment="0" applyProtection="0"/>
    <xf numFmtId="0" fontId="34" fillId="47" borderId="0" applyNumberFormat="0" applyBorder="0" applyAlignment="0" applyProtection="0"/>
    <xf numFmtId="0" fontId="33" fillId="42" borderId="0" applyNumberFormat="0" applyBorder="0" applyAlignment="0" applyProtection="0"/>
    <xf numFmtId="0" fontId="48" fillId="2" borderId="19" applyNumberFormat="0" applyFill="0" applyAlignment="0" applyProtection="0"/>
    <xf numFmtId="0" fontId="34" fillId="42" borderId="0" applyNumberFormat="0" applyBorder="0" applyAlignment="0" applyProtection="0"/>
    <xf numFmtId="0" fontId="8" fillId="55" borderId="17" applyNumberFormat="0" applyFont="0" applyAlignment="0" applyProtection="0"/>
    <xf numFmtId="0" fontId="8" fillId="2" borderId="0"/>
    <xf numFmtId="0" fontId="43" fillId="39" borderId="11" applyNumberFormat="0" applyAlignment="0" applyProtection="0"/>
    <xf numFmtId="0" fontId="33" fillId="3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8" fillId="2" borderId="0"/>
    <xf numFmtId="0" fontId="49" fillId="2" borderId="0" applyNumberFormat="0" applyFill="0" applyBorder="0" applyAlignment="0" applyProtection="0"/>
    <xf numFmtId="0" fontId="47" fillId="2" borderId="0" applyNumberFormat="0" applyFill="0" applyBorder="0" applyAlignment="0" applyProtection="0"/>
    <xf numFmtId="0" fontId="46" fillId="52" borderId="18" applyNumberFormat="0" applyAlignment="0" applyProtection="0"/>
    <xf numFmtId="0" fontId="45" fillId="54" borderId="0" applyNumberFormat="0" applyBorder="0" applyAlignment="0" applyProtection="0"/>
    <xf numFmtId="0" fontId="44" fillId="2" borderId="16" applyNumberFormat="0" applyFill="0" applyAlignment="0" applyProtection="0"/>
    <xf numFmtId="0" fontId="42" fillId="2" borderId="0" applyNumberFormat="0" applyFill="0" applyBorder="0" applyAlignment="0" applyProtection="0"/>
    <xf numFmtId="0" fontId="42" fillId="2" borderId="15" applyNumberFormat="0" applyFill="0" applyAlignment="0" applyProtection="0"/>
    <xf numFmtId="0" fontId="40" fillId="2" borderId="13" applyNumberFormat="0" applyFill="0" applyAlignment="0" applyProtection="0"/>
    <xf numFmtId="0" fontId="39" fillId="36" borderId="0" applyNumberFormat="0" applyBorder="0" applyAlignment="0" applyProtection="0"/>
    <xf numFmtId="0" fontId="36" fillId="52" borderId="11" applyNumberFormat="0" applyAlignment="0" applyProtection="0"/>
    <xf numFmtId="0" fontId="35" fillId="35" borderId="0" applyNumberFormat="0" applyBorder="0" applyAlignment="0" applyProtection="0"/>
    <xf numFmtId="0" fontId="34" fillId="46" borderId="0" applyNumberFormat="0" applyBorder="0" applyAlignment="0" applyProtection="0"/>
    <xf numFmtId="0" fontId="34" fillId="45" borderId="0" applyNumberFormat="0" applyBorder="0" applyAlignment="0" applyProtection="0"/>
    <xf numFmtId="0" fontId="34" fillId="49" borderId="0" applyNumberFormat="0" applyBorder="0" applyAlignment="0" applyProtection="0"/>
    <xf numFmtId="0" fontId="34" fillId="48" borderId="0" applyNumberFormat="0" applyBorder="0" applyAlignment="0" applyProtection="0"/>
    <xf numFmtId="0" fontId="34" fillId="46" borderId="0" applyNumberFormat="0" applyBorder="0" applyAlignment="0" applyProtection="0"/>
    <xf numFmtId="0" fontId="34" fillId="45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3" fillId="40" borderId="0" applyNumberFormat="0" applyBorder="0" applyAlignment="0" applyProtection="0"/>
    <xf numFmtId="0" fontId="33" fillId="37" borderId="0" applyNumberFormat="0" applyBorder="0" applyAlignment="0" applyProtection="0"/>
    <xf numFmtId="0" fontId="8" fillId="55" borderId="17" applyNumberFormat="0" applyFont="0" applyAlignment="0" applyProtection="0"/>
    <xf numFmtId="0" fontId="8" fillId="55" borderId="17" applyNumberFormat="0" applyFont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33" fillId="41" borderId="0" applyNumberFormat="0" applyBorder="0" applyAlignment="0" applyProtection="0"/>
    <xf numFmtId="0" fontId="33" fillId="40" borderId="0" applyNumberFormat="0" applyBorder="0" applyAlignment="0" applyProtection="0"/>
    <xf numFmtId="0" fontId="33" fillId="38" borderId="0" applyNumberFormat="0" applyBorder="0" applyAlignment="0" applyProtection="0"/>
    <xf numFmtId="0" fontId="33" fillId="37" borderId="0" applyNumberFormat="0" applyBorder="0" applyAlignment="0" applyProtection="0"/>
    <xf numFmtId="0" fontId="33" fillId="35" borderId="0" applyNumberFormat="0" applyBorder="0" applyAlignment="0" applyProtection="0"/>
    <xf numFmtId="0" fontId="33" fillId="34" borderId="0" applyNumberFormat="0" applyBorder="0" applyAlignment="0" applyProtection="0"/>
    <xf numFmtId="0" fontId="8" fillId="2" borderId="0"/>
    <xf numFmtId="0" fontId="4" fillId="2" borderId="0"/>
    <xf numFmtId="0" fontId="8" fillId="2" borderId="0"/>
    <xf numFmtId="0" fontId="8" fillId="2" borderId="0"/>
    <xf numFmtId="0" fontId="4" fillId="2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8" fillId="2" borderId="0"/>
    <xf numFmtId="0" fontId="8" fillId="55" borderId="17" applyNumberFormat="0" applyFont="0" applyAlignment="0" applyProtection="0"/>
    <xf numFmtId="0" fontId="8" fillId="55" borderId="17" applyNumberFormat="0" applyFont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8" fillId="2" borderId="0"/>
    <xf numFmtId="0" fontId="8" fillId="2" borderId="0"/>
    <xf numFmtId="0" fontId="8" fillId="2" borderId="0"/>
    <xf numFmtId="0" fontId="4" fillId="2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9" applyNumberFormat="0" applyFont="0" applyAlignment="0" applyProtection="0"/>
    <xf numFmtId="0" fontId="8" fillId="2" borderId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8" fillId="2" borderId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28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50" fillId="2" borderId="0"/>
    <xf numFmtId="0" fontId="8" fillId="55" borderId="17" applyNumberFormat="0" applyFont="0" applyAlignment="0" applyProtection="0"/>
    <xf numFmtId="0" fontId="8" fillId="55" borderId="17" applyNumberFormat="0" applyFont="0" applyAlignment="0" applyProtection="0"/>
    <xf numFmtId="0" fontId="4" fillId="2" borderId="0"/>
    <xf numFmtId="0" fontId="8" fillId="55" borderId="17" applyNumberFormat="0" applyFont="0" applyAlignment="0" applyProtection="0"/>
    <xf numFmtId="0" fontId="8" fillId="55" borderId="17" applyNumberFormat="0" applyFont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8" fillId="2" borderId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50" fillId="2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8" fillId="2" borderId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" borderId="0"/>
    <xf numFmtId="0" fontId="4" fillId="9" borderId="9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" borderId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2" borderId="0"/>
    <xf numFmtId="0" fontId="4" fillId="31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2" borderId="0"/>
    <xf numFmtId="0" fontId="50" fillId="2" borderId="0"/>
    <xf numFmtId="0" fontId="8" fillId="2" borderId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2" borderId="0"/>
    <xf numFmtId="0" fontId="4" fillId="2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2" borderId="0"/>
    <xf numFmtId="0" fontId="4" fillId="2" borderId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2" borderId="0"/>
    <xf numFmtId="0" fontId="4" fillId="2" borderId="0"/>
    <xf numFmtId="0" fontId="4" fillId="9" borderId="9" applyNumberFormat="0" applyFont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3" fillId="43" borderId="0" applyNumberFormat="0" applyBorder="0" applyAlignment="0" applyProtection="0"/>
    <xf numFmtId="0" fontId="4" fillId="9" borderId="9" applyNumberFormat="0" applyFont="0" applyAlignment="0" applyProtection="0"/>
    <xf numFmtId="0" fontId="33" fillId="38" borderId="0" applyNumberFormat="0" applyBorder="0" applyAlignment="0" applyProtection="0"/>
    <xf numFmtId="0" fontId="4" fillId="9" borderId="9" applyNumberFormat="0" applyFont="0" applyAlignment="0" applyProtection="0"/>
    <xf numFmtId="0" fontId="8" fillId="55" borderId="17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33" fillId="3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34" fillId="44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8" fillId="55" borderId="17" applyNumberFormat="0" applyFont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34" fillId="46" borderId="0" applyNumberFormat="0" applyBorder="0" applyAlignment="0" applyProtection="0"/>
    <xf numFmtId="0" fontId="48" fillId="2" borderId="19" applyNumberFormat="0" applyFill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4" fillId="2" borderId="16" applyNumberFormat="0" applyFill="0" applyAlignment="0" applyProtection="0"/>
    <xf numFmtId="0" fontId="8" fillId="2" borderId="0"/>
    <xf numFmtId="0" fontId="4" fillId="2" borderId="0"/>
    <xf numFmtId="0" fontId="35" fillId="35" borderId="0" applyNumberFormat="0" applyBorder="0" applyAlignment="0" applyProtection="0"/>
    <xf numFmtId="0" fontId="9" fillId="2" borderId="0"/>
    <xf numFmtId="0" fontId="9" fillId="2" borderId="0"/>
    <xf numFmtId="0" fontId="43" fillId="39" borderId="11" applyNumberFormat="0" applyAlignment="0" applyProtection="0"/>
    <xf numFmtId="0" fontId="42" fillId="2" borderId="15" applyNumberFormat="0" applyFill="0" applyAlignment="0" applyProtection="0"/>
    <xf numFmtId="0" fontId="38" fillId="2" borderId="0" applyNumberFormat="0" applyFill="0" applyBorder="0" applyAlignment="0" applyProtection="0"/>
    <xf numFmtId="0" fontId="33" fillId="34" borderId="0" applyNumberFormat="0" applyBorder="0" applyAlignment="0" applyProtection="0"/>
    <xf numFmtId="0" fontId="37" fillId="53" borderId="12" applyNumberFormat="0" applyAlignment="0" applyProtection="0"/>
    <xf numFmtId="0" fontId="36" fillId="52" borderId="11" applyNumberFormat="0" applyAlignment="0" applyProtection="0"/>
    <xf numFmtId="0" fontId="34" fillId="51" borderId="0" applyNumberFormat="0" applyBorder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2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50" fillId="2" borderId="0"/>
    <xf numFmtId="0" fontId="8" fillId="2" borderId="0"/>
    <xf numFmtId="0" fontId="33" fillId="35" borderId="0" applyNumberFormat="0" applyBorder="0" applyAlignment="0" applyProtection="0"/>
    <xf numFmtId="0" fontId="45" fillId="54" borderId="0" applyNumberFormat="0" applyBorder="0" applyAlignment="0" applyProtection="0"/>
    <xf numFmtId="0" fontId="8" fillId="55" borderId="17" applyNumberFormat="0" applyFont="0" applyAlignment="0" applyProtection="0"/>
    <xf numFmtId="0" fontId="8" fillId="2" borderId="0"/>
    <xf numFmtId="0" fontId="8" fillId="2" borderId="0"/>
    <xf numFmtId="0" fontId="33" fillId="34" borderId="0" applyNumberFormat="0" applyBorder="0" applyAlignment="0" applyProtection="0"/>
    <xf numFmtId="0" fontId="33" fillId="39" borderId="0" applyNumberFormat="0" applyBorder="0" applyAlignment="0" applyProtection="0"/>
    <xf numFmtId="0" fontId="33" fillId="42" borderId="0" applyNumberFormat="0" applyBorder="0" applyAlignment="0" applyProtection="0"/>
    <xf numFmtId="0" fontId="34" fillId="41" borderId="0" applyNumberFormat="0" applyBorder="0" applyAlignment="0" applyProtection="0"/>
    <xf numFmtId="0" fontId="4" fillId="9" borderId="9" applyNumberFormat="0" applyFont="0" applyAlignment="0" applyProtection="0"/>
    <xf numFmtId="0" fontId="8" fillId="55" borderId="17" applyNumberFormat="0" applyFont="0" applyAlignment="0" applyProtection="0"/>
    <xf numFmtId="0" fontId="45" fillId="54" borderId="0" applyNumberFormat="0" applyBorder="0" applyAlignment="0" applyProtection="0"/>
    <xf numFmtId="0" fontId="49" fillId="2" borderId="0" applyNumberFormat="0" applyFill="0" applyBorder="0" applyAlignment="0" applyProtection="0"/>
    <xf numFmtId="0" fontId="33" fillId="39" borderId="0" applyNumberFormat="0" applyBorder="0" applyAlignment="0" applyProtection="0"/>
    <xf numFmtId="0" fontId="33" fillId="42" borderId="0" applyNumberFormat="0" applyBorder="0" applyAlignment="0" applyProtection="0"/>
    <xf numFmtId="0" fontId="34" fillId="44" borderId="0" applyNumberFormat="0" applyBorder="0" applyAlignment="0" applyProtection="0"/>
    <xf numFmtId="0" fontId="34" fillId="42" borderId="0" applyNumberFormat="0" applyBorder="0" applyAlignment="0" applyProtection="0"/>
    <xf numFmtId="0" fontId="8" fillId="55" borderId="17" applyNumberFormat="0" applyFont="0" applyAlignment="0" applyProtection="0"/>
    <xf numFmtId="0" fontId="8" fillId="55" borderId="17" applyNumberFormat="0" applyFont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33" fillId="36" borderId="0" applyNumberFormat="0" applyBorder="0" applyAlignment="0" applyProtection="0"/>
    <xf numFmtId="0" fontId="34" fillId="42" borderId="0" applyNumberFormat="0" applyBorder="0" applyAlignment="0" applyProtection="0"/>
    <xf numFmtId="0" fontId="33" fillId="40" borderId="0" applyNumberFormat="0" applyBorder="0" applyAlignment="0" applyProtection="0"/>
    <xf numFmtId="0" fontId="8" fillId="2" borderId="0"/>
    <xf numFmtId="0" fontId="4" fillId="2" borderId="0"/>
    <xf numFmtId="0" fontId="8" fillId="2" borderId="0"/>
    <xf numFmtId="0" fontId="8" fillId="2" borderId="0"/>
    <xf numFmtId="0" fontId="8" fillId="55" borderId="17" applyNumberFormat="0" applyFont="0" applyAlignment="0" applyProtection="0"/>
    <xf numFmtId="0" fontId="8" fillId="55" borderId="17" applyNumberFormat="0" applyFont="0" applyAlignment="0" applyProtection="0"/>
    <xf numFmtId="0" fontId="8" fillId="2" borderId="0"/>
    <xf numFmtId="0" fontId="9" fillId="2" borderId="0"/>
    <xf numFmtId="0" fontId="10" fillId="2" borderId="0"/>
    <xf numFmtId="0" fontId="8" fillId="55" borderId="17" applyNumberFormat="0" applyFont="0" applyAlignment="0" applyProtection="0"/>
    <xf numFmtId="0" fontId="9" fillId="2" borderId="0"/>
    <xf numFmtId="0" fontId="9" fillId="2" borderId="0"/>
    <xf numFmtId="0" fontId="9" fillId="2" borderId="0"/>
    <xf numFmtId="0" fontId="50" fillId="2" borderId="0"/>
    <xf numFmtId="0" fontId="10" fillId="2" borderId="0"/>
    <xf numFmtId="0" fontId="8" fillId="2" borderId="0"/>
    <xf numFmtId="0" fontId="8" fillId="2" borderId="0"/>
    <xf numFmtId="0" fontId="8" fillId="2" borderId="0"/>
    <xf numFmtId="0" fontId="50" fillId="2" borderId="0"/>
    <xf numFmtId="0" fontId="8" fillId="2" borderId="0"/>
    <xf numFmtId="0" fontId="50" fillId="2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8" fillId="2" borderId="0"/>
    <xf numFmtId="0" fontId="4" fillId="2" borderId="0"/>
    <xf numFmtId="0" fontId="33" fillId="40" borderId="0" applyNumberFormat="0" applyBorder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10" fillId="2" borderId="0"/>
    <xf numFmtId="0" fontId="4" fillId="32" borderId="0" applyNumberFormat="0" applyBorder="0" applyAlignment="0" applyProtection="0"/>
    <xf numFmtId="0" fontId="8" fillId="2" borderId="0"/>
    <xf numFmtId="0" fontId="49" fillId="2" borderId="0" applyNumberFormat="0" applyFill="0" applyBorder="0" applyAlignment="0" applyProtection="0"/>
    <xf numFmtId="0" fontId="39" fillId="36" borderId="0" applyNumberFormat="0" applyBorder="0" applyAlignment="0" applyProtection="0"/>
    <xf numFmtId="0" fontId="38" fillId="2" borderId="0" applyNumberFormat="0" applyFill="0" applyBorder="0" applyAlignment="0" applyProtection="0"/>
    <xf numFmtId="0" fontId="33" fillId="35" borderId="0" applyNumberFormat="0" applyBorder="0" applyAlignment="0" applyProtection="0"/>
    <xf numFmtId="0" fontId="37" fillId="53" borderId="12" applyNumberFormat="0" applyAlignment="0" applyProtection="0"/>
    <xf numFmtId="0" fontId="35" fillId="35" borderId="0" applyNumberFormat="0" applyBorder="0" applyAlignment="0" applyProtection="0"/>
    <xf numFmtId="0" fontId="34" fillId="51" borderId="0" applyNumberFormat="0" applyBorder="0" applyAlignment="0" applyProtection="0"/>
    <xf numFmtId="0" fontId="34" fillId="45" borderId="0" applyNumberFormat="0" applyBorder="0" applyAlignment="0" applyProtection="0"/>
    <xf numFmtId="0" fontId="34" fillId="50" borderId="0" applyNumberFormat="0" applyBorder="0" applyAlignment="0" applyProtection="0"/>
    <xf numFmtId="0" fontId="34" fillId="48" borderId="0" applyNumberFormat="0" applyBorder="0" applyAlignment="0" applyProtection="0"/>
    <xf numFmtId="0" fontId="34" fillId="4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9" fillId="2" borderId="0"/>
    <xf numFmtId="0" fontId="9" fillId="2" borderId="0"/>
    <xf numFmtId="0" fontId="9" fillId="2" borderId="0"/>
    <xf numFmtId="0" fontId="4" fillId="23" borderId="0" applyNumberFormat="0" applyBorder="0" applyAlignment="0" applyProtection="0"/>
    <xf numFmtId="0" fontId="9" fillId="2" borderId="0"/>
    <xf numFmtId="0" fontId="44" fillId="2" borderId="16" applyNumberFormat="0" applyFill="0" applyAlignment="0" applyProtection="0"/>
    <xf numFmtId="0" fontId="4" fillId="31" borderId="0" applyNumberFormat="0" applyBorder="0" applyAlignment="0" applyProtection="0"/>
    <xf numFmtId="0" fontId="4" fillId="2" borderId="0"/>
    <xf numFmtId="0" fontId="33" fillId="35" borderId="0" applyNumberFormat="0" applyBorder="0" applyAlignment="0" applyProtection="0"/>
    <xf numFmtId="0" fontId="33" fillId="37" borderId="0" applyNumberFormat="0" applyBorder="0" applyAlignment="0" applyProtection="0"/>
    <xf numFmtId="0" fontId="4" fillId="24" borderId="0" applyNumberFormat="0" applyBorder="0" applyAlignment="0" applyProtection="0"/>
    <xf numFmtId="0" fontId="10" fillId="2" borderId="0"/>
    <xf numFmtId="0" fontId="4" fillId="28" borderId="0" applyNumberFormat="0" applyBorder="0" applyAlignment="0" applyProtection="0"/>
    <xf numFmtId="0" fontId="9" fillId="2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8" fillId="55" borderId="17" applyNumberFormat="0" applyFont="0" applyAlignment="0" applyProtection="0"/>
    <xf numFmtId="0" fontId="4" fillId="2" borderId="0"/>
    <xf numFmtId="0" fontId="46" fillId="52" borderId="18" applyNumberFormat="0" applyAlignment="0" applyProtection="0"/>
    <xf numFmtId="0" fontId="34" fillId="45" borderId="0" applyNumberFormat="0" applyBorder="0" applyAlignment="0" applyProtection="0"/>
    <xf numFmtId="0" fontId="33" fillId="37" borderId="0" applyNumberFormat="0" applyBorder="0" applyAlignment="0" applyProtection="0"/>
    <xf numFmtId="0" fontId="8" fillId="55" borderId="17" applyNumberFormat="0" applyFont="0" applyAlignment="0" applyProtection="0"/>
    <xf numFmtId="0" fontId="4" fillId="9" borderId="9" applyNumberFormat="0" applyFont="0" applyAlignment="0" applyProtection="0"/>
    <xf numFmtId="0" fontId="33" fillId="35" borderId="0" applyNumberFormat="0" applyBorder="0" applyAlignment="0" applyProtection="0"/>
    <xf numFmtId="0" fontId="8" fillId="2" borderId="0"/>
    <xf numFmtId="0" fontId="42" fillId="2" borderId="15" applyNumberFormat="0" applyFill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8" fillId="2" borderId="0"/>
    <xf numFmtId="0" fontId="35" fillId="35" borderId="0" applyNumberFormat="0" applyBorder="0" applyAlignment="0" applyProtection="0"/>
    <xf numFmtId="0" fontId="33" fillId="36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35" fillId="35" borderId="0" applyNumberFormat="0" applyBorder="0" applyAlignment="0" applyProtection="0"/>
    <xf numFmtId="0" fontId="40" fillId="2" borderId="13" applyNumberFormat="0" applyFill="0" applyAlignment="0" applyProtection="0"/>
    <xf numFmtId="0" fontId="9" fillId="2" borderId="0"/>
    <xf numFmtId="0" fontId="4" fillId="27" borderId="0" applyNumberFormat="0" applyBorder="0" applyAlignment="0" applyProtection="0"/>
    <xf numFmtId="0" fontId="4" fillId="2" borderId="0"/>
    <xf numFmtId="0" fontId="8" fillId="2" borderId="0"/>
    <xf numFmtId="0" fontId="8" fillId="2" borderId="0"/>
    <xf numFmtId="0" fontId="4" fillId="2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6" fillId="52" borderId="18" applyNumberFormat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2" borderId="0"/>
    <xf numFmtId="0" fontId="4" fillId="2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9" applyNumberFormat="0" applyFont="0" applyAlignment="0" applyProtection="0"/>
    <xf numFmtId="0" fontId="41" fillId="2" borderId="14" applyNumberFormat="0" applyFill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28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3" fillId="39" borderId="11" applyNumberFormat="0" applyAlignment="0" applyProtection="0"/>
    <xf numFmtId="0" fontId="33" fillId="40" borderId="0" applyNumberFormat="0" applyBorder="0" applyAlignment="0" applyProtection="0"/>
    <xf numFmtId="0" fontId="4" fillId="2" borderId="0"/>
    <xf numFmtId="0" fontId="4" fillId="15" borderId="0" applyNumberFormat="0" applyBorder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50" fillId="2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8" fillId="2" borderId="0"/>
    <xf numFmtId="0" fontId="4" fillId="2" borderId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2" borderId="0"/>
    <xf numFmtId="0" fontId="4" fillId="9" borderId="9" applyNumberFormat="0" applyFont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" borderId="0"/>
    <xf numFmtId="0" fontId="4" fillId="9" borderId="9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2" borderId="0"/>
    <xf numFmtId="0" fontId="4" fillId="31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2" borderId="0"/>
    <xf numFmtId="0" fontId="4" fillId="2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2" borderId="0"/>
    <xf numFmtId="0" fontId="48" fillId="2" borderId="19" applyNumberFormat="0" applyFill="0" applyAlignment="0" applyProtection="0"/>
    <xf numFmtId="0" fontId="42" fillId="2" borderId="15" applyNumberFormat="0" applyFill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2" borderId="0"/>
    <xf numFmtId="0" fontId="4" fillId="2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2" borderId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0" fillId="2" borderId="0"/>
    <xf numFmtId="0" fontId="8" fillId="2" borderId="0"/>
    <xf numFmtId="0" fontId="8" fillId="55" borderId="17" applyNumberFormat="0" applyFont="0" applyAlignment="0" applyProtection="0"/>
    <xf numFmtId="0" fontId="10" fillId="2" borderId="0"/>
    <xf numFmtId="0" fontId="8" fillId="2" borderId="0"/>
    <xf numFmtId="0" fontId="50" fillId="2" borderId="0"/>
    <xf numFmtId="0" fontId="9" fillId="2" borderId="0"/>
    <xf numFmtId="0" fontId="9" fillId="2" borderId="0"/>
    <xf numFmtId="0" fontId="9" fillId="2" borderId="0"/>
    <xf numFmtId="0" fontId="10" fillId="2" borderId="0"/>
    <xf numFmtId="0" fontId="9" fillId="2" borderId="0"/>
    <xf numFmtId="0" fontId="50" fillId="2" borderId="0"/>
    <xf numFmtId="0" fontId="8" fillId="2" borderId="0"/>
    <xf numFmtId="0" fontId="8" fillId="2" borderId="0"/>
    <xf numFmtId="0" fontId="9" fillId="2" borderId="0"/>
    <xf numFmtId="0" fontId="8" fillId="2" borderId="0"/>
    <xf numFmtId="0" fontId="9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55" borderId="17" applyNumberFormat="0" applyFont="0" applyAlignment="0" applyProtection="0"/>
    <xf numFmtId="0" fontId="8" fillId="55" borderId="17" applyNumberFormat="0" applyFont="0" applyAlignment="0" applyProtection="0"/>
    <xf numFmtId="0" fontId="9" fillId="2" borderId="0"/>
    <xf numFmtId="0" fontId="9" fillId="2" borderId="0"/>
    <xf numFmtId="0" fontId="50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9" fillId="2" borderId="0"/>
    <xf numFmtId="0" fontId="50" fillId="2" borderId="0"/>
    <xf numFmtId="0" fontId="9" fillId="2" borderId="0"/>
    <xf numFmtId="0" fontId="8" fillId="2" borderId="0"/>
    <xf numFmtId="0" fontId="50" fillId="2" borderId="0"/>
    <xf numFmtId="0" fontId="9" fillId="2" borderId="0"/>
    <xf numFmtId="0" fontId="9" fillId="2" borderId="0"/>
    <xf numFmtId="0" fontId="8" fillId="2" borderId="0"/>
    <xf numFmtId="0" fontId="9" fillId="2" borderId="0"/>
    <xf numFmtId="0" fontId="8" fillId="2" borderId="0"/>
    <xf numFmtId="0" fontId="10" fillId="2" borderId="0"/>
    <xf numFmtId="0" fontId="8" fillId="2" borderId="0"/>
    <xf numFmtId="0" fontId="8" fillId="2" borderId="0"/>
    <xf numFmtId="0" fontId="9" fillId="2" borderId="0"/>
    <xf numFmtId="0" fontId="9" fillId="2" borderId="0"/>
    <xf numFmtId="0" fontId="8" fillId="55" borderId="17" applyNumberFormat="0" applyFont="0" applyAlignment="0" applyProtection="0"/>
    <xf numFmtId="0" fontId="8" fillId="2" borderId="0"/>
    <xf numFmtId="0" fontId="8" fillId="55" borderId="17" applyNumberFormat="0" applyFont="0" applyAlignment="0" applyProtection="0"/>
    <xf numFmtId="0" fontId="9" fillId="2" borderId="0"/>
    <xf numFmtId="0" fontId="8" fillId="55" borderId="17" applyNumberFormat="0" applyFont="0" applyAlignment="0" applyProtection="0"/>
    <xf numFmtId="0" fontId="8" fillId="55" borderId="17" applyNumberFormat="0" applyFont="0" applyAlignment="0" applyProtection="0"/>
    <xf numFmtId="0" fontId="8" fillId="2" borderId="0"/>
    <xf numFmtId="0" fontId="50" fillId="2" borderId="0"/>
    <xf numFmtId="0" fontId="9" fillId="2" borderId="0"/>
    <xf numFmtId="0" fontId="9" fillId="2" borderId="0"/>
    <xf numFmtId="0" fontId="9" fillId="2" borderId="0"/>
    <xf numFmtId="0" fontId="8" fillId="55" borderId="17" applyNumberFormat="0" applyFont="0" applyAlignment="0" applyProtection="0"/>
    <xf numFmtId="0" fontId="8" fillId="2" borderId="0"/>
    <xf numFmtId="0" fontId="8" fillId="2" borderId="0"/>
    <xf numFmtId="0" fontId="9" fillId="2" borderId="0"/>
    <xf numFmtId="0" fontId="50" fillId="2" borderId="0"/>
    <xf numFmtId="0" fontId="9" fillId="2" borderId="0"/>
    <xf numFmtId="0" fontId="8" fillId="2" borderId="0"/>
    <xf numFmtId="0" fontId="10" fillId="2" borderId="0"/>
    <xf numFmtId="0" fontId="8" fillId="2" borderId="0"/>
    <xf numFmtId="0" fontId="50" fillId="2" borderId="0"/>
    <xf numFmtId="0" fontId="10" fillId="2" borderId="0"/>
    <xf numFmtId="0" fontId="8" fillId="2" borderId="0"/>
    <xf numFmtId="0" fontId="8" fillId="2" borderId="0"/>
    <xf numFmtId="0" fontId="8" fillId="2" borderId="0"/>
    <xf numFmtId="0" fontId="8" fillId="55" borderId="17" applyNumberFormat="0" applyFont="0" applyAlignment="0" applyProtection="0"/>
    <xf numFmtId="0" fontId="9" fillId="2" borderId="0"/>
    <xf numFmtId="0" fontId="50" fillId="2" borderId="0"/>
    <xf numFmtId="0" fontId="9" fillId="2" borderId="0"/>
    <xf numFmtId="0" fontId="50" fillId="2" borderId="0"/>
    <xf numFmtId="0" fontId="8" fillId="2" borderId="0"/>
    <xf numFmtId="0" fontId="8" fillId="2" borderId="0"/>
    <xf numFmtId="0" fontId="8" fillId="2" borderId="0"/>
    <xf numFmtId="0" fontId="50" fillId="2" borderId="0"/>
    <xf numFmtId="0" fontId="9" fillId="2" borderId="0"/>
    <xf numFmtId="0" fontId="8" fillId="2" borderId="0"/>
    <xf numFmtId="0" fontId="8" fillId="55" borderId="17" applyNumberFormat="0" applyFont="0" applyAlignment="0" applyProtection="0"/>
    <xf numFmtId="0" fontId="50" fillId="2" borderId="0"/>
    <xf numFmtId="0" fontId="10" fillId="2" borderId="0"/>
    <xf numFmtId="0" fontId="9" fillId="2" borderId="0"/>
    <xf numFmtId="0" fontId="9" fillId="2" borderId="0"/>
    <xf numFmtId="0" fontId="8" fillId="2" borderId="0"/>
    <xf numFmtId="0" fontId="9" fillId="2" borderId="0"/>
    <xf numFmtId="0" fontId="8" fillId="55" borderId="17" applyNumberFormat="0" applyFont="0" applyAlignment="0" applyProtection="0"/>
    <xf numFmtId="0" fontId="8" fillId="2" borderId="0"/>
    <xf numFmtId="0" fontId="10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8" fillId="2" borderId="0"/>
    <xf numFmtId="0" fontId="9" fillId="2" borderId="0"/>
    <xf numFmtId="0" fontId="50" fillId="2" borderId="0"/>
    <xf numFmtId="0" fontId="8" fillId="2" borderId="0"/>
    <xf numFmtId="0" fontId="8" fillId="2" borderId="0"/>
    <xf numFmtId="0" fontId="8" fillId="2" borderId="0"/>
    <xf numFmtId="0" fontId="8" fillId="55" borderId="17" applyNumberFormat="0" applyFont="0" applyAlignment="0" applyProtection="0"/>
    <xf numFmtId="0" fontId="8" fillId="2" borderId="0"/>
    <xf numFmtId="0" fontId="50" fillId="2" borderId="0"/>
    <xf numFmtId="0" fontId="8" fillId="55" borderId="17" applyNumberFormat="0" applyFont="0" applyAlignment="0" applyProtection="0"/>
    <xf numFmtId="0" fontId="10" fillId="2" borderId="0"/>
    <xf numFmtId="0" fontId="9" fillId="2" borderId="0"/>
    <xf numFmtId="0" fontId="9" fillId="2" borderId="0"/>
    <xf numFmtId="0" fontId="8" fillId="2" borderId="0"/>
    <xf numFmtId="0" fontId="8" fillId="2" borderId="0"/>
    <xf numFmtId="0" fontId="9" fillId="2" borderId="0"/>
    <xf numFmtId="0" fontId="50" fillId="2" borderId="0"/>
    <xf numFmtId="0" fontId="8" fillId="2" borderId="0"/>
    <xf numFmtId="0" fontId="8" fillId="55" borderId="17" applyNumberFormat="0" applyFont="0" applyAlignment="0" applyProtection="0"/>
    <xf numFmtId="0" fontId="8" fillId="2" borderId="0"/>
    <xf numFmtId="0" fontId="8" fillId="2" borderId="0"/>
    <xf numFmtId="0" fontId="8" fillId="55" borderId="17" applyNumberFormat="0" applyFont="0" applyAlignment="0" applyProtection="0"/>
    <xf numFmtId="0" fontId="8" fillId="2" borderId="0"/>
    <xf numFmtId="0" fontId="50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55" borderId="17" applyNumberFormat="0" applyFont="0" applyAlignment="0" applyProtection="0"/>
    <xf numFmtId="0" fontId="8" fillId="2" borderId="0"/>
    <xf numFmtId="0" fontId="9" fillId="2" borderId="0"/>
    <xf numFmtId="0" fontId="8" fillId="55" borderId="17" applyNumberFormat="0" applyFont="0" applyAlignment="0" applyProtection="0"/>
    <xf numFmtId="0" fontId="9" fillId="2" borderId="0"/>
    <xf numFmtId="0" fontId="8" fillId="2" borderId="0"/>
    <xf numFmtId="0" fontId="9" fillId="2" borderId="0"/>
    <xf numFmtId="0" fontId="9" fillId="2" borderId="0"/>
    <xf numFmtId="0" fontId="9" fillId="2" borderId="0"/>
    <xf numFmtId="0" fontId="8" fillId="2" borderId="0"/>
    <xf numFmtId="0" fontId="8" fillId="2" borderId="0"/>
    <xf numFmtId="0" fontId="50" fillId="2" borderId="0"/>
    <xf numFmtId="0" fontId="8" fillId="2" borderId="0"/>
    <xf numFmtId="0" fontId="10" fillId="2" borderId="0"/>
    <xf numFmtId="0" fontId="50" fillId="2" borderId="0"/>
    <xf numFmtId="0" fontId="8" fillId="2" borderId="0"/>
    <xf numFmtId="0" fontId="8" fillId="55" borderId="17" applyNumberFormat="0" applyFont="0" applyAlignment="0" applyProtection="0"/>
    <xf numFmtId="0" fontId="9" fillId="2" borderId="0"/>
    <xf numFmtId="0" fontId="9" fillId="2" borderId="0"/>
    <xf numFmtId="0" fontId="10" fillId="2" borderId="0"/>
    <xf numFmtId="0" fontId="50" fillId="2" borderId="0"/>
    <xf numFmtId="0" fontId="8" fillId="2" borderId="0"/>
    <xf numFmtId="0" fontId="8" fillId="2" borderId="0"/>
    <xf numFmtId="0" fontId="8" fillId="55" borderId="17" applyNumberFormat="0" applyFont="0" applyAlignment="0" applyProtection="0"/>
    <xf numFmtId="0" fontId="9" fillId="2" borderId="0"/>
    <xf numFmtId="0" fontId="9" fillId="2" borderId="0"/>
    <xf numFmtId="0" fontId="9" fillId="2" borderId="0"/>
    <xf numFmtId="0" fontId="8" fillId="2" borderId="0"/>
    <xf numFmtId="0" fontId="9" fillId="2" borderId="0"/>
    <xf numFmtId="0" fontId="9" fillId="2" borderId="0"/>
    <xf numFmtId="0" fontId="10" fillId="2" borderId="0"/>
    <xf numFmtId="0" fontId="9" fillId="2" borderId="0"/>
    <xf numFmtId="0" fontId="50" fillId="2" borderId="0"/>
    <xf numFmtId="0" fontId="9" fillId="2" borderId="0"/>
    <xf numFmtId="0" fontId="8" fillId="55" borderId="17" applyNumberFormat="0" applyFont="0" applyAlignment="0" applyProtection="0"/>
    <xf numFmtId="0" fontId="8" fillId="2" borderId="0"/>
    <xf numFmtId="0" fontId="8" fillId="2" borderId="0"/>
    <xf numFmtId="0" fontId="8" fillId="2" borderId="0"/>
    <xf numFmtId="0" fontId="9" fillId="2" borderId="0"/>
    <xf numFmtId="0" fontId="8" fillId="55" borderId="17" applyNumberFormat="0" applyFont="0" applyAlignment="0" applyProtection="0"/>
    <xf numFmtId="0" fontId="8" fillId="55" borderId="17" applyNumberFormat="0" applyFont="0" applyAlignment="0" applyProtection="0"/>
    <xf numFmtId="0" fontId="8" fillId="2" borderId="0"/>
    <xf numFmtId="0" fontId="8" fillId="2" borderId="0"/>
    <xf numFmtId="0" fontId="8" fillId="55" borderId="17" applyNumberFormat="0" applyFont="0" applyAlignment="0" applyProtection="0"/>
    <xf numFmtId="0" fontId="50" fillId="2" borderId="0"/>
    <xf numFmtId="0" fontId="8" fillId="55" borderId="17" applyNumberFormat="0" applyFont="0" applyAlignment="0" applyProtection="0"/>
    <xf numFmtId="0" fontId="9" fillId="2" borderId="0"/>
    <xf numFmtId="0" fontId="8" fillId="2" borderId="0"/>
    <xf numFmtId="0" fontId="9" fillId="2" borderId="0"/>
    <xf numFmtId="0" fontId="8" fillId="2" borderId="0"/>
    <xf numFmtId="0" fontId="8" fillId="2" borderId="0"/>
    <xf numFmtId="0" fontId="50" fillId="2" borderId="0"/>
    <xf numFmtId="0" fontId="9" fillId="2" borderId="0"/>
    <xf numFmtId="0" fontId="9" fillId="2" borderId="0"/>
    <xf numFmtId="0" fontId="8" fillId="2" borderId="0"/>
    <xf numFmtId="0" fontId="8" fillId="55" borderId="17" applyNumberFormat="0" applyFont="0" applyAlignment="0" applyProtection="0"/>
    <xf numFmtId="0" fontId="8" fillId="55" borderId="17" applyNumberFormat="0" applyFont="0" applyAlignment="0" applyProtection="0"/>
    <xf numFmtId="0" fontId="8" fillId="55" borderId="17" applyNumberFormat="0" applyFont="0" applyAlignment="0" applyProtection="0"/>
    <xf numFmtId="0" fontId="9" fillId="2" borderId="0"/>
    <xf numFmtId="0" fontId="50" fillId="2" borderId="0"/>
    <xf numFmtId="0" fontId="9" fillId="2" borderId="0"/>
    <xf numFmtId="0" fontId="50" fillId="2" borderId="0"/>
    <xf numFmtId="0" fontId="8" fillId="2" borderId="0"/>
    <xf numFmtId="0" fontId="10" fillId="2" borderId="0"/>
    <xf numFmtId="0" fontId="8" fillId="2" borderId="0"/>
    <xf numFmtId="0" fontId="50" fillId="2" borderId="0"/>
    <xf numFmtId="0" fontId="8" fillId="2" borderId="0"/>
    <xf numFmtId="0" fontId="9" fillId="2" borderId="0"/>
    <xf numFmtId="0" fontId="8" fillId="2" borderId="0"/>
    <xf numFmtId="0" fontId="8" fillId="2" borderId="0"/>
    <xf numFmtId="0" fontId="9" fillId="2" borderId="0"/>
    <xf numFmtId="0" fontId="50" fillId="2" borderId="0"/>
    <xf numFmtId="0" fontId="8" fillId="2" borderId="0"/>
    <xf numFmtId="0" fontId="50" fillId="2" borderId="0"/>
    <xf numFmtId="0" fontId="8" fillId="2" borderId="0"/>
    <xf numFmtId="0" fontId="11" fillId="2" borderId="0"/>
    <xf numFmtId="0" fontId="10" fillId="2" borderId="0"/>
    <xf numFmtId="0" fontId="10" fillId="2" borderId="0"/>
    <xf numFmtId="0" fontId="9" fillId="2" borderId="0"/>
    <xf numFmtId="0" fontId="9" fillId="2" borderId="0"/>
    <xf numFmtId="0" fontId="8" fillId="2" borderId="0"/>
    <xf numFmtId="0" fontId="9" fillId="2" borderId="0"/>
    <xf numFmtId="0" fontId="10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36" fillId="52" borderId="11" applyNumberFormat="0" applyAlignment="0" applyProtection="0"/>
    <xf numFmtId="0" fontId="33" fillId="41" borderId="0" applyNumberFormat="0" applyBorder="0" applyAlignment="0" applyProtection="0"/>
    <xf numFmtId="0" fontId="34" fillId="46" borderId="0" applyNumberFormat="0" applyBorder="0" applyAlignment="0" applyProtection="0"/>
    <xf numFmtId="0" fontId="33" fillId="37" borderId="0" applyNumberFormat="0" applyBorder="0" applyAlignment="0" applyProtection="0"/>
    <xf numFmtId="0" fontId="34" fillId="45" borderId="0" applyNumberFormat="0" applyBorder="0" applyAlignment="0" applyProtection="0"/>
    <xf numFmtId="0" fontId="42" fillId="2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3" fillId="35" borderId="0" applyNumberFormat="0" applyBorder="0" applyAlignment="0" applyProtection="0"/>
    <xf numFmtId="0" fontId="33" fillId="41" borderId="0" applyNumberFormat="0" applyBorder="0" applyAlignment="0" applyProtection="0"/>
    <xf numFmtId="0" fontId="33" fillId="43" borderId="0" applyNumberFormat="0" applyBorder="0" applyAlignment="0" applyProtection="0"/>
    <xf numFmtId="0" fontId="44" fillId="2" borderId="16" applyNumberFormat="0" applyFill="0" applyAlignment="0" applyProtection="0"/>
    <xf numFmtId="0" fontId="47" fillId="2" borderId="0" applyNumberFormat="0" applyFill="0" applyBorder="0" applyAlignment="0" applyProtection="0"/>
    <xf numFmtId="0" fontId="33" fillId="37" borderId="0" applyNumberFormat="0" applyBorder="0" applyAlignment="0" applyProtection="0"/>
    <xf numFmtId="0" fontId="33" fillId="40" borderId="0" applyNumberFormat="0" applyBorder="0" applyAlignment="0" applyProtection="0"/>
    <xf numFmtId="0" fontId="34" fillId="41" borderId="0" applyNumberFormat="0" applyBorder="0" applyAlignment="0" applyProtection="0"/>
    <xf numFmtId="0" fontId="47" fillId="2" borderId="0" applyNumberFormat="0" applyFill="0" applyBorder="0" applyAlignment="0" applyProtection="0"/>
    <xf numFmtId="0" fontId="34" fillId="45" borderId="0" applyNumberFormat="0" applyBorder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34" fillId="49" borderId="0" applyNumberFormat="0" applyBorder="0" applyAlignment="0" applyProtection="0"/>
    <xf numFmtId="0" fontId="34" fillId="46" borderId="0" applyNumberFormat="0" applyBorder="0" applyAlignment="0" applyProtection="0"/>
    <xf numFmtId="0" fontId="33" fillId="34" borderId="0" applyNumberFormat="0" applyBorder="0" applyAlignment="0" applyProtection="0"/>
    <xf numFmtId="0" fontId="40" fillId="2" borderId="13" applyNumberFormat="0" applyFill="0" applyAlignment="0" applyProtection="0"/>
    <xf numFmtId="0" fontId="45" fillId="54" borderId="0" applyNumberFormat="0" applyBorder="0" applyAlignment="0" applyProtection="0"/>
    <xf numFmtId="0" fontId="47" fillId="2" borderId="0" applyNumberFormat="0" applyFill="0" applyBorder="0" applyAlignment="0" applyProtection="0"/>
    <xf numFmtId="0" fontId="48" fillId="2" borderId="19" applyNumberFormat="0" applyFill="0" applyAlignment="0" applyProtection="0"/>
    <xf numFmtId="0" fontId="4" fillId="2" borderId="0"/>
    <xf numFmtId="0" fontId="8" fillId="2" borderId="0"/>
    <xf numFmtId="0" fontId="8" fillId="2" borderId="0"/>
    <xf numFmtId="0" fontId="4" fillId="2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6" fillId="52" borderId="18" applyNumberFormat="0" applyAlignment="0" applyProtection="0"/>
    <xf numFmtId="0" fontId="34" fillId="50" borderId="0" applyNumberFormat="0" applyBorder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6" fillId="52" borderId="18" applyNumberFormat="0" applyAlignment="0" applyProtection="0"/>
    <xf numFmtId="0" fontId="4" fillId="2" borderId="0"/>
    <xf numFmtId="0" fontId="4" fillId="2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9" applyNumberFormat="0" applyFont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38" fillId="2" borderId="0" applyNumberFormat="0" applyFill="0" applyBorder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28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34" fillId="48" borderId="0" applyNumberFormat="0" applyBorder="0" applyAlignment="0" applyProtection="0"/>
    <xf numFmtId="0" fontId="45" fillId="54" borderId="0" applyNumberFormat="0" applyBorder="0" applyAlignment="0" applyProtection="0"/>
    <xf numFmtId="0" fontId="4" fillId="2" borderId="0"/>
    <xf numFmtId="0" fontId="8" fillId="55" borderId="17" applyNumberFormat="0" applyFont="0" applyAlignment="0" applyProtection="0"/>
    <xf numFmtId="0" fontId="34" fillId="49" borderId="0" applyNumberFormat="0" applyBorder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39" fillId="36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50" fillId="2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8" fillId="2" borderId="0"/>
    <xf numFmtId="0" fontId="4" fillId="2" borderId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2" borderId="0"/>
    <xf numFmtId="0" fontId="4" fillId="9" borderId="9" applyNumberFormat="0" applyFont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" borderId="0"/>
    <xf numFmtId="0" fontId="4" fillId="9" borderId="9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" borderId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2" borderId="0"/>
    <xf numFmtId="0" fontId="4" fillId="31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2" borderId="0"/>
    <xf numFmtId="0" fontId="4" fillId="2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2" borderId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2" borderId="0"/>
    <xf numFmtId="0" fontId="4" fillId="2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2" borderId="0"/>
    <xf numFmtId="0" fontId="4" fillId="2" borderId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2" borderId="0"/>
    <xf numFmtId="0" fontId="4" fillId="2" borderId="0"/>
    <xf numFmtId="0" fontId="4" fillId="9" borderId="9" applyNumberFormat="0" applyFont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0" fillId="2" borderId="0"/>
    <xf numFmtId="0" fontId="8" fillId="2" borderId="0"/>
    <xf numFmtId="0" fontId="34" fillId="46" borderId="0" applyNumberFormat="0" applyBorder="0" applyAlignment="0" applyProtection="0"/>
    <xf numFmtId="0" fontId="10" fillId="2" borderId="0"/>
    <xf numFmtId="0" fontId="9" fillId="2" borderId="0"/>
    <xf numFmtId="0" fontId="9" fillId="2" borderId="0"/>
    <xf numFmtId="0" fontId="43" fillId="39" borderId="11" applyNumberFormat="0" applyAlignment="0" applyProtection="0"/>
    <xf numFmtId="0" fontId="33" fillId="34" borderId="0" applyNumberFormat="0" applyBorder="0" applyAlignment="0" applyProtection="0"/>
    <xf numFmtId="0" fontId="43" fillId="39" borderId="11" applyNumberFormat="0" applyAlignment="0" applyProtection="0"/>
    <xf numFmtId="0" fontId="34" fillId="47" borderId="0" applyNumberFormat="0" applyBorder="0" applyAlignment="0" applyProtection="0"/>
    <xf numFmtId="0" fontId="50" fillId="2" borderId="0"/>
    <xf numFmtId="0" fontId="33" fillId="41" borderId="0" applyNumberFormat="0" applyBorder="0" applyAlignment="0" applyProtection="0"/>
    <xf numFmtId="0" fontId="34" fillId="46" borderId="0" applyNumberFormat="0" applyBorder="0" applyAlignment="0" applyProtection="0"/>
    <xf numFmtId="0" fontId="33" fillId="37" borderId="0" applyNumberFormat="0" applyBorder="0" applyAlignment="0" applyProtection="0"/>
    <xf numFmtId="0" fontId="34" fillId="50" borderId="0" applyNumberFormat="0" applyBorder="0" applyAlignment="0" applyProtection="0"/>
    <xf numFmtId="0" fontId="34" fillId="47" borderId="0" applyNumberFormat="0" applyBorder="0" applyAlignment="0" applyProtection="0"/>
    <xf numFmtId="0" fontId="34" fillId="46" borderId="0" applyNumberFormat="0" applyBorder="0" applyAlignment="0" applyProtection="0"/>
    <xf numFmtId="0" fontId="34" fillId="51" borderId="0" applyNumberFormat="0" applyBorder="0" applyAlignment="0" applyProtection="0"/>
    <xf numFmtId="0" fontId="48" fillId="2" borderId="19" applyNumberFormat="0" applyFill="0" applyAlignment="0" applyProtection="0"/>
    <xf numFmtId="0" fontId="49" fillId="2" borderId="0" applyNumberFormat="0" applyFill="0" applyBorder="0" applyAlignment="0" applyProtection="0"/>
    <xf numFmtId="0" fontId="33" fillId="38" borderId="0" applyNumberFormat="0" applyBorder="0" applyAlignment="0" applyProtection="0"/>
    <xf numFmtId="0" fontId="33" fillId="40" borderId="0" applyNumberFormat="0" applyBorder="0" applyAlignment="0" applyProtection="0"/>
    <xf numFmtId="0" fontId="34" fillId="47" borderId="0" applyNumberFormat="0" applyBorder="0" applyAlignment="0" applyProtection="0"/>
    <xf numFmtId="0" fontId="36" fillId="52" borderId="11" applyNumberFormat="0" applyAlignment="0" applyProtection="0"/>
    <xf numFmtId="0" fontId="33" fillId="39" borderId="0" applyNumberFormat="0" applyBorder="0" applyAlignment="0" applyProtection="0"/>
    <xf numFmtId="0" fontId="34" fillId="45" borderId="0" applyNumberFormat="0" applyBorder="0" applyAlignment="0" applyProtection="0"/>
    <xf numFmtId="0" fontId="34" fillId="49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7" fillId="53" borderId="12" applyNumberFormat="0" applyAlignment="0" applyProtection="0"/>
    <xf numFmtId="0" fontId="33" fillId="42" borderId="0" applyNumberFormat="0" applyBorder="0" applyAlignment="0" applyProtection="0"/>
    <xf numFmtId="0" fontId="33" fillId="37" borderId="0" applyNumberFormat="0" applyBorder="0" applyAlignment="0" applyProtection="0"/>
    <xf numFmtId="0" fontId="41" fillId="2" borderId="14" applyNumberFormat="0" applyFill="0" applyAlignment="0" applyProtection="0"/>
    <xf numFmtId="0" fontId="34" fillId="41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42" fillId="2" borderId="0" applyNumberFormat="0" applyFill="0" applyBorder="0" applyAlignment="0" applyProtection="0"/>
    <xf numFmtId="0" fontId="8" fillId="2" borderId="0"/>
    <xf numFmtId="0" fontId="33" fillId="43" borderId="0" applyNumberFormat="0" applyBorder="0" applyAlignment="0" applyProtection="0"/>
    <xf numFmtId="0" fontId="34" fillId="51" borderId="0" applyNumberFormat="0" applyBorder="0" applyAlignment="0" applyProtection="0"/>
    <xf numFmtId="0" fontId="34" fillId="45" borderId="0" applyNumberFormat="0" applyBorder="0" applyAlignment="0" applyProtection="0"/>
    <xf numFmtId="0" fontId="33" fillId="40" borderId="0" applyNumberFormat="0" applyBorder="0" applyAlignment="0" applyProtection="0"/>
    <xf numFmtId="0" fontId="33" fillId="36" borderId="0" applyNumberFormat="0" applyBorder="0" applyAlignment="0" applyProtection="0"/>
    <xf numFmtId="0" fontId="42" fillId="2" borderId="15" applyNumberFormat="0" applyFill="0" applyAlignment="0" applyProtection="0"/>
    <xf numFmtId="0" fontId="33" fillId="37" borderId="0" applyNumberFormat="0" applyBorder="0" applyAlignment="0" applyProtection="0"/>
    <xf numFmtId="0" fontId="39" fillId="36" borderId="0" applyNumberFormat="0" applyBorder="0" applyAlignment="0" applyProtection="0"/>
    <xf numFmtId="0" fontId="34" fillId="44" borderId="0" applyNumberFormat="0" applyBorder="0" applyAlignment="0" applyProtection="0"/>
    <xf numFmtId="0" fontId="34" fillId="50" borderId="0" applyNumberFormat="0" applyBorder="0" applyAlignment="0" applyProtection="0"/>
    <xf numFmtId="0" fontId="34" fillId="46" borderId="0" applyNumberFormat="0" applyBorder="0" applyAlignment="0" applyProtection="0"/>
    <xf numFmtId="0" fontId="34" fillId="49" borderId="0" applyNumberFormat="0" applyBorder="0" applyAlignment="0" applyProtection="0"/>
    <xf numFmtId="0" fontId="33" fillId="42" borderId="0" applyNumberFormat="0" applyBorder="0" applyAlignment="0" applyProtection="0"/>
    <xf numFmtId="0" fontId="34" fillId="48" borderId="0" applyNumberFormat="0" applyBorder="0" applyAlignment="0" applyProtection="0"/>
    <xf numFmtId="0" fontId="33" fillId="34" borderId="0" applyNumberFormat="0" applyBorder="0" applyAlignment="0" applyProtection="0"/>
    <xf numFmtId="0" fontId="34" fillId="42" borderId="0" applyNumberFormat="0" applyBorder="0" applyAlignment="0" applyProtection="0"/>
    <xf numFmtId="0" fontId="33" fillId="38" borderId="0" applyNumberFormat="0" applyBorder="0" applyAlignment="0" applyProtection="0"/>
    <xf numFmtId="0" fontId="40" fillId="2" borderId="13" applyNumberFormat="0" applyFill="0" applyAlignment="0" applyProtection="0"/>
    <xf numFmtId="0" fontId="33" fillId="37" borderId="0" applyNumberFormat="0" applyBorder="0" applyAlignment="0" applyProtection="0"/>
    <xf numFmtId="0" fontId="33" fillId="43" borderId="0" applyNumberFormat="0" applyBorder="0" applyAlignment="0" applyProtection="0"/>
    <xf numFmtId="0" fontId="33" fillId="35" borderId="0" applyNumberFormat="0" applyBorder="0" applyAlignment="0" applyProtection="0"/>
    <xf numFmtId="0" fontId="34" fillId="45" borderId="0" applyNumberFormat="0" applyBorder="0" applyAlignment="0" applyProtection="0"/>
    <xf numFmtId="0" fontId="34" fillId="48" borderId="0" applyNumberFormat="0" applyBorder="0" applyAlignment="0" applyProtection="0"/>
    <xf numFmtId="0" fontId="33" fillId="41" borderId="0" applyNumberFormat="0" applyBorder="0" applyAlignment="0" applyProtection="0"/>
    <xf numFmtId="0" fontId="34" fillId="45" borderId="0" applyNumberFormat="0" applyBorder="0" applyAlignment="0" applyProtection="0"/>
    <xf numFmtId="0" fontId="36" fillId="52" borderId="11" applyNumberFormat="0" applyAlignment="0" applyProtection="0"/>
    <xf numFmtId="0" fontId="34" fillId="42" borderId="0" applyNumberFormat="0" applyBorder="0" applyAlignment="0" applyProtection="0"/>
    <xf numFmtId="0" fontId="38" fillId="2" borderId="0" applyNumberFormat="0" applyFill="0" applyBorder="0" applyAlignment="0" applyProtection="0"/>
    <xf numFmtId="0" fontId="40" fillId="2" borderId="13" applyNumberFormat="0" applyFill="0" applyAlignment="0" applyProtection="0"/>
    <xf numFmtId="0" fontId="37" fillId="53" borderId="12" applyNumberFormat="0" applyAlignment="0" applyProtection="0"/>
    <xf numFmtId="0" fontId="34" fillId="46" borderId="0" applyNumberFormat="0" applyBorder="0" applyAlignment="0" applyProtection="0"/>
    <xf numFmtId="0" fontId="33" fillId="40" borderId="0" applyNumberFormat="0" applyBorder="0" applyAlignment="0" applyProtection="0"/>
    <xf numFmtId="0" fontId="33" fillId="39" borderId="0" applyNumberFormat="0" applyBorder="0" applyAlignment="0" applyProtection="0"/>
    <xf numFmtId="0" fontId="49" fillId="2" borderId="0" applyNumberFormat="0" applyFill="0" applyBorder="0" applyAlignment="0" applyProtection="0"/>
    <xf numFmtId="0" fontId="8" fillId="2" borderId="0"/>
    <xf numFmtId="0" fontId="47" fillId="2" borderId="0" applyNumberFormat="0" applyFill="0" applyBorder="0" applyAlignment="0" applyProtection="0"/>
    <xf numFmtId="0" fontId="8" fillId="55" borderId="17" applyNumberFormat="0" applyFont="0" applyAlignment="0" applyProtection="0"/>
    <xf numFmtId="0" fontId="9" fillId="2" borderId="0"/>
    <xf numFmtId="0" fontId="42" fillId="2" borderId="0" applyNumberFormat="0" applyFill="0" applyBorder="0" applyAlignment="0" applyProtection="0"/>
    <xf numFmtId="0" fontId="44" fillId="2" borderId="16" applyNumberFormat="0" applyFill="0" applyAlignment="0" applyProtection="0"/>
    <xf numFmtId="0" fontId="41" fillId="2" borderId="14" applyNumberFormat="0" applyFill="0" applyAlignment="0" applyProtection="0"/>
    <xf numFmtId="0" fontId="42" fillId="2" borderId="0" applyNumberFormat="0" applyFill="0" applyBorder="0" applyAlignment="0" applyProtection="0"/>
    <xf numFmtId="0" fontId="39" fillId="36" borderId="0" applyNumberFormat="0" applyBorder="0" applyAlignment="0" applyProtection="0"/>
    <xf numFmtId="0" fontId="41" fillId="2" borderId="14" applyNumberFormat="0" applyFill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37" borderId="0" applyNumberFormat="0" applyBorder="0" applyAlignment="0" applyProtection="0"/>
    <xf numFmtId="0" fontId="33" fillId="40" borderId="0" applyNumberFormat="0" applyBorder="0" applyAlignment="0" applyProtection="0"/>
    <xf numFmtId="0" fontId="33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51" borderId="0" applyNumberFormat="0" applyBorder="0" applyAlignment="0" applyProtection="0"/>
    <xf numFmtId="0" fontId="35" fillId="35" borderId="0" applyNumberFormat="0" applyBorder="0" applyAlignment="0" applyProtection="0"/>
    <xf numFmtId="0" fontId="36" fillId="52" borderId="11" applyNumberFormat="0" applyAlignment="0" applyProtection="0"/>
    <xf numFmtId="0" fontId="37" fillId="53" borderId="12" applyNumberFormat="0" applyAlignment="0" applyProtection="0"/>
    <xf numFmtId="0" fontId="33" fillId="35" borderId="0" applyNumberFormat="0" applyBorder="0" applyAlignment="0" applyProtection="0"/>
    <xf numFmtId="0" fontId="33" fillId="34" borderId="0" applyNumberFormat="0" applyBorder="0" applyAlignment="0" applyProtection="0"/>
    <xf numFmtId="0" fontId="38" fillId="2" borderId="0" applyNumberFormat="0" applyFill="0" applyBorder="0" applyAlignment="0" applyProtection="0"/>
    <xf numFmtId="0" fontId="39" fillId="36" borderId="0" applyNumberFormat="0" applyBorder="0" applyAlignment="0" applyProtection="0"/>
    <xf numFmtId="0" fontId="40" fillId="2" borderId="13" applyNumberFormat="0" applyFill="0" applyAlignment="0" applyProtection="0"/>
    <xf numFmtId="0" fontId="41" fillId="2" borderId="14" applyNumberFormat="0" applyFill="0" applyAlignment="0" applyProtection="0"/>
    <xf numFmtId="0" fontId="42" fillId="2" borderId="15" applyNumberFormat="0" applyFill="0" applyAlignment="0" applyProtection="0"/>
    <xf numFmtId="0" fontId="42" fillId="2" borderId="0" applyNumberFormat="0" applyFill="0" applyBorder="0" applyAlignment="0" applyProtection="0"/>
    <xf numFmtId="0" fontId="43" fillId="39" borderId="11" applyNumberFormat="0" applyAlignment="0" applyProtection="0"/>
    <xf numFmtId="0" fontId="44" fillId="2" borderId="16" applyNumberFormat="0" applyFill="0" applyAlignment="0" applyProtection="0"/>
    <xf numFmtId="0" fontId="45" fillId="54" borderId="0" applyNumberFormat="0" applyBorder="0" applyAlignment="0" applyProtection="0"/>
    <xf numFmtId="0" fontId="8" fillId="55" borderId="17" applyNumberFormat="0" applyFont="0" applyAlignment="0" applyProtection="0"/>
    <xf numFmtId="0" fontId="46" fillId="52" borderId="18" applyNumberFormat="0" applyAlignment="0" applyProtection="0"/>
    <xf numFmtId="0" fontId="47" fillId="2" borderId="0" applyNumberFormat="0" applyFill="0" applyBorder="0" applyAlignment="0" applyProtection="0"/>
    <xf numFmtId="0" fontId="48" fillId="2" borderId="19" applyNumberFormat="0" applyFill="0" applyAlignment="0" applyProtection="0"/>
    <xf numFmtId="0" fontId="49" fillId="2" borderId="0" applyNumberFormat="0" applyFill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37" borderId="0" applyNumberFormat="0" applyBorder="0" applyAlignment="0" applyProtection="0"/>
    <xf numFmtId="0" fontId="33" fillId="40" borderId="0" applyNumberFormat="0" applyBorder="0" applyAlignment="0" applyProtection="0"/>
    <xf numFmtId="0" fontId="33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51" borderId="0" applyNumberFormat="0" applyBorder="0" applyAlignment="0" applyProtection="0"/>
    <xf numFmtId="0" fontId="35" fillId="35" borderId="0" applyNumberFormat="0" applyBorder="0" applyAlignment="0" applyProtection="0"/>
    <xf numFmtId="0" fontId="36" fillId="52" borderId="11" applyNumberFormat="0" applyAlignment="0" applyProtection="0"/>
    <xf numFmtId="0" fontId="37" fillId="53" borderId="12" applyNumberFormat="0" applyAlignment="0" applyProtection="0"/>
    <xf numFmtId="0" fontId="4" fillId="11" borderId="0" applyNumberFormat="0" applyBorder="0" applyAlignment="0" applyProtection="0"/>
    <xf numFmtId="0" fontId="38" fillId="2" borderId="0" applyNumberFormat="0" applyFill="0" applyBorder="0" applyAlignment="0" applyProtection="0"/>
    <xf numFmtId="0" fontId="39" fillId="36" borderId="0" applyNumberFormat="0" applyBorder="0" applyAlignment="0" applyProtection="0"/>
    <xf numFmtId="0" fontId="40" fillId="2" borderId="13" applyNumberFormat="0" applyFill="0" applyAlignment="0" applyProtection="0"/>
    <xf numFmtId="0" fontId="41" fillId="2" borderId="14" applyNumberFormat="0" applyFill="0" applyAlignment="0" applyProtection="0"/>
    <xf numFmtId="0" fontId="42" fillId="2" borderId="15" applyNumberFormat="0" applyFill="0" applyAlignment="0" applyProtection="0"/>
    <xf numFmtId="0" fontId="42" fillId="2" borderId="0" applyNumberFormat="0" applyFill="0" applyBorder="0" applyAlignment="0" applyProtection="0"/>
    <xf numFmtId="0" fontId="43" fillId="39" borderId="11" applyNumberFormat="0" applyAlignment="0" applyProtection="0"/>
    <xf numFmtId="0" fontId="44" fillId="2" borderId="16" applyNumberFormat="0" applyFill="0" applyAlignment="0" applyProtection="0"/>
    <xf numFmtId="0" fontId="45" fillId="54" borderId="0" applyNumberFormat="0" applyBorder="0" applyAlignment="0" applyProtection="0"/>
    <xf numFmtId="0" fontId="8" fillId="55" borderId="17" applyNumberFormat="0" applyFont="0" applyAlignment="0" applyProtection="0"/>
    <xf numFmtId="0" fontId="46" fillId="52" borderId="18" applyNumberFormat="0" applyAlignment="0" applyProtection="0"/>
    <xf numFmtId="0" fontId="47" fillId="2" borderId="0" applyNumberFormat="0" applyFill="0" applyBorder="0" applyAlignment="0" applyProtection="0"/>
    <xf numFmtId="0" fontId="48" fillId="2" borderId="19" applyNumberFormat="0" applyFill="0" applyAlignment="0" applyProtection="0"/>
    <xf numFmtId="0" fontId="49" fillId="2" borderId="0" applyNumberFormat="0" applyFill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4" fillId="11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4" fillId="1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4" fillId="1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4" fillId="19" borderId="0" applyNumberFormat="0" applyBorder="0" applyAlignment="0" applyProtection="0"/>
    <xf numFmtId="0" fontId="35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4" fillId="19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4" fillId="23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43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4" fillId="23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4" fillId="27" borderId="0" applyNumberFormat="0" applyBorder="0" applyAlignment="0" applyProtection="0"/>
    <xf numFmtId="0" fontId="33" fillId="43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4" fillId="32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4" fillId="27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4" fillId="31" borderId="0" applyNumberFormat="0" applyBorder="0" applyAlignment="0" applyProtection="0"/>
    <xf numFmtId="0" fontId="33" fillId="43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4" fillId="31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4" fillId="12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4" fillId="12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4" fillId="16" borderId="0" applyNumberFormat="0" applyBorder="0" applyAlignment="0" applyProtection="0"/>
    <xf numFmtId="0" fontId="34" fillId="44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4" fillId="16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4" fillId="20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4" fillId="3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4" fillId="20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4" fillId="24" borderId="0" applyNumberFormat="0" applyBorder="0" applyAlignment="0" applyProtection="0"/>
    <xf numFmtId="0" fontId="33" fillId="40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40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4" fillId="24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4" fillId="28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4" fillId="3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6" fillId="52" borderId="11" applyNumberFormat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4" fillId="3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34" fillId="44" borderId="0" applyNumberFormat="0" applyBorder="0" applyAlignment="0" applyProtection="0"/>
    <xf numFmtId="0" fontId="4" fillId="28" borderId="0" applyNumberFormat="0" applyBorder="0" applyAlignment="0" applyProtection="0"/>
    <xf numFmtId="0" fontId="33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3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4" fillId="24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33" fillId="37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3" fillId="43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3" fillId="43" borderId="0" applyNumberFormat="0" applyBorder="0" applyAlignment="0" applyProtection="0"/>
    <xf numFmtId="0" fontId="4" fillId="32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7" fillId="53" borderId="12" applyNumberFormat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4" fillId="24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4" fillId="20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3" fillId="42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3" fillId="43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4" fillId="20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3" fillId="41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3" fillId="41" borderId="0" applyNumberFormat="0" applyBorder="0" applyAlignment="0" applyProtection="0"/>
    <xf numFmtId="0" fontId="4" fillId="16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3" fillId="41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34" fillId="49" borderId="0" applyNumberFormat="0" applyBorder="0" applyAlignment="0" applyProtection="0"/>
    <xf numFmtId="0" fontId="4" fillId="32" borderId="0" applyNumberFormat="0" applyBorder="0" applyAlignment="0" applyProtection="0"/>
    <xf numFmtId="0" fontId="33" fillId="4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3" fillId="40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4" fillId="28" borderId="0" applyNumberFormat="0" applyBorder="0" applyAlignment="0" applyProtection="0"/>
    <xf numFmtId="0" fontId="34" fillId="50" borderId="0" applyNumberFormat="0" applyBorder="0" applyAlignment="0" applyProtection="0"/>
    <xf numFmtId="0" fontId="34" fillId="50" borderId="0" applyNumberFormat="0" applyBorder="0" applyAlignment="0" applyProtection="0"/>
    <xf numFmtId="0" fontId="33" fillId="40" borderId="0" applyNumberFormat="0" applyBorder="0" applyAlignment="0" applyProtection="0"/>
    <xf numFmtId="0" fontId="4" fillId="16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3" fillId="40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3" fillId="40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4" fillId="12" borderId="0" applyNumberFormat="0" applyBorder="0" applyAlignment="0" applyProtection="0"/>
    <xf numFmtId="0" fontId="33" fillId="40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4" fillId="12" borderId="0" applyNumberFormat="0" applyBorder="0" applyAlignment="0" applyProtection="0"/>
    <xf numFmtId="0" fontId="33" fillId="39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3" fillId="39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4" fillId="31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3" fillId="39" borderId="0" applyNumberFormat="0" applyBorder="0" applyAlignment="0" applyProtection="0"/>
    <xf numFmtId="0" fontId="38" fillId="2" borderId="0" applyNumberFormat="0" applyFill="0" applyBorder="0" applyAlignment="0" applyProtection="0"/>
    <xf numFmtId="0" fontId="36" fillId="52" borderId="11" applyNumberFormat="0" applyAlignment="0" applyProtection="0"/>
    <xf numFmtId="0" fontId="36" fillId="52" borderId="11" applyNumberFormat="0" applyAlignment="0" applyProtection="0"/>
    <xf numFmtId="0" fontId="4" fillId="28" borderId="0" applyNumberFormat="0" applyBorder="0" applyAlignment="0" applyProtection="0"/>
    <xf numFmtId="0" fontId="36" fillId="52" borderId="11" applyNumberFormat="0" applyAlignment="0" applyProtection="0"/>
    <xf numFmtId="0" fontId="36" fillId="52" borderId="11" applyNumberFormat="0" applyAlignment="0" applyProtection="0"/>
    <xf numFmtId="0" fontId="33" fillId="37" borderId="0" applyNumberFormat="0" applyBorder="0" applyAlignment="0" applyProtection="0"/>
    <xf numFmtId="0" fontId="36" fillId="52" borderId="11" applyNumberFormat="0" applyAlignment="0" applyProtection="0"/>
    <xf numFmtId="0" fontId="36" fillId="52" borderId="11" applyNumberFormat="0" applyAlignment="0" applyProtection="0"/>
    <xf numFmtId="0" fontId="33" fillId="37" borderId="0" applyNumberFormat="0" applyBorder="0" applyAlignment="0" applyProtection="0"/>
    <xf numFmtId="0" fontId="4" fillId="24" borderId="0" applyNumberFormat="0" applyBorder="0" applyAlignment="0" applyProtection="0"/>
    <xf numFmtId="0" fontId="37" fillId="53" borderId="12" applyNumberFormat="0" applyAlignment="0" applyProtection="0"/>
    <xf numFmtId="0" fontId="37" fillId="53" borderId="12" applyNumberFormat="0" applyAlignment="0" applyProtection="0"/>
    <xf numFmtId="0" fontId="33" fillId="37" borderId="0" applyNumberFormat="0" applyBorder="0" applyAlignment="0" applyProtection="0"/>
    <xf numFmtId="0" fontId="37" fillId="53" borderId="12" applyNumberFormat="0" applyAlignment="0" applyProtection="0"/>
    <xf numFmtId="0" fontId="37" fillId="53" borderId="12" applyNumberFormat="0" applyAlignment="0" applyProtection="0"/>
    <xf numFmtId="0" fontId="4" fillId="31" borderId="0" applyNumberFormat="0" applyBorder="0" applyAlignment="0" applyProtection="0"/>
    <xf numFmtId="0" fontId="37" fillId="53" borderId="12" applyNumberFormat="0" applyAlignment="0" applyProtection="0"/>
    <xf numFmtId="0" fontId="37" fillId="53" borderId="12" applyNumberFormat="0" applyAlignment="0" applyProtection="0"/>
    <xf numFmtId="43" fontId="8" fillId="2" borderId="0" applyFont="0" applyFill="0" applyBorder="0" applyAlignment="0" applyProtection="0"/>
    <xf numFmtId="43" fontId="8" fillId="2" borderId="0" applyFont="0" applyFill="0" applyBorder="0" applyAlignment="0" applyProtection="0"/>
    <xf numFmtId="43" fontId="8" fillId="2" borderId="0" applyFont="0" applyFill="0" applyBorder="0" applyAlignment="0" applyProtection="0"/>
    <xf numFmtId="43" fontId="8" fillId="2" borderId="0" applyFont="0" applyFill="0" applyBorder="0" applyAlignment="0" applyProtection="0"/>
    <xf numFmtId="44" fontId="8" fillId="2" borderId="0" applyFont="0" applyFill="0" applyBorder="0" applyAlignment="0" applyProtection="0"/>
    <xf numFmtId="44" fontId="8" fillId="2" borderId="0" applyFont="0" applyFill="0" applyBorder="0" applyAlignment="0" applyProtection="0"/>
    <xf numFmtId="44" fontId="8" fillId="2" borderId="0" applyFont="0" applyFill="0" applyBorder="0" applyAlignment="0" applyProtection="0"/>
    <xf numFmtId="44" fontId="8" fillId="2" borderId="0" applyFont="0" applyFill="0" applyBorder="0" applyAlignment="0" applyProtection="0"/>
    <xf numFmtId="44" fontId="8" fillId="2" borderId="0" applyFont="0" applyFill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8" fillId="2" borderId="0" applyNumberFormat="0" applyFill="0" applyBorder="0" applyAlignment="0" applyProtection="0"/>
    <xf numFmtId="0" fontId="4" fillId="27" borderId="0" applyNumberFormat="0" applyBorder="0" applyAlignment="0" applyProtection="0"/>
    <xf numFmtId="0" fontId="38" fillId="2" borderId="0" applyNumberFormat="0" applyFill="0" applyBorder="0" applyAlignment="0" applyProtection="0"/>
    <xf numFmtId="0" fontId="38" fillId="2" borderId="0" applyNumberFormat="0" applyFill="0" applyBorder="0" applyAlignment="0" applyProtection="0"/>
    <xf numFmtId="0" fontId="33" fillId="38" borderId="0" applyNumberFormat="0" applyBorder="0" applyAlignment="0" applyProtection="0"/>
    <xf numFmtId="0" fontId="38" fillId="2" borderId="0" applyNumberFormat="0" applyFill="0" applyBorder="0" applyAlignment="0" applyProtection="0"/>
    <xf numFmtId="0" fontId="38" fillId="2" borderId="0" applyNumberFormat="0" applyFill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40" fillId="2" borderId="13" applyNumberFormat="0" applyFill="0" applyAlignment="0" applyProtection="0"/>
    <xf numFmtId="0" fontId="4" fillId="27" borderId="0" applyNumberFormat="0" applyBorder="0" applyAlignment="0" applyProtection="0"/>
    <xf numFmtId="0" fontId="40" fillId="2" borderId="13" applyNumberFormat="0" applyFill="0" applyAlignment="0" applyProtection="0"/>
    <xf numFmtId="0" fontId="40" fillId="2" borderId="13" applyNumberFormat="0" applyFill="0" applyAlignment="0" applyProtection="0"/>
    <xf numFmtId="0" fontId="33" fillId="37" borderId="0" applyNumberFormat="0" applyBorder="0" applyAlignment="0" applyProtection="0"/>
    <xf numFmtId="0" fontId="40" fillId="2" borderId="13" applyNumberFormat="0" applyFill="0" applyAlignment="0" applyProtection="0"/>
    <xf numFmtId="0" fontId="40" fillId="2" borderId="13" applyNumberFormat="0" applyFill="0" applyAlignment="0" applyProtection="0"/>
    <xf numFmtId="0" fontId="33" fillId="37" borderId="0" applyNumberFormat="0" applyBorder="0" applyAlignment="0" applyProtection="0"/>
    <xf numFmtId="0" fontId="4" fillId="23" borderId="0" applyNumberFormat="0" applyBorder="0" applyAlignment="0" applyProtection="0"/>
    <xf numFmtId="0" fontId="41" fillId="2" borderId="14" applyNumberFormat="0" applyFill="0" applyAlignment="0" applyProtection="0"/>
    <xf numFmtId="0" fontId="33" fillId="37" borderId="0" applyNumberFormat="0" applyBorder="0" applyAlignment="0" applyProtection="0"/>
    <xf numFmtId="0" fontId="41" fillId="2" borderId="14" applyNumberFormat="0" applyFill="0" applyAlignment="0" applyProtection="0"/>
    <xf numFmtId="0" fontId="41" fillId="2" borderId="14" applyNumberFormat="0" applyFill="0" applyAlignment="0" applyProtection="0"/>
    <xf numFmtId="0" fontId="41" fillId="2" borderId="14" applyNumberFormat="0" applyFill="0" applyAlignment="0" applyProtection="0"/>
    <xf numFmtId="0" fontId="41" fillId="2" borderId="14" applyNumberFormat="0" applyFill="0" applyAlignment="0" applyProtection="0"/>
    <xf numFmtId="0" fontId="4" fillId="24" borderId="0" applyNumberFormat="0" applyBorder="0" applyAlignment="0" applyProtection="0"/>
    <xf numFmtId="0" fontId="33" fillId="42" borderId="0" applyNumberFormat="0" applyBorder="0" applyAlignment="0" applyProtection="0"/>
    <xf numFmtId="0" fontId="42" fillId="2" borderId="15" applyNumberFormat="0" applyFill="0" applyAlignment="0" applyProtection="0"/>
    <xf numFmtId="0" fontId="33" fillId="42" borderId="0" applyNumberFormat="0" applyBorder="0" applyAlignment="0" applyProtection="0"/>
    <xf numFmtId="0" fontId="42" fillId="2" borderId="15" applyNumberFormat="0" applyFill="0" applyAlignment="0" applyProtection="0"/>
    <xf numFmtId="0" fontId="42" fillId="2" borderId="15" applyNumberFormat="0" applyFill="0" applyAlignment="0" applyProtection="0"/>
    <xf numFmtId="0" fontId="4" fillId="20" borderId="0" applyNumberFormat="0" applyBorder="0" applyAlignment="0" applyProtection="0"/>
    <xf numFmtId="0" fontId="42" fillId="2" borderId="15" applyNumberFormat="0" applyFill="0" applyAlignment="0" applyProtection="0"/>
    <xf numFmtId="0" fontId="42" fillId="2" borderId="15" applyNumberFormat="0" applyFill="0" applyAlignment="0" applyProtection="0"/>
    <xf numFmtId="0" fontId="33" fillId="42" borderId="0" applyNumberFormat="0" applyBorder="0" applyAlignment="0" applyProtection="0"/>
    <xf numFmtId="0" fontId="4" fillId="23" borderId="0" applyNumberFormat="0" applyBorder="0" applyAlignment="0" applyProtection="0"/>
    <xf numFmtId="0" fontId="42" fillId="2" borderId="0" applyNumberFormat="0" applyFill="0" applyBorder="0" applyAlignment="0" applyProtection="0"/>
    <xf numFmtId="0" fontId="33" fillId="36" borderId="0" applyNumberFormat="0" applyBorder="0" applyAlignment="0" applyProtection="0"/>
    <xf numFmtId="0" fontId="42" fillId="2" borderId="0" applyNumberFormat="0" applyFill="0" applyBorder="0" applyAlignment="0" applyProtection="0"/>
    <xf numFmtId="0" fontId="42" fillId="2" borderId="0" applyNumberFormat="0" applyFill="0" applyBorder="0" applyAlignment="0" applyProtection="0"/>
    <xf numFmtId="0" fontId="33" fillId="36" borderId="0" applyNumberFormat="0" applyBorder="0" applyAlignment="0" applyProtection="0"/>
    <xf numFmtId="0" fontId="42" fillId="2" borderId="0" applyNumberFormat="0" applyFill="0" applyBorder="0" applyAlignment="0" applyProtection="0"/>
    <xf numFmtId="0" fontId="42" fillId="2" borderId="0" applyNumberFormat="0" applyFill="0" applyBorder="0" applyAlignment="0" applyProtection="0"/>
    <xf numFmtId="0" fontId="4" fillId="19" borderId="0" applyNumberFormat="0" applyBorder="0" applyAlignment="0" applyProtection="0"/>
    <xf numFmtId="0" fontId="33" fillId="36" borderId="0" applyNumberFormat="0" applyBorder="0" applyAlignment="0" applyProtection="0"/>
    <xf numFmtId="0" fontId="43" fillId="39" borderId="11" applyNumberFormat="0" applyAlignment="0" applyProtection="0"/>
    <xf numFmtId="0" fontId="43" fillId="39" borderId="11" applyNumberFormat="0" applyAlignment="0" applyProtection="0"/>
    <xf numFmtId="0" fontId="43" fillId="39" borderId="11" applyNumberFormat="0" applyAlignment="0" applyProtection="0"/>
    <xf numFmtId="0" fontId="43" fillId="39" borderId="11" applyNumberFormat="0" applyAlignment="0" applyProtection="0"/>
    <xf numFmtId="0" fontId="43" fillId="39" borderId="11" applyNumberFormat="0" applyAlignment="0" applyProtection="0"/>
    <xf numFmtId="0" fontId="43" fillId="39" borderId="11" applyNumberFormat="0" applyAlignment="0" applyProtection="0"/>
    <xf numFmtId="0" fontId="40" fillId="2" borderId="13" applyNumberFormat="0" applyFill="0" applyAlignment="0" applyProtection="0"/>
    <xf numFmtId="0" fontId="44" fillId="2" borderId="16" applyNumberFormat="0" applyFill="0" applyAlignment="0" applyProtection="0"/>
    <xf numFmtId="0" fontId="44" fillId="2" borderId="16" applyNumberFormat="0" applyFill="0" applyAlignment="0" applyProtection="0"/>
    <xf numFmtId="0" fontId="44" fillId="2" borderId="16" applyNumberFormat="0" applyFill="0" applyAlignment="0" applyProtection="0"/>
    <xf numFmtId="0" fontId="44" fillId="2" borderId="16" applyNumberFormat="0" applyFill="0" applyAlignment="0" applyProtection="0"/>
    <xf numFmtId="0" fontId="44" fillId="2" borderId="16" applyNumberFormat="0" applyFill="0" applyAlignment="0" applyProtection="0"/>
    <xf numFmtId="0" fontId="4" fillId="19" borderId="0" applyNumberFormat="0" applyBorder="0" applyAlignment="0" applyProtection="0"/>
    <xf numFmtId="0" fontId="33" fillId="35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33" fillId="35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" fillId="15" borderId="0" applyNumberFormat="0" applyBorder="0" applyAlignment="0" applyProtection="0"/>
    <xf numFmtId="0" fontId="45" fillId="54" borderId="0" applyNumberFormat="0" applyBorder="0" applyAlignment="0" applyProtection="0"/>
    <xf numFmtId="0" fontId="45" fillId="54" borderId="0" applyNumberFormat="0" applyBorder="0" applyAlignment="0" applyProtection="0"/>
    <xf numFmtId="0" fontId="4" fillId="2" borderId="0"/>
    <xf numFmtId="0" fontId="50" fillId="2" borderId="0"/>
    <xf numFmtId="0" fontId="8" fillId="2" borderId="0"/>
    <xf numFmtId="0" fontId="32" fillId="2" borderId="0"/>
    <xf numFmtId="0" fontId="8" fillId="2" borderId="0"/>
    <xf numFmtId="0" fontId="8" fillId="2" borderId="0"/>
    <xf numFmtId="0" fontId="4" fillId="2" borderId="0"/>
    <xf numFmtId="0" fontId="8" fillId="2" borderId="0"/>
    <xf numFmtId="0" fontId="8" fillId="2" borderId="0"/>
    <xf numFmtId="0" fontId="8" fillId="55" borderId="17" applyNumberFormat="0" applyFont="0" applyAlignment="0" applyProtection="0"/>
    <xf numFmtId="0" fontId="4" fillId="20" borderId="0" applyNumberFormat="0" applyBorder="0" applyAlignment="0" applyProtection="0"/>
    <xf numFmtId="0" fontId="8" fillId="55" borderId="17" applyNumberFormat="0" applyFont="0" applyAlignment="0" applyProtection="0"/>
    <xf numFmtId="0" fontId="8" fillId="55" borderId="17" applyNumberFormat="0" applyFont="0" applyAlignment="0" applyProtection="0"/>
    <xf numFmtId="0" fontId="33" fillId="41" borderId="0" applyNumberFormat="0" applyBorder="0" applyAlignment="0" applyProtection="0"/>
    <xf numFmtId="0" fontId="8" fillId="55" borderId="17" applyNumberFormat="0" applyFont="0" applyAlignment="0" applyProtection="0"/>
    <xf numFmtId="0" fontId="8" fillId="55" borderId="17" applyNumberFormat="0" applyFont="0" applyAlignment="0" applyProtection="0"/>
    <xf numFmtId="0" fontId="4" fillId="9" borderId="9" applyNumberFormat="0" applyFont="0" applyAlignment="0" applyProtection="0"/>
    <xf numFmtId="0" fontId="8" fillId="55" borderId="17" applyNumberFormat="0" applyFont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8" fillId="55" borderId="17" applyNumberFormat="0" applyFont="0" applyAlignment="0" applyProtection="0"/>
    <xf numFmtId="0" fontId="33" fillId="41" borderId="0" applyNumberFormat="0" applyBorder="0" applyAlignment="0" applyProtection="0"/>
    <xf numFmtId="0" fontId="4" fillId="16" borderId="0" applyNumberFormat="0" applyBorder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33" fillId="41" borderId="0" applyNumberFormat="0" applyBorder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4" fillId="15" borderId="0" applyNumberFormat="0" applyBorder="0" applyAlignment="0" applyProtection="0"/>
    <xf numFmtId="0" fontId="46" fillId="52" borderId="18" applyNumberFormat="0" applyAlignment="0" applyProtection="0"/>
    <xf numFmtId="0" fontId="46" fillId="52" borderId="18" applyNumberFormat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47" fillId="2" borderId="0" applyNumberFormat="0" applyFill="0" applyBorder="0" applyAlignment="0" applyProtection="0"/>
    <xf numFmtId="0" fontId="4" fillId="11" borderId="0" applyNumberFormat="0" applyBorder="0" applyAlignment="0" applyProtection="0"/>
    <xf numFmtId="0" fontId="47" fillId="2" borderId="0" applyNumberFormat="0" applyFill="0" applyBorder="0" applyAlignment="0" applyProtection="0"/>
    <xf numFmtId="0" fontId="47" fillId="2" borderId="0" applyNumberFormat="0" applyFill="0" applyBorder="0" applyAlignment="0" applyProtection="0"/>
    <xf numFmtId="0" fontId="33" fillId="34" borderId="0" applyNumberFormat="0" applyBorder="0" applyAlignment="0" applyProtection="0"/>
    <xf numFmtId="0" fontId="47" fillId="2" borderId="0" applyNumberFormat="0" applyFill="0" applyBorder="0" applyAlignment="0" applyProtection="0"/>
    <xf numFmtId="0" fontId="47" fillId="2" borderId="0" applyNumberFormat="0" applyFill="0" applyBorder="0" applyAlignment="0" applyProtection="0"/>
    <xf numFmtId="0" fontId="41" fillId="2" borderId="14" applyNumberFormat="0" applyFill="0" applyAlignment="0" applyProtection="0"/>
    <xf numFmtId="0" fontId="8" fillId="2" borderId="0"/>
    <xf numFmtId="0" fontId="48" fillId="2" borderId="19" applyNumberFormat="0" applyFill="0" applyAlignment="0" applyProtection="0"/>
    <xf numFmtId="0" fontId="48" fillId="2" borderId="19" applyNumberFormat="0" applyFill="0" applyAlignment="0" applyProtection="0"/>
    <xf numFmtId="0" fontId="48" fillId="2" borderId="19" applyNumberFormat="0" applyFill="0" applyAlignment="0" applyProtection="0"/>
    <xf numFmtId="0" fontId="48" fillId="2" borderId="19" applyNumberFormat="0" applyFill="0" applyAlignment="0" applyProtection="0"/>
    <xf numFmtId="0" fontId="48" fillId="2" borderId="19" applyNumberFormat="0" applyFill="0" applyAlignment="0" applyProtection="0"/>
    <xf numFmtId="0" fontId="49" fillId="2" borderId="0" applyNumberFormat="0" applyFill="0" applyBorder="0" applyAlignment="0" applyProtection="0"/>
    <xf numFmtId="0" fontId="4" fillId="11" borderId="0" applyNumberFormat="0" applyBorder="0" applyAlignment="0" applyProtection="0"/>
    <xf numFmtId="0" fontId="49" fillId="2" borderId="0" applyNumberFormat="0" applyFill="0" applyBorder="0" applyAlignment="0" applyProtection="0"/>
    <xf numFmtId="0" fontId="49" fillId="2" borderId="0" applyNumberFormat="0" applyFill="0" applyBorder="0" applyAlignment="0" applyProtection="0"/>
    <xf numFmtId="0" fontId="49" fillId="2" borderId="0" applyNumberFormat="0" applyFill="0" applyBorder="0" applyAlignment="0" applyProtection="0"/>
    <xf numFmtId="0" fontId="49" fillId="2" borderId="0" applyNumberFormat="0" applyFill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4" fillId="51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6" borderId="0" applyNumberFormat="0" applyBorder="0" applyAlignment="0" applyProtection="0"/>
    <xf numFmtId="0" fontId="34" fillId="42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50" borderId="0" applyNumberFormat="0" applyBorder="0" applyAlignment="0" applyProtection="0"/>
    <xf numFmtId="0" fontId="34" fillId="46" borderId="0" applyNumberFormat="0" applyBorder="0" applyAlignment="0" applyProtection="0"/>
    <xf numFmtId="0" fontId="34" fillId="47" borderId="0" applyNumberFormat="0" applyBorder="0" applyAlignment="0" applyProtection="0"/>
    <xf numFmtId="0" fontId="34" fillId="49" borderId="0" applyNumberFormat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0" fontId="34" fillId="47" borderId="0" applyNumberFormat="0" applyBorder="0" applyAlignment="0" applyProtection="0"/>
    <xf numFmtId="0" fontId="34" fillId="49" borderId="0" applyNumberFormat="0" applyBorder="0" applyAlignment="0" applyProtection="0"/>
    <xf numFmtId="0" fontId="34" fillId="50" borderId="0" applyNumberFormat="0" applyBorder="0" applyAlignment="0" applyProtection="0"/>
    <xf numFmtId="0" fontId="34" fillId="46" borderId="0" applyNumberFormat="0" applyBorder="0" applyAlignment="0" applyProtection="0"/>
    <xf numFmtId="0" fontId="34" fillId="50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34" fillId="42" borderId="0" applyNumberFormat="0" applyBorder="0" applyAlignment="0" applyProtection="0"/>
    <xf numFmtId="0" fontId="34" fillId="46" borderId="0" applyNumberFormat="0" applyBorder="0" applyAlignment="0" applyProtection="0"/>
    <xf numFmtId="0" fontId="34" fillId="51" borderId="0" applyNumberFormat="0" applyBorder="0" applyAlignment="0" applyProtection="0"/>
    <xf numFmtId="0" fontId="34" fillId="41" borderId="0" applyNumberFormat="0" applyBorder="0" applyAlignment="0" applyProtection="0"/>
    <xf numFmtId="0" fontId="35" fillId="35" borderId="0" applyNumberFormat="0" applyBorder="0" applyAlignment="0" applyProtection="0"/>
    <xf numFmtId="0" fontId="34" fillId="51" borderId="0" applyNumberFormat="0" applyBorder="0" applyAlignment="0" applyProtection="0"/>
    <xf numFmtId="0" fontId="34" fillId="44" borderId="0" applyNumberFormat="0" applyBorder="0" applyAlignment="0" applyProtection="0"/>
    <xf numFmtId="0" fontId="36" fillId="52" borderId="11" applyNumberFormat="0" applyAlignment="0" applyProtection="0"/>
    <xf numFmtId="0" fontId="35" fillId="35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4" fillId="32" borderId="0" applyNumberFormat="0" applyBorder="0" applyAlignment="0" applyProtection="0"/>
    <xf numFmtId="0" fontId="37" fillId="53" borderId="12" applyNumberFormat="0" applyAlignment="0" applyProtection="0"/>
    <xf numFmtId="0" fontId="33" fillId="43" borderId="0" applyNumberFormat="0" applyBorder="0" applyAlignment="0" applyProtection="0"/>
    <xf numFmtId="0" fontId="4" fillId="32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4" fillId="28" borderId="0" applyNumberFormat="0" applyBorder="0" applyAlignment="0" applyProtection="0"/>
    <xf numFmtId="0" fontId="33" fillId="40" borderId="0" applyNumberFormat="0" applyBorder="0" applyAlignment="0" applyProtection="0"/>
    <xf numFmtId="0" fontId="36" fillId="52" borderId="11" applyNumberFormat="0" applyAlignment="0" applyProtection="0"/>
    <xf numFmtId="0" fontId="38" fillId="2" borderId="0" applyNumberFormat="0" applyFill="0" applyBorder="0" applyAlignment="0" applyProtection="0"/>
    <xf numFmtId="0" fontId="4" fillId="28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4" fillId="24" borderId="0" applyNumberFormat="0" applyBorder="0" applyAlignment="0" applyProtection="0"/>
    <xf numFmtId="0" fontId="33" fillId="37" borderId="0" applyNumberFormat="0" applyBorder="0" applyAlignment="0" applyProtection="0"/>
    <xf numFmtId="0" fontId="39" fillId="36" borderId="0" applyNumberFormat="0" applyBorder="0" applyAlignment="0" applyProtection="0"/>
    <xf numFmtId="0" fontId="37" fillId="53" borderId="12" applyNumberFormat="0" applyAlignment="0" applyProtection="0"/>
    <xf numFmtId="0" fontId="4" fillId="24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4" fillId="20" borderId="0" applyNumberFormat="0" applyBorder="0" applyAlignment="0" applyProtection="0"/>
    <xf numFmtId="0" fontId="33" fillId="42" borderId="0" applyNumberFormat="0" applyBorder="0" applyAlignment="0" applyProtection="0"/>
    <xf numFmtId="0" fontId="40" fillId="2" borderId="13" applyNumberFormat="0" applyFill="0" applyAlignment="0" applyProtection="0"/>
    <xf numFmtId="0" fontId="4" fillId="20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4" fillId="16" borderId="0" applyNumberFormat="0" applyBorder="0" applyAlignment="0" applyProtection="0"/>
    <xf numFmtId="0" fontId="33" fillId="41" borderId="0" applyNumberFormat="0" applyBorder="0" applyAlignment="0" applyProtection="0"/>
    <xf numFmtId="0" fontId="41" fillId="2" borderId="14" applyNumberFormat="0" applyFill="0" applyAlignment="0" applyProtection="0"/>
    <xf numFmtId="0" fontId="4" fillId="16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42" fillId="2" borderId="15" applyNumberFormat="0" applyFill="0" applyAlignment="0" applyProtection="0"/>
    <xf numFmtId="0" fontId="4" fillId="12" borderId="0" applyNumberFormat="0" applyBorder="0" applyAlignment="0" applyProtection="0"/>
    <xf numFmtId="0" fontId="33" fillId="40" borderId="0" applyNumberFormat="0" applyBorder="0" applyAlignment="0" applyProtection="0"/>
    <xf numFmtId="0" fontId="4" fillId="12" borderId="0" applyNumberFormat="0" applyBorder="0" applyAlignment="0" applyProtection="0"/>
    <xf numFmtId="0" fontId="42" fillId="2" borderId="0" applyNumberFormat="0" applyFill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4" fillId="31" borderId="0" applyNumberFormat="0" applyBorder="0" applyAlignment="0" applyProtection="0"/>
    <xf numFmtId="0" fontId="33" fillId="39" borderId="0" applyNumberFormat="0" applyBorder="0" applyAlignment="0" applyProtection="0"/>
    <xf numFmtId="0" fontId="38" fillId="2" borderId="0" applyNumberFormat="0" applyFill="0" applyBorder="0" applyAlignment="0" applyProtection="0"/>
    <xf numFmtId="0" fontId="43" fillId="39" borderId="11" applyNumberFormat="0" applyAlignment="0" applyProtection="0"/>
    <xf numFmtId="0" fontId="4" fillId="31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4" fillId="27" borderId="0" applyNumberFormat="0" applyBorder="0" applyAlignment="0" applyProtection="0"/>
    <xf numFmtId="0" fontId="33" fillId="38" borderId="0" applyNumberFormat="0" applyBorder="0" applyAlignment="0" applyProtection="0"/>
    <xf numFmtId="0" fontId="44" fillId="2" borderId="16" applyNumberFormat="0" applyFill="0" applyAlignment="0" applyProtection="0"/>
    <xf numFmtId="0" fontId="39" fillId="36" borderId="0" applyNumberFormat="0" applyBorder="0" applyAlignment="0" applyProtection="0"/>
    <xf numFmtId="0" fontId="4" fillId="2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4" fillId="23" borderId="0" applyNumberFormat="0" applyBorder="0" applyAlignment="0" applyProtection="0"/>
    <xf numFmtId="0" fontId="33" fillId="37" borderId="0" applyNumberFormat="0" applyBorder="0" applyAlignment="0" applyProtection="0"/>
    <xf numFmtId="0" fontId="45" fillId="54" borderId="0" applyNumberFormat="0" applyBorder="0" applyAlignment="0" applyProtection="0"/>
    <xf numFmtId="0" fontId="4" fillId="2" borderId="0"/>
    <xf numFmtId="0" fontId="50" fillId="2" borderId="0"/>
    <xf numFmtId="0" fontId="8" fillId="2" borderId="0"/>
    <xf numFmtId="0" fontId="32" fillId="2" borderId="0"/>
    <xf numFmtId="0" fontId="8" fillId="2" borderId="0"/>
    <xf numFmtId="0" fontId="8" fillId="2" borderId="0"/>
    <xf numFmtId="0" fontId="4" fillId="2" borderId="0"/>
    <xf numFmtId="0" fontId="8" fillId="2" borderId="0"/>
    <xf numFmtId="0" fontId="8" fillId="2" borderId="0"/>
    <xf numFmtId="0" fontId="8" fillId="55" borderId="17" applyNumberFormat="0" applyFont="0" applyAlignment="0" applyProtection="0"/>
    <xf numFmtId="0" fontId="8" fillId="55" borderId="17" applyNumberFormat="0" applyFont="0" applyAlignment="0" applyProtection="0"/>
    <xf numFmtId="0" fontId="8" fillId="55" borderId="17" applyNumberFormat="0" applyFont="0" applyAlignment="0" applyProtection="0"/>
    <xf numFmtId="0" fontId="8" fillId="55" borderId="17" applyNumberFormat="0" applyFont="0" applyAlignment="0" applyProtection="0"/>
    <xf numFmtId="0" fontId="8" fillId="55" borderId="17" applyNumberFormat="0" applyFont="0" applyAlignment="0" applyProtection="0"/>
    <xf numFmtId="0" fontId="4" fillId="9" borderId="9" applyNumberFormat="0" applyFont="0" applyAlignment="0" applyProtection="0"/>
    <xf numFmtId="0" fontId="8" fillId="55" borderId="17" applyNumberFormat="0" applyFont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8" fillId="55" borderId="17" applyNumberFormat="0" applyFont="0" applyAlignment="0" applyProtection="0"/>
    <xf numFmtId="0" fontId="4" fillId="23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4" fillId="19" borderId="0" applyNumberFormat="0" applyBorder="0" applyAlignment="0" applyProtection="0"/>
    <xf numFmtId="0" fontId="33" fillId="36" borderId="0" applyNumberFormat="0" applyBorder="0" applyAlignment="0" applyProtection="0"/>
    <xf numFmtId="0" fontId="40" fillId="2" borderId="13" applyNumberFormat="0" applyFill="0" applyAlignment="0" applyProtection="0"/>
    <xf numFmtId="0" fontId="46" fillId="52" borderId="18" applyNumberFormat="0" applyAlignment="0" applyProtection="0"/>
    <xf numFmtId="0" fontId="4" fillId="19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4" fillId="15" borderId="0" applyNumberFormat="0" applyBorder="0" applyAlignment="0" applyProtection="0"/>
    <xf numFmtId="0" fontId="33" fillId="35" borderId="0" applyNumberFormat="0" applyBorder="0" applyAlignment="0" applyProtection="0"/>
    <xf numFmtId="0" fontId="47" fillId="2" borderId="0" applyNumberFormat="0" applyFill="0" applyBorder="0" applyAlignment="0" applyProtection="0"/>
    <xf numFmtId="0" fontId="4" fillId="15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4" fillId="11" borderId="0" applyNumberFormat="0" applyBorder="0" applyAlignment="0" applyProtection="0"/>
    <xf numFmtId="0" fontId="48" fillId="2" borderId="19" applyNumberFormat="0" applyFill="0" applyAlignment="0" applyProtection="0"/>
    <xf numFmtId="0" fontId="33" fillId="34" borderId="0" applyNumberFormat="0" applyBorder="0" applyAlignment="0" applyProtection="0"/>
    <xf numFmtId="0" fontId="41" fillId="2" borderId="14" applyNumberFormat="0" applyFill="0" applyAlignment="0" applyProtection="0"/>
    <xf numFmtId="0" fontId="4" fillId="11" borderId="0" applyNumberFormat="0" applyBorder="0" applyAlignment="0" applyProtection="0"/>
    <xf numFmtId="0" fontId="49" fillId="2" borderId="0" applyNumberFormat="0" applyFill="0" applyBorder="0" applyAlignment="0" applyProtection="0"/>
    <xf numFmtId="0" fontId="4" fillId="16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42" fillId="2" borderId="15" applyNumberFormat="0" applyFill="0" applyAlignment="0" applyProtection="0"/>
    <xf numFmtId="0" fontId="4" fillId="12" borderId="0" applyNumberFormat="0" applyBorder="0" applyAlignment="0" applyProtection="0"/>
    <xf numFmtId="0" fontId="33" fillId="40" borderId="0" applyNumberFormat="0" applyBorder="0" applyAlignment="0" applyProtection="0"/>
    <xf numFmtId="0" fontId="4" fillId="12" borderId="0" applyNumberFormat="0" applyBorder="0" applyAlignment="0" applyProtection="0"/>
    <xf numFmtId="0" fontId="42" fillId="2" borderId="0" applyNumberFormat="0" applyFill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4" fillId="31" borderId="0" applyNumberFormat="0" applyBorder="0" applyAlignment="0" applyProtection="0"/>
    <xf numFmtId="0" fontId="33" fillId="39" borderId="0" applyNumberFormat="0" applyBorder="0" applyAlignment="0" applyProtection="0"/>
    <xf numFmtId="0" fontId="43" fillId="39" borderId="11" applyNumberFormat="0" applyAlignment="0" applyProtection="0"/>
    <xf numFmtId="0" fontId="4" fillId="31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4" fillId="27" borderId="0" applyNumberFormat="0" applyBorder="0" applyAlignment="0" applyProtection="0"/>
    <xf numFmtId="0" fontId="33" fillId="38" borderId="0" applyNumberFormat="0" applyBorder="0" applyAlignment="0" applyProtection="0"/>
    <xf numFmtId="0" fontId="44" fillId="2" borderId="16" applyNumberFormat="0" applyFill="0" applyAlignment="0" applyProtection="0"/>
    <xf numFmtId="0" fontId="4" fillId="2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4" fillId="23" borderId="0" applyNumberFormat="0" applyBorder="0" applyAlignment="0" applyProtection="0"/>
    <xf numFmtId="0" fontId="33" fillId="37" borderId="0" applyNumberFormat="0" applyBorder="0" applyAlignment="0" applyProtection="0"/>
    <xf numFmtId="0" fontId="45" fillId="54" borderId="0" applyNumberFormat="0" applyBorder="0" applyAlignment="0" applyProtection="0"/>
    <xf numFmtId="0" fontId="4" fillId="2" borderId="0"/>
    <xf numFmtId="0" fontId="50" fillId="2" borderId="0"/>
    <xf numFmtId="0" fontId="8" fillId="2" borderId="0"/>
    <xf numFmtId="0" fontId="32" fillId="2" borderId="0"/>
    <xf numFmtId="0" fontId="8" fillId="2" borderId="0"/>
    <xf numFmtId="0" fontId="8" fillId="2" borderId="0"/>
    <xf numFmtId="0" fontId="4" fillId="2" borderId="0"/>
    <xf numFmtId="0" fontId="8" fillId="2" borderId="0"/>
    <xf numFmtId="0" fontId="8" fillId="2" borderId="0"/>
    <xf numFmtId="0" fontId="8" fillId="55" borderId="17" applyNumberFormat="0" applyFont="0" applyAlignment="0" applyProtection="0"/>
    <xf numFmtId="0" fontId="8" fillId="55" borderId="17" applyNumberFormat="0" applyFont="0" applyAlignment="0" applyProtection="0"/>
    <xf numFmtId="0" fontId="8" fillId="55" borderId="17" applyNumberFormat="0" applyFont="0" applyAlignment="0" applyProtection="0"/>
    <xf numFmtId="0" fontId="8" fillId="55" borderId="17" applyNumberFormat="0" applyFont="0" applyAlignment="0" applyProtection="0"/>
    <xf numFmtId="0" fontId="8" fillId="55" borderId="17" applyNumberFormat="0" applyFont="0" applyAlignment="0" applyProtection="0"/>
    <xf numFmtId="0" fontId="4" fillId="9" borderId="9" applyNumberFormat="0" applyFont="0" applyAlignment="0" applyProtection="0"/>
    <xf numFmtId="0" fontId="8" fillId="55" borderId="17" applyNumberFormat="0" applyFont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8" fillId="55" borderId="17" applyNumberFormat="0" applyFont="0" applyAlignment="0" applyProtection="0"/>
    <xf numFmtId="0" fontId="4" fillId="23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4" fillId="19" borderId="0" applyNumberFormat="0" applyBorder="0" applyAlignment="0" applyProtection="0"/>
    <xf numFmtId="0" fontId="33" fillId="36" borderId="0" applyNumberFormat="0" applyBorder="0" applyAlignment="0" applyProtection="0"/>
    <xf numFmtId="0" fontId="46" fillId="52" borderId="18" applyNumberFormat="0" applyAlignment="0" applyProtection="0"/>
    <xf numFmtId="0" fontId="4" fillId="19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4" fillId="15" borderId="0" applyNumberFormat="0" applyBorder="0" applyAlignment="0" applyProtection="0"/>
    <xf numFmtId="0" fontId="33" fillId="35" borderId="0" applyNumberFormat="0" applyBorder="0" applyAlignment="0" applyProtection="0"/>
    <xf numFmtId="0" fontId="47" fillId="2" borderId="0" applyNumberFormat="0" applyFill="0" applyBorder="0" applyAlignment="0" applyProtection="0"/>
    <xf numFmtId="0" fontId="4" fillId="15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4" fillId="11" borderId="0" applyNumberFormat="0" applyBorder="0" applyAlignment="0" applyProtection="0"/>
    <xf numFmtId="0" fontId="48" fillId="2" borderId="19" applyNumberFormat="0" applyFill="0" applyAlignment="0" applyProtection="0"/>
    <xf numFmtId="0" fontId="33" fillId="34" borderId="0" applyNumberFormat="0" applyBorder="0" applyAlignment="0" applyProtection="0"/>
    <xf numFmtId="0" fontId="4" fillId="11" borderId="0" applyNumberFormat="0" applyBorder="0" applyAlignment="0" applyProtection="0"/>
    <xf numFmtId="0" fontId="49" fillId="2" borderId="0" applyNumberFormat="0" applyFill="0" applyBorder="0" applyAlignment="0" applyProtection="0"/>
    <xf numFmtId="0" fontId="42" fillId="2" borderId="15" applyNumberFormat="0" applyFill="0" applyAlignment="0" applyProtection="0"/>
    <xf numFmtId="0" fontId="42" fillId="2" borderId="0" applyNumberFormat="0" applyFill="0" applyBorder="0" applyAlignment="0" applyProtection="0"/>
    <xf numFmtId="0" fontId="43" fillId="39" borderId="11" applyNumberFormat="0" applyAlignment="0" applyProtection="0"/>
    <xf numFmtId="0" fontId="44" fillId="2" borderId="16" applyNumberFormat="0" applyFill="0" applyAlignment="0" applyProtection="0"/>
    <xf numFmtId="0" fontId="45" fillId="54" borderId="0" applyNumberFormat="0" applyBorder="0" applyAlignment="0" applyProtection="0"/>
    <xf numFmtId="0" fontId="4" fillId="2" borderId="0"/>
    <xf numFmtId="0" fontId="50" fillId="2" borderId="0"/>
    <xf numFmtId="0" fontId="8" fillId="2" borderId="0"/>
    <xf numFmtId="0" fontId="32" fillId="2" borderId="0"/>
    <xf numFmtId="0" fontId="8" fillId="2" borderId="0"/>
    <xf numFmtId="0" fontId="8" fillId="2" borderId="0"/>
    <xf numFmtId="0" fontId="4" fillId="2" borderId="0"/>
    <xf numFmtId="0" fontId="8" fillId="2" borderId="0"/>
    <xf numFmtId="0" fontId="8" fillId="2" borderId="0"/>
    <xf numFmtId="0" fontId="8" fillId="55" borderId="17" applyNumberFormat="0" applyFont="0" applyAlignment="0" applyProtection="0"/>
    <xf numFmtId="0" fontId="8" fillId="55" borderId="17" applyNumberFormat="0" applyFont="0" applyAlignment="0" applyProtection="0"/>
    <xf numFmtId="0" fontId="8" fillId="55" borderId="17" applyNumberFormat="0" applyFont="0" applyAlignment="0" applyProtection="0"/>
    <xf numFmtId="0" fontId="8" fillId="55" borderId="17" applyNumberFormat="0" applyFont="0" applyAlignment="0" applyProtection="0"/>
    <xf numFmtId="0" fontId="8" fillId="55" borderId="17" applyNumberFormat="0" applyFont="0" applyAlignment="0" applyProtection="0"/>
    <xf numFmtId="0" fontId="4" fillId="9" borderId="9" applyNumberFormat="0" applyFont="0" applyAlignment="0" applyProtection="0"/>
    <xf numFmtId="0" fontId="8" fillId="55" borderId="17" applyNumberFormat="0" applyFont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8" fillId="55" borderId="17" applyNumberFormat="0" applyFont="0" applyAlignment="0" applyProtection="0"/>
    <xf numFmtId="0" fontId="46" fillId="52" borderId="18" applyNumberFormat="0" applyAlignment="0" applyProtection="0"/>
    <xf numFmtId="0" fontId="47" fillId="2" borderId="0" applyNumberFormat="0" applyFill="0" applyBorder="0" applyAlignment="0" applyProtection="0"/>
    <xf numFmtId="0" fontId="48" fillId="2" borderId="19" applyNumberFormat="0" applyFill="0" applyAlignment="0" applyProtection="0"/>
    <xf numFmtId="0" fontId="49" fillId="2" borderId="0" applyNumberFormat="0" applyFill="0" applyBorder="0" applyAlignment="0" applyProtection="0"/>
    <xf numFmtId="0" fontId="4" fillId="28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9" applyNumberFormat="0" applyFont="0" applyAlignment="0" applyProtection="0"/>
    <xf numFmtId="0" fontId="4" fillId="20" borderId="0" applyNumberFormat="0" applyBorder="0" applyAlignment="0" applyProtection="0"/>
    <xf numFmtId="0" fontId="4" fillId="2" borderId="0"/>
    <xf numFmtId="0" fontId="4" fillId="20" borderId="0" applyNumberFormat="0" applyBorder="0" applyAlignment="0" applyProtection="0"/>
    <xf numFmtId="0" fontId="4" fillId="2" borderId="0"/>
    <xf numFmtId="0" fontId="4" fillId="27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9" borderId="9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9" applyNumberFormat="0" applyFont="0" applyAlignment="0" applyProtection="0"/>
    <xf numFmtId="0" fontId="4" fillId="2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" borderId="0"/>
    <xf numFmtId="0" fontId="4" fillId="24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9" applyNumberFormat="0" applyFont="0" applyAlignment="0" applyProtection="0"/>
    <xf numFmtId="0" fontId="8" fillId="2" borderId="0"/>
    <xf numFmtId="0" fontId="4" fillId="11" borderId="0" applyNumberFormat="0" applyBorder="0" applyAlignment="0" applyProtection="0"/>
    <xf numFmtId="0" fontId="4" fillId="2" borderId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31" borderId="0" applyNumberFormat="0" applyBorder="0" applyAlignment="0" applyProtection="0"/>
    <xf numFmtId="0" fontId="4" fillId="28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/>
    <xf numFmtId="0" fontId="4" fillId="9" borderId="9" applyNumberFormat="0" applyFont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2" borderId="0"/>
    <xf numFmtId="0" fontId="4" fillId="2" borderId="0"/>
    <xf numFmtId="0" fontId="4" fillId="9" borderId="9" applyNumberFormat="0" applyFont="0" applyAlignment="0" applyProtection="0"/>
    <xf numFmtId="0" fontId="4" fillId="24" borderId="0" applyNumberFormat="0" applyBorder="0" applyAlignment="0" applyProtection="0"/>
    <xf numFmtId="0" fontId="4" fillId="32" borderId="0" applyNumberFormat="0" applyBorder="0" applyAlignment="0" applyProtection="0"/>
    <xf numFmtId="0" fontId="4" fillId="16" borderId="0" applyNumberFormat="0" applyBorder="0" applyAlignment="0" applyProtection="0"/>
    <xf numFmtId="0" fontId="4" fillId="31" borderId="0" applyNumberFormat="0" applyBorder="0" applyAlignment="0" applyProtection="0"/>
    <xf numFmtId="0" fontId="4" fillId="28" borderId="0" applyNumberFormat="0" applyBorder="0" applyAlignment="0" applyProtection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2" borderId="0"/>
    <xf numFmtId="0" fontId="4" fillId="23" borderId="0" applyNumberFormat="0" applyBorder="0" applyAlignment="0" applyProtection="0"/>
    <xf numFmtId="0" fontId="4" fillId="2" borderId="0"/>
    <xf numFmtId="0" fontId="4" fillId="9" borderId="9" applyNumberFormat="0" applyFont="0" applyAlignment="0" applyProtection="0"/>
    <xf numFmtId="0" fontId="8" fillId="2" borderId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11" borderId="0" applyNumberFormat="0" applyBorder="0" applyAlignment="0" applyProtection="0"/>
    <xf numFmtId="0" fontId="50" fillId="2" borderId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9" applyNumberFormat="0" applyFont="0" applyAlignment="0" applyProtection="0"/>
    <xf numFmtId="0" fontId="4" fillId="32" borderId="0" applyNumberFormat="0" applyBorder="0" applyAlignment="0" applyProtection="0"/>
    <xf numFmtId="0" fontId="4" fillId="2" borderId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2" borderId="0"/>
    <xf numFmtId="0" fontId="4" fillId="24" borderId="0" applyNumberFormat="0" applyBorder="0" applyAlignment="0" applyProtection="0"/>
    <xf numFmtId="0" fontId="4" fillId="9" borderId="9" applyNumberFormat="0" applyFont="0" applyAlignment="0" applyProtection="0"/>
    <xf numFmtId="0" fontId="8" fillId="55" borderId="17" applyNumberFormat="0" applyFont="0" applyAlignment="0" applyProtection="0"/>
    <xf numFmtId="0" fontId="8" fillId="55" borderId="17" applyNumberFormat="0" applyFont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27" borderId="0" applyNumberFormat="0" applyBorder="0" applyAlignment="0" applyProtection="0"/>
    <xf numFmtId="0" fontId="4" fillId="2" borderId="0"/>
    <xf numFmtId="0" fontId="4" fillId="20" borderId="0" applyNumberFormat="0" applyBorder="0" applyAlignment="0" applyProtection="0"/>
    <xf numFmtId="0" fontId="4" fillId="28" borderId="0" applyNumberFormat="0" applyBorder="0" applyAlignment="0" applyProtection="0"/>
    <xf numFmtId="0" fontId="8" fillId="2" borderId="0"/>
    <xf numFmtId="0" fontId="4" fillId="2" borderId="0"/>
    <xf numFmtId="0" fontId="8" fillId="2" borderId="0"/>
    <xf numFmtId="0" fontId="8" fillId="2" borderId="0"/>
    <xf numFmtId="0" fontId="4" fillId="9" borderId="9" applyNumberFormat="0" applyFont="0" applyAlignment="0" applyProtection="0"/>
    <xf numFmtId="0" fontId="8" fillId="55" borderId="17" applyNumberFormat="0" applyFont="0" applyAlignment="0" applyProtection="0"/>
    <xf numFmtId="0" fontId="8" fillId="55" borderId="17" applyNumberFormat="0" applyFont="0" applyAlignment="0" applyProtection="0"/>
    <xf numFmtId="0" fontId="4" fillId="15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9" applyNumberFormat="0" applyFont="0" applyAlignment="0" applyProtection="0"/>
    <xf numFmtId="0" fontId="4" fillId="23" borderId="0" applyNumberFormat="0" applyBorder="0" applyAlignment="0" applyProtection="0"/>
    <xf numFmtId="0" fontId="8" fillId="2" borderId="0"/>
    <xf numFmtId="0" fontId="50" fillId="2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8" fillId="2" borderId="0"/>
    <xf numFmtId="0" fontId="4" fillId="2" borderId="0"/>
    <xf numFmtId="0" fontId="4" fillId="9" borderId="9" applyNumberFormat="0" applyFont="0" applyAlignment="0" applyProtection="0"/>
    <xf numFmtId="0" fontId="4" fillId="24" borderId="0" applyNumberFormat="0" applyBorder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10" fillId="2" borderId="0"/>
    <xf numFmtId="0" fontId="9" fillId="2" borderId="0"/>
    <xf numFmtId="0" fontId="4" fillId="2" borderId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9" applyNumberFormat="0" applyFont="0" applyAlignment="0" applyProtection="0"/>
    <xf numFmtId="0" fontId="4" fillId="32" borderId="0" applyNumberFormat="0" applyBorder="0" applyAlignment="0" applyProtection="0"/>
    <xf numFmtId="0" fontId="9" fillId="2" borderId="0"/>
    <xf numFmtId="0" fontId="9" fillId="2" borderId="0"/>
    <xf numFmtId="0" fontId="9" fillId="2" borderId="0"/>
    <xf numFmtId="0" fontId="8" fillId="2" borderId="0"/>
    <xf numFmtId="0" fontId="9" fillId="2" borderId="0"/>
    <xf numFmtId="0" fontId="4" fillId="9" borderId="9" applyNumberFormat="0" applyFont="0" applyAlignment="0" applyProtection="0"/>
    <xf numFmtId="0" fontId="9" fillId="2" borderId="0"/>
    <xf numFmtId="0" fontId="4" fillId="2" borderId="0"/>
    <xf numFmtId="0" fontId="4" fillId="32" borderId="0" applyNumberFormat="0" applyBorder="0" applyAlignment="0" applyProtection="0"/>
    <xf numFmtId="0" fontId="4" fillId="23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9" applyNumberFormat="0" applyFont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9" borderId="9" applyNumberFormat="0" applyFont="0" applyAlignment="0" applyProtection="0"/>
    <xf numFmtId="0" fontId="4" fillId="27" borderId="0" applyNumberFormat="0" applyBorder="0" applyAlignment="0" applyProtection="0"/>
    <xf numFmtId="0" fontId="8" fillId="2" borderId="0"/>
    <xf numFmtId="0" fontId="4" fillId="15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" borderId="0"/>
    <xf numFmtId="0" fontId="4" fillId="2" borderId="0"/>
    <xf numFmtId="0" fontId="4" fillId="11" borderId="0" applyNumberFormat="0" applyBorder="0" applyAlignment="0" applyProtection="0"/>
    <xf numFmtId="0" fontId="4" fillId="9" borderId="9" applyNumberFormat="0" applyFont="0" applyAlignment="0" applyProtection="0"/>
    <xf numFmtId="0" fontId="4" fillId="31" borderId="0" applyNumberFormat="0" applyBorder="0" applyAlignment="0" applyProtection="0"/>
    <xf numFmtId="0" fontId="4" fillId="24" borderId="0" applyNumberFormat="0" applyBorder="0" applyAlignment="0" applyProtection="0"/>
    <xf numFmtId="0" fontId="4" fillId="23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9" applyNumberFormat="0" applyFont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8" borderId="0" applyNumberFormat="0" applyBorder="0" applyAlignment="0" applyProtection="0"/>
    <xf numFmtId="0" fontId="4" fillId="9" borderId="9" applyNumberFormat="0" applyFont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" borderId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8" fillId="2" borderId="0"/>
    <xf numFmtId="0" fontId="4" fillId="15" borderId="0" applyNumberFormat="0" applyBorder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28" borderId="0" applyNumberFormat="0" applyBorder="0" applyAlignment="0" applyProtection="0"/>
    <xf numFmtId="0" fontId="4" fillId="9" borderId="9" applyNumberFormat="0" applyFont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32" borderId="0" applyNumberFormat="0" applyBorder="0" applyAlignment="0" applyProtection="0"/>
    <xf numFmtId="0" fontId="4" fillId="2" borderId="0"/>
    <xf numFmtId="0" fontId="4" fillId="28" borderId="0" applyNumberFormat="0" applyBorder="0" applyAlignment="0" applyProtection="0"/>
    <xf numFmtId="0" fontId="4" fillId="2" borderId="0"/>
    <xf numFmtId="0" fontId="8" fillId="2" borderId="0"/>
    <xf numFmtId="0" fontId="8" fillId="2" borderId="0"/>
    <xf numFmtId="0" fontId="4" fillId="2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9" applyNumberFormat="0" applyFont="0" applyAlignment="0" applyProtection="0"/>
    <xf numFmtId="0" fontId="4" fillId="2" borderId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24" borderId="0" applyNumberFormat="0" applyBorder="0" applyAlignment="0" applyProtection="0"/>
    <xf numFmtId="0" fontId="4" fillId="2" borderId="0"/>
    <xf numFmtId="0" fontId="4" fillId="2" borderId="0"/>
    <xf numFmtId="0" fontId="4" fillId="15" borderId="0" applyNumberFormat="0" applyBorder="0" applyAlignment="0" applyProtection="0"/>
    <xf numFmtId="0" fontId="4" fillId="2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9" applyNumberFormat="0" applyFont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28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/>
    <xf numFmtId="0" fontId="4" fillId="32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23" borderId="0" applyNumberFormat="0" applyBorder="0" applyAlignment="0" applyProtection="0"/>
    <xf numFmtId="0" fontId="4" fillId="19" borderId="0" applyNumberFormat="0" applyBorder="0" applyAlignment="0" applyProtection="0"/>
    <xf numFmtId="0" fontId="4" fillId="27" borderId="0" applyNumberFormat="0" applyBorder="0" applyAlignment="0" applyProtection="0"/>
    <xf numFmtId="0" fontId="4" fillId="12" borderId="0" applyNumberFormat="0" applyBorder="0" applyAlignment="0" applyProtection="0"/>
    <xf numFmtId="0" fontId="4" fillId="31" borderId="0" applyNumberFormat="0" applyBorder="0" applyAlignment="0" applyProtection="0"/>
    <xf numFmtId="0" fontId="4" fillId="2" borderId="0"/>
    <xf numFmtId="0" fontId="4" fillId="32" borderId="0" applyNumberFormat="0" applyBorder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11" borderId="0" applyNumberFormat="0" applyBorder="0" applyAlignment="0" applyProtection="0"/>
    <xf numFmtId="0" fontId="50" fillId="2" borderId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8" fillId="2" borderId="0"/>
    <xf numFmtId="0" fontId="4" fillId="2" borderId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2" borderId="0"/>
    <xf numFmtId="0" fontId="4" fillId="9" borderId="9" applyNumberFormat="0" applyFont="0" applyAlignment="0" applyProtection="0"/>
    <xf numFmtId="0" fontId="4" fillId="15" borderId="0" applyNumberFormat="0" applyBorder="0" applyAlignment="0" applyProtection="0"/>
    <xf numFmtId="0" fontId="4" fillId="23" borderId="0" applyNumberFormat="0" applyBorder="0" applyAlignment="0" applyProtection="0"/>
    <xf numFmtId="0" fontId="4" fillId="2" borderId="0"/>
    <xf numFmtId="0" fontId="4" fillId="9" borderId="9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" borderId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4" fillId="2" borderId="0"/>
    <xf numFmtId="0" fontId="4" fillId="31" borderId="0" applyNumberFormat="0" applyBorder="0" applyAlignment="0" applyProtection="0"/>
    <xf numFmtId="0" fontId="4" fillId="24" borderId="0" applyNumberFormat="0" applyBorder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2" borderId="0"/>
    <xf numFmtId="0" fontId="4" fillId="2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2" borderId="0"/>
    <xf numFmtId="0" fontId="4" fillId="31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2" borderId="0"/>
    <xf numFmtId="0" fontId="4" fillId="2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2" borderId="0"/>
    <xf numFmtId="0" fontId="4" fillId="2" borderId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2" borderId="0"/>
    <xf numFmtId="0" fontId="4" fillId="2" borderId="0"/>
    <xf numFmtId="0" fontId="4" fillId="9" borderId="9" applyNumberFormat="0" applyFont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0" fillId="2" borderId="0"/>
    <xf numFmtId="0" fontId="8" fillId="2" borderId="0"/>
    <xf numFmtId="0" fontId="4" fillId="9" borderId="9" applyNumberFormat="0" applyFont="0" applyAlignment="0" applyProtection="0"/>
    <xf numFmtId="0" fontId="10" fillId="2" borderId="0"/>
    <xf numFmtId="0" fontId="4" fillId="32" borderId="0" applyNumberFormat="0" applyBorder="0" applyAlignment="0" applyProtection="0"/>
    <xf numFmtId="0" fontId="9" fillId="2" borderId="0"/>
    <xf numFmtId="0" fontId="4" fillId="19" borderId="0" applyNumberFormat="0" applyBorder="0" applyAlignment="0" applyProtection="0"/>
    <xf numFmtId="0" fontId="9" fillId="2" borderId="0"/>
    <xf numFmtId="0" fontId="10" fillId="2" borderId="0"/>
    <xf numFmtId="0" fontId="4" fillId="16" borderId="0" applyNumberFormat="0" applyBorder="0" applyAlignment="0" applyProtection="0"/>
    <xf numFmtId="0" fontId="4" fillId="9" borderId="9" applyNumberFormat="0" applyFont="0" applyAlignment="0" applyProtection="0"/>
    <xf numFmtId="0" fontId="4" fillId="23" borderId="0" applyNumberFormat="0" applyBorder="0" applyAlignment="0" applyProtection="0"/>
    <xf numFmtId="0" fontId="8" fillId="55" borderId="17" applyNumberFormat="0" applyFont="0" applyAlignment="0" applyProtection="0"/>
    <xf numFmtId="0" fontId="8" fillId="55" borderId="17" applyNumberFormat="0" applyFont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50" fillId="2" borderId="0"/>
    <xf numFmtId="0" fontId="4" fillId="32" borderId="0" applyNumberFormat="0" applyBorder="0" applyAlignment="0" applyProtection="0"/>
    <xf numFmtId="0" fontId="4" fillId="2" borderId="0"/>
    <xf numFmtId="0" fontId="4" fillId="2" borderId="0"/>
    <xf numFmtId="0" fontId="4" fillId="20" borderId="0" applyNumberFormat="0" applyBorder="0" applyAlignment="0" applyProtection="0"/>
    <xf numFmtId="0" fontId="4" fillId="9" borderId="9" applyNumberFormat="0" applyFont="0" applyAlignment="0" applyProtection="0"/>
    <xf numFmtId="0" fontId="4" fillId="12" borderId="0" applyNumberFormat="0" applyBorder="0" applyAlignment="0" applyProtection="0"/>
    <xf numFmtId="0" fontId="4" fillId="32" borderId="0" applyNumberFormat="0" applyBorder="0" applyAlignment="0" applyProtection="0"/>
    <xf numFmtId="0" fontId="4" fillId="19" borderId="0" applyNumberFormat="0" applyBorder="0" applyAlignment="0" applyProtection="0"/>
    <xf numFmtId="0" fontId="8" fillId="2" borderId="0"/>
    <xf numFmtId="0" fontId="4" fillId="9" borderId="9" applyNumberFormat="0" applyFont="0" applyAlignment="0" applyProtection="0"/>
    <xf numFmtId="0" fontId="4" fillId="16" borderId="0" applyNumberFormat="0" applyBorder="0" applyAlignment="0" applyProtection="0"/>
    <xf numFmtId="0" fontId="4" fillId="32" borderId="0" applyNumberFormat="0" applyBorder="0" applyAlignment="0" applyProtection="0"/>
    <xf numFmtId="0" fontId="8" fillId="2" borderId="0"/>
    <xf numFmtId="0" fontId="4" fillId="2" borderId="0"/>
    <xf numFmtId="0" fontId="4" fillId="9" borderId="9" applyNumberFormat="0" applyFont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" borderId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" borderId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/>
    <xf numFmtId="0" fontId="4" fillId="11" borderId="0" applyNumberFormat="0" applyBorder="0" applyAlignment="0" applyProtection="0"/>
    <xf numFmtId="0" fontId="4" fillId="32" borderId="0" applyNumberFormat="0" applyBorder="0" applyAlignment="0" applyProtection="0"/>
    <xf numFmtId="0" fontId="4" fillId="2" borderId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8" fillId="2" borderId="0"/>
    <xf numFmtId="0" fontId="4" fillId="23" borderId="0" applyNumberFormat="0" applyBorder="0" applyAlignment="0" applyProtection="0"/>
    <xf numFmtId="0" fontId="4" fillId="32" borderId="0" applyNumberFormat="0" applyBorder="0" applyAlignment="0" applyProtection="0"/>
    <xf numFmtId="0" fontId="4" fillId="11" borderId="0" applyNumberFormat="0" applyBorder="0" applyAlignment="0" applyProtection="0"/>
    <xf numFmtId="0" fontId="4" fillId="31" borderId="0" applyNumberFormat="0" applyBorder="0" applyAlignment="0" applyProtection="0"/>
    <xf numFmtId="0" fontId="4" fillId="9" borderId="9" applyNumberFormat="0" applyFont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2" borderId="0"/>
    <xf numFmtId="0" fontId="4" fillId="19" borderId="0" applyNumberFormat="0" applyBorder="0" applyAlignment="0" applyProtection="0"/>
    <xf numFmtId="0" fontId="4" fillId="28" borderId="0" applyNumberFormat="0" applyBorder="0" applyAlignment="0" applyProtection="0"/>
    <xf numFmtId="0" fontId="4" fillId="23" borderId="0" applyNumberFormat="0" applyBorder="0" applyAlignment="0" applyProtection="0"/>
    <xf numFmtId="0" fontId="8" fillId="2" borderId="0"/>
    <xf numFmtId="0" fontId="4" fillId="9" borderId="9" applyNumberFormat="0" applyFont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2" borderId="0"/>
    <xf numFmtId="0" fontId="4" fillId="2" borderId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20" borderId="0" applyNumberFormat="0" applyBorder="0" applyAlignment="0" applyProtection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9" applyNumberFormat="0" applyFont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8" borderId="0" applyNumberFormat="0" applyBorder="0" applyAlignment="0" applyProtection="0"/>
    <xf numFmtId="0" fontId="4" fillId="12" borderId="0" applyNumberFormat="0" applyBorder="0" applyAlignment="0" applyProtection="0"/>
    <xf numFmtId="0" fontId="4" fillId="23" borderId="0" applyNumberFormat="0" applyBorder="0" applyAlignment="0" applyProtection="0"/>
    <xf numFmtId="0" fontId="4" fillId="32" borderId="0" applyNumberFormat="0" applyBorder="0" applyAlignment="0" applyProtection="0"/>
    <xf numFmtId="0" fontId="4" fillId="27" borderId="0" applyNumberFormat="0" applyBorder="0" applyAlignment="0" applyProtection="0"/>
    <xf numFmtId="0" fontId="4" fillId="2" borderId="0"/>
    <xf numFmtId="0" fontId="4" fillId="27" borderId="0" applyNumberFormat="0" applyBorder="0" applyAlignment="0" applyProtection="0"/>
    <xf numFmtId="0" fontId="4" fillId="16" borderId="0" applyNumberFormat="0" applyBorder="0" applyAlignment="0" applyProtection="0"/>
    <xf numFmtId="0" fontId="4" fillId="9" borderId="9" applyNumberFormat="0" applyFont="0" applyAlignment="0" applyProtection="0"/>
    <xf numFmtId="0" fontId="4" fillId="20" borderId="0" applyNumberFormat="0" applyBorder="0" applyAlignment="0" applyProtection="0"/>
    <xf numFmtId="0" fontId="4" fillId="28" borderId="0" applyNumberFormat="0" applyBorder="0" applyAlignment="0" applyProtection="0"/>
    <xf numFmtId="0" fontId="8" fillId="2" borderId="0"/>
    <xf numFmtId="0" fontId="4" fillId="32" borderId="0" applyNumberFormat="0" applyBorder="0" applyAlignment="0" applyProtection="0"/>
    <xf numFmtId="0" fontId="4" fillId="2" borderId="0"/>
    <xf numFmtId="0" fontId="4" fillId="23" borderId="0" applyNumberFormat="0" applyBorder="0" applyAlignment="0" applyProtection="0"/>
    <xf numFmtId="0" fontId="8" fillId="2" borderId="0"/>
    <xf numFmtId="0" fontId="4" fillId="9" borderId="9" applyNumberFormat="0" applyFont="0" applyAlignment="0" applyProtection="0"/>
    <xf numFmtId="0" fontId="4" fillId="27" borderId="0" applyNumberFormat="0" applyBorder="0" applyAlignment="0" applyProtection="0"/>
    <xf numFmtId="0" fontId="8" fillId="2" borderId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9" applyNumberFormat="0" applyFont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23" borderId="0" applyNumberFormat="0" applyBorder="0" applyAlignment="0" applyProtection="0"/>
    <xf numFmtId="0" fontId="4" fillId="9" borderId="9" applyNumberFormat="0" applyFont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9" applyNumberFormat="0" applyFont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8" fillId="2" borderId="0"/>
    <xf numFmtId="0" fontId="4" fillId="31" borderId="0" applyNumberFormat="0" applyBorder="0" applyAlignment="0" applyProtection="0"/>
    <xf numFmtId="0" fontId="8" fillId="55" borderId="17" applyNumberFormat="0" applyFont="0" applyAlignment="0" applyProtection="0"/>
    <xf numFmtId="0" fontId="9" fillId="2" borderId="0"/>
    <xf numFmtId="0" fontId="4" fillId="27" borderId="0" applyNumberFormat="0" applyBorder="0" applyAlignment="0" applyProtection="0"/>
    <xf numFmtId="0" fontId="4" fillId="9" borderId="9" applyNumberFormat="0" applyFont="0" applyAlignment="0" applyProtection="0"/>
    <xf numFmtId="0" fontId="4" fillId="32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" borderId="0"/>
    <xf numFmtId="0" fontId="4" fillId="31" borderId="0" applyNumberFormat="0" applyBorder="0" applyAlignment="0" applyProtection="0"/>
    <xf numFmtId="0" fontId="4" fillId="16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50" fillId="2" borderId="0"/>
    <xf numFmtId="0" fontId="4" fillId="31" borderId="0" applyNumberFormat="0" applyBorder="0" applyAlignment="0" applyProtection="0"/>
    <xf numFmtId="0" fontId="9" fillId="2" borderId="0"/>
    <xf numFmtId="0" fontId="4" fillId="2" borderId="0"/>
    <xf numFmtId="0" fontId="4" fillId="16" borderId="0" applyNumberFormat="0" applyBorder="0" applyAlignment="0" applyProtection="0"/>
    <xf numFmtId="0" fontId="4" fillId="9" borderId="9" applyNumberFormat="0" applyFont="0" applyAlignment="0" applyProtection="0"/>
    <xf numFmtId="0" fontId="4" fillId="1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27" borderId="0" applyNumberFormat="0" applyBorder="0" applyAlignment="0" applyProtection="0"/>
    <xf numFmtId="0" fontId="8" fillId="2" borderId="0"/>
    <xf numFmtId="0" fontId="50" fillId="2" borderId="0"/>
    <xf numFmtId="0" fontId="4" fillId="11" borderId="0" applyNumberFormat="0" applyBorder="0" applyAlignment="0" applyProtection="0"/>
    <xf numFmtId="0" fontId="4" fillId="2" borderId="0"/>
    <xf numFmtId="0" fontId="9" fillId="2" borderId="0"/>
    <xf numFmtId="0" fontId="4" fillId="23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8" fillId="55" borderId="17" applyNumberFormat="0" applyFont="0" applyAlignment="0" applyProtection="0"/>
    <xf numFmtId="0" fontId="4" fillId="31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9" applyNumberFormat="0" applyFont="0" applyAlignment="0" applyProtection="0"/>
    <xf numFmtId="0" fontId="4" fillId="2" borderId="0"/>
    <xf numFmtId="0" fontId="4" fillId="9" borderId="9" applyNumberFormat="0" applyFont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2" borderId="0"/>
    <xf numFmtId="0" fontId="4" fillId="2" borderId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2" borderId="0"/>
    <xf numFmtId="0" fontId="4" fillId="2" borderId="0"/>
    <xf numFmtId="0" fontId="4" fillId="9" borderId="9" applyNumberFormat="0" applyFont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0" fillId="2" borderId="0"/>
    <xf numFmtId="0" fontId="8" fillId="2" borderId="0"/>
    <xf numFmtId="0" fontId="10" fillId="2" borderId="0"/>
    <xf numFmtId="0" fontId="9" fillId="2" borderId="0"/>
    <xf numFmtId="0" fontId="9" fillId="2" borderId="0"/>
    <xf numFmtId="0" fontId="10" fillId="2" borderId="0"/>
    <xf numFmtId="0" fontId="4" fillId="16" borderId="0" applyNumberFormat="0" applyBorder="0" applyAlignment="0" applyProtection="0"/>
    <xf numFmtId="0" fontId="4" fillId="9" borderId="9" applyNumberFormat="0" applyFont="0" applyAlignment="0" applyProtection="0"/>
    <xf numFmtId="0" fontId="8" fillId="55" borderId="17" applyNumberFormat="0" applyFont="0" applyAlignment="0" applyProtection="0"/>
    <xf numFmtId="0" fontId="8" fillId="55" borderId="17" applyNumberFormat="0" applyFont="0" applyAlignment="0" applyProtection="0"/>
    <xf numFmtId="0" fontId="4" fillId="19" borderId="0" applyNumberFormat="0" applyBorder="0" applyAlignment="0" applyProtection="0"/>
    <xf numFmtId="0" fontId="4" fillId="9" borderId="9" applyNumberFormat="0" applyFont="0" applyAlignment="0" applyProtection="0"/>
    <xf numFmtId="0" fontId="4" fillId="11" borderId="0" applyNumberFormat="0" applyBorder="0" applyAlignment="0" applyProtection="0"/>
    <xf numFmtId="0" fontId="50" fillId="2" borderId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9" borderId="9" applyNumberFormat="0" applyFont="0" applyAlignment="0" applyProtection="0"/>
    <xf numFmtId="0" fontId="4" fillId="19" borderId="0" applyNumberFormat="0" applyBorder="0" applyAlignment="0" applyProtection="0"/>
    <xf numFmtId="0" fontId="8" fillId="2" borderId="0"/>
    <xf numFmtId="0" fontId="4" fillId="32" borderId="0" applyNumberFormat="0" applyBorder="0" applyAlignment="0" applyProtection="0"/>
    <xf numFmtId="0" fontId="4" fillId="2" borderId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8" fillId="2" borderId="0"/>
    <xf numFmtId="0" fontId="4" fillId="19" borderId="0" applyNumberFormat="0" applyBorder="0" applyAlignment="0" applyProtection="0"/>
    <xf numFmtId="0" fontId="4" fillId="2" borderId="0"/>
    <xf numFmtId="0" fontId="4" fillId="12" borderId="0" applyNumberFormat="0" applyBorder="0" applyAlignment="0" applyProtection="0"/>
    <xf numFmtId="0" fontId="4" fillId="2" borderId="0"/>
    <xf numFmtId="0" fontId="4" fillId="28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8" fillId="2" borderId="0"/>
    <xf numFmtId="0" fontId="8" fillId="2" borderId="0"/>
    <xf numFmtId="0" fontId="4" fillId="9" borderId="9" applyNumberFormat="0" applyFont="0" applyAlignment="0" applyProtection="0"/>
    <xf numFmtId="0" fontId="4" fillId="27" borderId="0" applyNumberFormat="0" applyBorder="0" applyAlignment="0" applyProtection="0"/>
    <xf numFmtId="0" fontId="8" fillId="2" borderId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9" borderId="9" applyNumberFormat="0" applyFont="0" applyAlignment="0" applyProtection="0"/>
    <xf numFmtId="0" fontId="4" fillId="11" borderId="0" applyNumberFormat="0" applyBorder="0" applyAlignment="0" applyProtection="0"/>
    <xf numFmtId="0" fontId="8" fillId="2" borderId="0"/>
    <xf numFmtId="0" fontId="4" fillId="31" borderId="0" applyNumberFormat="0" applyBorder="0" applyAlignment="0" applyProtection="0"/>
    <xf numFmtId="0" fontId="8" fillId="55" borderId="17" applyNumberFormat="0" applyFont="0" applyAlignment="0" applyProtection="0"/>
    <xf numFmtId="0" fontId="9" fillId="2" borderId="0"/>
    <xf numFmtId="0" fontId="4" fillId="16" borderId="0" applyNumberFormat="0" applyBorder="0" applyAlignment="0" applyProtection="0"/>
    <xf numFmtId="0" fontId="50" fillId="2" borderId="0"/>
    <xf numFmtId="0" fontId="4" fillId="31" borderId="0" applyNumberFormat="0" applyBorder="0" applyAlignment="0" applyProtection="0"/>
    <xf numFmtId="0" fontId="9" fillId="2" borderId="0"/>
    <xf numFmtId="0" fontId="4" fillId="2" borderId="0"/>
    <xf numFmtId="0" fontId="4" fillId="23" borderId="0" applyNumberFormat="0" applyBorder="0" applyAlignment="0" applyProtection="0"/>
    <xf numFmtId="0" fontId="4" fillId="20" borderId="0" applyNumberFormat="0" applyBorder="0" applyAlignment="0" applyProtection="0"/>
    <xf numFmtId="0" fontId="8" fillId="2" borderId="0"/>
    <xf numFmtId="0" fontId="9" fillId="2" borderId="0"/>
    <xf numFmtId="0" fontId="8" fillId="55" borderId="17" applyNumberFormat="0" applyFont="0" applyAlignment="0" applyProtection="0"/>
    <xf numFmtId="0" fontId="4" fillId="9" borderId="9" applyNumberFormat="0" applyFont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2" borderId="0"/>
    <xf numFmtId="0" fontId="4" fillId="2" borderId="0"/>
    <xf numFmtId="0" fontId="4" fillId="9" borderId="9" applyNumberFormat="0" applyFont="0" applyAlignment="0" applyProtection="0"/>
    <xf numFmtId="0" fontId="4" fillId="9" borderId="9" applyNumberFormat="0" applyFont="0" applyAlignment="0" applyProtection="0"/>
    <xf numFmtId="0" fontId="4" fillId="2" borderId="0"/>
    <xf numFmtId="0" fontId="4" fillId="2" borderId="0"/>
    <xf numFmtId="0" fontId="4" fillId="9" borderId="9" applyNumberFormat="0" applyFont="0" applyAlignment="0" applyProtection="0"/>
    <xf numFmtId="0" fontId="4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5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0" fillId="2" borderId="0"/>
    <xf numFmtId="0" fontId="8" fillId="2" borderId="0"/>
    <xf numFmtId="0" fontId="10" fillId="2" borderId="0"/>
    <xf numFmtId="0" fontId="9" fillId="2" borderId="0"/>
    <xf numFmtId="0" fontId="9" fillId="2" borderId="0"/>
    <xf numFmtId="0" fontId="50" fillId="2" borderId="0"/>
    <xf numFmtId="0" fontId="8" fillId="2" borderId="0"/>
    <xf numFmtId="0" fontId="29" fillId="2" borderId="0" applyNumberFormat="0" applyFill="0" applyBorder="0" applyAlignment="0" applyProtection="0"/>
    <xf numFmtId="0" fontId="38" fillId="2" borderId="0" applyNumberFormat="0" applyFill="0" applyBorder="0" applyAlignment="0" applyProtection="0"/>
    <xf numFmtId="0" fontId="17" fillId="2" borderId="2" applyNumberFormat="0" applyFill="0" applyAlignment="0" applyProtection="0"/>
    <xf numFmtId="0" fontId="40" fillId="2" borderId="13" applyNumberFormat="0" applyFill="0" applyAlignment="0" applyProtection="0"/>
    <xf numFmtId="0" fontId="18" fillId="2" borderId="3" applyNumberFormat="0" applyFill="0" applyAlignment="0" applyProtection="0"/>
    <xf numFmtId="0" fontId="41" fillId="2" borderId="14" applyNumberFormat="0" applyFill="0" applyAlignment="0" applyProtection="0"/>
    <xf numFmtId="0" fontId="19" fillId="2" borderId="4" applyNumberFormat="0" applyFill="0" applyAlignment="0" applyProtection="0"/>
    <xf numFmtId="0" fontId="42" fillId="2" borderId="15" applyNumberFormat="0" applyFill="0" applyAlignment="0" applyProtection="0"/>
    <xf numFmtId="0" fontId="19" fillId="2" borderId="0" applyNumberFormat="0" applyFill="0" applyBorder="0" applyAlignment="0" applyProtection="0"/>
    <xf numFmtId="0" fontId="42" fillId="2" borderId="0" applyNumberFormat="0" applyFill="0" applyBorder="0" applyAlignment="0" applyProtection="0"/>
    <xf numFmtId="0" fontId="26" fillId="2" borderId="7" applyNumberFormat="0" applyFill="0" applyAlignment="0" applyProtection="0"/>
    <xf numFmtId="0" fontId="44" fillId="2" borderId="16" applyNumberFormat="0" applyFill="0" applyAlignment="0" applyProtection="0"/>
    <xf numFmtId="0" fontId="9" fillId="2" borderId="0"/>
    <xf numFmtId="0" fontId="4" fillId="2" borderId="0"/>
    <xf numFmtId="0" fontId="16" fillId="2" borderId="0" applyNumberFormat="0" applyFill="0" applyBorder="0" applyAlignment="0" applyProtection="0"/>
    <xf numFmtId="0" fontId="47" fillId="2" borderId="0" applyNumberFormat="0" applyFill="0" applyBorder="0" applyAlignment="0" applyProtection="0"/>
    <xf numFmtId="0" fontId="30" fillId="2" borderId="10" applyNumberFormat="0" applyFill="0" applyAlignment="0" applyProtection="0"/>
    <xf numFmtId="0" fontId="48" fillId="2" borderId="19" applyNumberFormat="0" applyFill="0" applyAlignment="0" applyProtection="0"/>
    <xf numFmtId="0" fontId="28" fillId="2" borderId="0" applyNumberFormat="0" applyFill="0" applyBorder="0" applyAlignment="0" applyProtection="0"/>
    <xf numFmtId="0" fontId="49" fillId="2" borderId="0" applyNumberFormat="0" applyFill="0" applyBorder="0" applyAlignment="0" applyProtection="0"/>
    <xf numFmtId="0" fontId="50" fillId="2" borderId="0"/>
    <xf numFmtId="0" fontId="8" fillId="2" borderId="0"/>
    <xf numFmtId="0" fontId="4" fillId="2" borderId="0"/>
    <xf numFmtId="0" fontId="10" fillId="2" borderId="0"/>
    <xf numFmtId="0" fontId="9" fillId="2" borderId="0"/>
    <xf numFmtId="0" fontId="9" fillId="2" borderId="0"/>
    <xf numFmtId="0" fontId="9" fillId="2" borderId="0"/>
    <xf numFmtId="0" fontId="4" fillId="2" borderId="0"/>
    <xf numFmtId="0" fontId="9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4" fillId="2" borderId="0"/>
    <xf numFmtId="0" fontId="8" fillId="2" borderId="0"/>
    <xf numFmtId="0" fontId="8" fillId="2" borderId="0"/>
    <xf numFmtId="0" fontId="4" fillId="2" borderId="0"/>
    <xf numFmtId="0" fontId="8" fillId="2" borderId="0"/>
    <xf numFmtId="0" fontId="8" fillId="2" borderId="0"/>
    <xf numFmtId="0" fontId="9" fillId="2" borderId="0"/>
    <xf numFmtId="0" fontId="8" fillId="2" borderId="0"/>
    <xf numFmtId="0" fontId="4" fillId="2" borderId="0"/>
    <xf numFmtId="0" fontId="8" fillId="2" borderId="0"/>
    <xf numFmtId="0" fontId="50" fillId="2" borderId="0"/>
    <xf numFmtId="0" fontId="50" fillId="2" borderId="0"/>
    <xf numFmtId="0" fontId="8" fillId="2" borderId="0"/>
    <xf numFmtId="0" fontId="50" fillId="2" borderId="0"/>
    <xf numFmtId="0" fontId="8" fillId="2" borderId="0"/>
    <xf numFmtId="0" fontId="50" fillId="2" borderId="0"/>
    <xf numFmtId="0" fontId="4" fillId="2" borderId="0"/>
    <xf numFmtId="0" fontId="47" fillId="2" borderId="0" applyNumberFormat="0" applyFill="0" applyBorder="0" applyAlignment="0" applyProtection="0"/>
    <xf numFmtId="0" fontId="50" fillId="2" borderId="0"/>
    <xf numFmtId="0" fontId="8" fillId="2" borderId="0"/>
    <xf numFmtId="0" fontId="8" fillId="2" borderId="0"/>
    <xf numFmtId="0" fontId="4" fillId="2" borderId="0"/>
    <xf numFmtId="0" fontId="4" fillId="2" borderId="0"/>
    <xf numFmtId="0" fontId="4" fillId="2" borderId="0"/>
    <xf numFmtId="0" fontId="8" fillId="2" borderId="0"/>
    <xf numFmtId="0" fontId="8" fillId="2" borderId="0"/>
    <xf numFmtId="0" fontId="8" fillId="2" borderId="0"/>
    <xf numFmtId="0" fontId="40" fillId="2" borderId="13" applyNumberFormat="0" applyFill="0" applyAlignment="0" applyProtection="0"/>
    <xf numFmtId="0" fontId="8" fillId="2" borderId="0"/>
    <xf numFmtId="0" fontId="8" fillId="2" borderId="0"/>
    <xf numFmtId="0" fontId="8" fillId="2" borderId="0"/>
    <xf numFmtId="0" fontId="10" fillId="2" borderId="0"/>
    <xf numFmtId="0" fontId="9" fillId="2" borderId="0"/>
    <xf numFmtId="0" fontId="50" fillId="2" borderId="0"/>
    <xf numFmtId="0" fontId="10" fillId="2" borderId="0"/>
    <xf numFmtId="0" fontId="8" fillId="2" borderId="0"/>
    <xf numFmtId="0" fontId="50" fillId="2" borderId="0"/>
    <xf numFmtId="0" fontId="50" fillId="2" borderId="0"/>
    <xf numFmtId="0" fontId="8" fillId="2" borderId="0"/>
    <xf numFmtId="0" fontId="8" fillId="2" borderId="0"/>
    <xf numFmtId="0" fontId="8" fillId="2" borderId="0"/>
    <xf numFmtId="0" fontId="10" fillId="2" borderId="0"/>
    <xf numFmtId="0" fontId="50" fillId="2" borderId="0"/>
    <xf numFmtId="0" fontId="8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4" fillId="2" borderId="0"/>
    <xf numFmtId="0" fontId="8" fillId="2" borderId="0"/>
    <xf numFmtId="0" fontId="8" fillId="2" borderId="0"/>
    <xf numFmtId="0" fontId="50" fillId="2" borderId="0"/>
    <xf numFmtId="0" fontId="8" fillId="2" borderId="0"/>
    <xf numFmtId="0" fontId="50" fillId="2" borderId="0"/>
    <xf numFmtId="0" fontId="8" fillId="2" borderId="0"/>
    <xf numFmtId="0" fontId="42" fillId="2" borderId="15" applyNumberFormat="0" applyFill="0" applyAlignment="0" applyProtection="0"/>
    <xf numFmtId="0" fontId="10" fillId="2" borderId="0"/>
    <xf numFmtId="0" fontId="16" fillId="2" borderId="0" applyNumberFormat="0" applyFill="0" applyBorder="0" applyAlignment="0" applyProtection="0"/>
    <xf numFmtId="0" fontId="10" fillId="2" borderId="0"/>
    <xf numFmtId="0" fontId="50" fillId="2" borderId="0"/>
    <xf numFmtId="0" fontId="50" fillId="2" borderId="0"/>
    <xf numFmtId="0" fontId="8" fillId="2" borderId="0"/>
    <xf numFmtId="0" fontId="10" fillId="2" borderId="0"/>
    <xf numFmtId="0" fontId="8" fillId="2" borderId="0"/>
    <xf numFmtId="0" fontId="50" fillId="2" borderId="0"/>
    <xf numFmtId="0" fontId="9" fillId="2" borderId="0"/>
    <xf numFmtId="0" fontId="9" fillId="2" borderId="0"/>
    <xf numFmtId="0" fontId="10" fillId="2" borderId="0"/>
    <xf numFmtId="0" fontId="9" fillId="2" borderId="0"/>
    <xf numFmtId="0" fontId="50" fillId="2" borderId="0"/>
    <xf numFmtId="0" fontId="8" fillId="2" borderId="0"/>
    <xf numFmtId="0" fontId="8" fillId="2" borderId="0"/>
    <xf numFmtId="0" fontId="8" fillId="2" borderId="0"/>
    <xf numFmtId="0" fontId="50" fillId="2" borderId="0"/>
    <xf numFmtId="0" fontId="50" fillId="2" borderId="0"/>
    <xf numFmtId="0" fontId="50" fillId="2" borderId="0"/>
    <xf numFmtId="0" fontId="8" fillId="2" borderId="0"/>
    <xf numFmtId="0" fontId="8" fillId="2" borderId="0"/>
    <xf numFmtId="0" fontId="4" fillId="2" borderId="0"/>
    <xf numFmtId="0" fontId="8" fillId="2" borderId="0"/>
    <xf numFmtId="0" fontId="8" fillId="2" borderId="0"/>
    <xf numFmtId="0" fontId="50" fillId="2" borderId="0"/>
    <xf numFmtId="0" fontId="8" fillId="2" borderId="0"/>
    <xf numFmtId="0" fontId="8" fillId="2" borderId="0"/>
    <xf numFmtId="0" fontId="8" fillId="2" borderId="0"/>
    <xf numFmtId="0" fontId="50" fillId="2" borderId="0"/>
    <xf numFmtId="0" fontId="8" fillId="2" borderId="0"/>
    <xf numFmtId="0" fontId="50" fillId="2" borderId="0"/>
    <xf numFmtId="0" fontId="4" fillId="2" borderId="0"/>
    <xf numFmtId="0" fontId="50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50" fillId="2" borderId="0"/>
    <xf numFmtId="0" fontId="8" fillId="2" borderId="0"/>
    <xf numFmtId="0" fontId="50" fillId="2" borderId="0"/>
    <xf numFmtId="0" fontId="8" fillId="2" borderId="0"/>
    <xf numFmtId="0" fontId="50" fillId="2" borderId="0"/>
    <xf numFmtId="0" fontId="10" fillId="2" borderId="0"/>
    <xf numFmtId="0" fontId="8" fillId="2" borderId="0"/>
    <xf numFmtId="0" fontId="8" fillId="2" borderId="0"/>
    <xf numFmtId="0" fontId="50" fillId="2" borderId="0"/>
    <xf numFmtId="0" fontId="8" fillId="2" borderId="0"/>
    <xf numFmtId="0" fontId="4" fillId="2" borderId="0"/>
    <xf numFmtId="0" fontId="50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8" fillId="2" borderId="0"/>
    <xf numFmtId="0" fontId="50" fillId="2" borderId="0"/>
    <xf numFmtId="0" fontId="49" fillId="2" borderId="0" applyNumberFormat="0" applyFill="0" applyBorder="0" applyAlignment="0" applyProtection="0"/>
    <xf numFmtId="0" fontId="9" fillId="2" borderId="0"/>
    <xf numFmtId="0" fontId="8" fillId="2" borderId="0"/>
    <xf numFmtId="0" fontId="10" fillId="2" borderId="0"/>
    <xf numFmtId="0" fontId="4" fillId="2" borderId="0"/>
    <xf numFmtId="0" fontId="8" fillId="2" borderId="0"/>
    <xf numFmtId="0" fontId="4" fillId="2" borderId="0"/>
    <xf numFmtId="0" fontId="19" fillId="2" borderId="4" applyNumberFormat="0" applyFill="0" applyAlignment="0" applyProtection="0"/>
    <xf numFmtId="0" fontId="10" fillId="2" borderId="0"/>
    <xf numFmtId="0" fontId="50" fillId="2" borderId="0"/>
    <xf numFmtId="0" fontId="50" fillId="2" borderId="0"/>
    <xf numFmtId="0" fontId="8" fillId="2" borderId="0"/>
    <xf numFmtId="0" fontId="50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9" fillId="2" borderId="0"/>
    <xf numFmtId="0" fontId="10" fillId="2" borderId="0"/>
    <xf numFmtId="0" fontId="10" fillId="2" borderId="0"/>
    <xf numFmtId="0" fontId="9" fillId="2" borderId="0"/>
    <xf numFmtId="0" fontId="9" fillId="2" borderId="0"/>
    <xf numFmtId="0" fontId="50" fillId="2" borderId="0"/>
    <xf numFmtId="0" fontId="8" fillId="2" borderId="0"/>
    <xf numFmtId="0" fontId="50" fillId="2" borderId="0"/>
    <xf numFmtId="0" fontId="10" fillId="2" borderId="0"/>
    <xf numFmtId="0" fontId="8" fillId="2" borderId="0"/>
    <xf numFmtId="0" fontId="50" fillId="2" borderId="0"/>
    <xf numFmtId="0" fontId="8" fillId="2" borderId="0"/>
    <xf numFmtId="0" fontId="50" fillId="2" borderId="0"/>
    <xf numFmtId="0" fontId="8" fillId="2" borderId="0"/>
    <xf numFmtId="0" fontId="50" fillId="2" borderId="0"/>
    <xf numFmtId="0" fontId="50" fillId="2" borderId="0"/>
    <xf numFmtId="0" fontId="8" fillId="2" borderId="0"/>
    <xf numFmtId="0" fontId="9" fillId="2" borderId="0"/>
    <xf numFmtId="0" fontId="50" fillId="2" borderId="0"/>
    <xf numFmtId="0" fontId="10" fillId="2" borderId="0"/>
    <xf numFmtId="0" fontId="8" fillId="2" borderId="0"/>
    <xf numFmtId="0" fontId="32" fillId="2" borderId="0"/>
    <xf numFmtId="0" fontId="9" fillId="2" borderId="0"/>
    <xf numFmtId="0" fontId="4" fillId="2" borderId="0"/>
    <xf numFmtId="0" fontId="17" fillId="2" borderId="2" applyNumberFormat="0" applyFill="0" applyAlignment="0" applyProtection="0"/>
    <xf numFmtId="0" fontId="10" fillId="2" borderId="0"/>
    <xf numFmtId="0" fontId="28" fillId="2" borderId="0" applyNumberFormat="0" applyFill="0" applyBorder="0" applyAlignment="0" applyProtection="0"/>
    <xf numFmtId="0" fontId="50" fillId="2" borderId="0"/>
    <xf numFmtId="0" fontId="4" fillId="2" borderId="0"/>
    <xf numFmtId="0" fontId="9" fillId="2" borderId="0"/>
    <xf numFmtId="0" fontId="8" fillId="2" borderId="0"/>
    <xf numFmtId="0" fontId="8" fillId="2" borderId="0"/>
    <xf numFmtId="0" fontId="50" fillId="2" borderId="0"/>
    <xf numFmtId="0" fontId="8" fillId="2" borderId="0"/>
    <xf numFmtId="0" fontId="48" fillId="2" borderId="19" applyNumberFormat="0" applyFill="0" applyAlignment="0" applyProtection="0"/>
    <xf numFmtId="0" fontId="9" fillId="2" borderId="0"/>
    <xf numFmtId="0" fontId="30" fillId="2" borderId="10" applyNumberFormat="0" applyFill="0" applyAlignment="0" applyProtection="0"/>
    <xf numFmtId="0" fontId="8" fillId="2" borderId="0"/>
    <xf numFmtId="0" fontId="41" fillId="2" borderId="14" applyNumberFormat="0" applyFill="0" applyAlignment="0" applyProtection="0"/>
    <xf numFmtId="0" fontId="42" fillId="2" borderId="0" applyNumberFormat="0" applyFill="0" applyBorder="0" applyAlignment="0" applyProtection="0"/>
    <xf numFmtId="0" fontId="29" fillId="2" borderId="0" applyNumberFormat="0" applyFill="0" applyBorder="0" applyAlignment="0" applyProtection="0"/>
    <xf numFmtId="0" fontId="26" fillId="2" borderId="7" applyNumberFormat="0" applyFill="0" applyAlignment="0" applyProtection="0"/>
    <xf numFmtId="0" fontId="9" fillId="2" borderId="0"/>
    <xf numFmtId="0" fontId="9" fillId="2" borderId="0"/>
    <xf numFmtId="0" fontId="50" fillId="2" borderId="0"/>
    <xf numFmtId="0" fontId="4" fillId="2" borderId="0"/>
    <xf numFmtId="0" fontId="9" fillId="2" borderId="0"/>
    <xf numFmtId="0" fontId="4" fillId="2" borderId="0"/>
    <xf numFmtId="0" fontId="8" fillId="2" borderId="0"/>
    <xf numFmtId="0" fontId="4" fillId="2" borderId="0"/>
    <xf numFmtId="0" fontId="50" fillId="2" borderId="0"/>
    <xf numFmtId="0" fontId="44" fillId="2" borderId="16" applyNumberFormat="0" applyFill="0" applyAlignment="0" applyProtection="0"/>
    <xf numFmtId="0" fontId="4" fillId="2" borderId="0"/>
    <xf numFmtId="0" fontId="8" fillId="2" borderId="0"/>
    <xf numFmtId="0" fontId="38" fillId="2" borderId="0" applyNumberFormat="0" applyFill="0" applyBorder="0" applyAlignment="0" applyProtection="0"/>
    <xf numFmtId="0" fontId="8" fillId="2" borderId="0"/>
    <xf numFmtId="0" fontId="8" fillId="2" borderId="0"/>
    <xf numFmtId="0" fontId="50" fillId="2" borderId="0"/>
    <xf numFmtId="0" fontId="4" fillId="2" borderId="0"/>
    <xf numFmtId="0" fontId="8" fillId="2" borderId="0"/>
    <xf numFmtId="0" fontId="18" fillId="2" borderId="3" applyNumberFormat="0" applyFill="0" applyAlignment="0" applyProtection="0"/>
    <xf numFmtId="0" fontId="9" fillId="2" borderId="0"/>
    <xf numFmtId="0" fontId="32" fillId="2" borderId="0"/>
    <xf numFmtId="0" fontId="4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19" fillId="2" borderId="0" applyNumberFormat="0" applyFill="0" applyBorder="0" applyAlignment="0" applyProtection="0"/>
    <xf numFmtId="0" fontId="8" fillId="2" borderId="0"/>
    <xf numFmtId="0" fontId="8" fillId="2" borderId="0"/>
    <xf numFmtId="0" fontId="4" fillId="2" borderId="0"/>
    <xf numFmtId="0" fontId="4" fillId="2" borderId="0"/>
    <xf numFmtId="0" fontId="3" fillId="2" borderId="0"/>
    <xf numFmtId="0" fontId="16" fillId="2" borderId="0" applyNumberFormat="0" applyFill="0" applyBorder="0" applyAlignment="0" applyProtection="0"/>
    <xf numFmtId="0" fontId="17" fillId="2" borderId="2" applyNumberFormat="0" applyFill="0" applyAlignment="0" applyProtection="0"/>
    <xf numFmtId="0" fontId="18" fillId="2" borderId="3" applyNumberFormat="0" applyFill="0" applyAlignment="0" applyProtection="0"/>
    <xf numFmtId="0" fontId="19" fillId="2" borderId="4" applyNumberFormat="0" applyFill="0" applyAlignment="0" applyProtection="0"/>
    <xf numFmtId="0" fontId="19" fillId="2" borderId="0" applyNumberFormat="0" applyFill="0" applyBorder="0" applyAlignment="0" applyProtection="0"/>
    <xf numFmtId="0" fontId="26" fillId="2" borderId="7" applyNumberFormat="0" applyFill="0" applyAlignment="0" applyProtection="0"/>
    <xf numFmtId="0" fontId="28" fillId="2" borderId="0" applyNumberFormat="0" applyFill="0" applyBorder="0" applyAlignment="0" applyProtection="0"/>
    <xf numFmtId="0" fontId="3" fillId="9" borderId="9" applyNumberFormat="0" applyFont="0" applyAlignment="0" applyProtection="0"/>
    <xf numFmtId="0" fontId="29" fillId="2" borderId="0" applyNumberFormat="0" applyFill="0" applyBorder="0" applyAlignment="0" applyProtection="0"/>
    <xf numFmtId="0" fontId="30" fillId="2" borderId="10" applyNumberFormat="0" applyFill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51" fillId="2" borderId="0"/>
    <xf numFmtId="0" fontId="38" fillId="2" borderId="0" applyNumberFormat="0" applyFill="0" applyBorder="0" applyAlignment="0" applyProtection="0"/>
    <xf numFmtId="0" fontId="40" fillId="2" borderId="13" applyNumberFormat="0" applyFill="0" applyAlignment="0" applyProtection="0"/>
    <xf numFmtId="0" fontId="41" fillId="2" borderId="14" applyNumberFormat="0" applyFill="0" applyAlignment="0" applyProtection="0"/>
    <xf numFmtId="0" fontId="42" fillId="2" borderId="15" applyNumberFormat="0" applyFill="0" applyAlignment="0" applyProtection="0"/>
    <xf numFmtId="0" fontId="42" fillId="2" borderId="0" applyNumberFormat="0" applyFill="0" applyBorder="0" applyAlignment="0" applyProtection="0"/>
    <xf numFmtId="0" fontId="44" fillId="2" borderId="16" applyNumberFormat="0" applyFill="0" applyAlignment="0" applyProtection="0"/>
    <xf numFmtId="0" fontId="51" fillId="55" borderId="17" applyNumberFormat="0" applyFont="0" applyAlignment="0" applyProtection="0"/>
    <xf numFmtId="0" fontId="51" fillId="55" borderId="17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47" fillId="2" borderId="0" applyNumberFormat="0" applyFill="0" applyBorder="0" applyAlignment="0" applyProtection="0"/>
    <xf numFmtId="0" fontId="48" fillId="2" borderId="19" applyNumberFormat="0" applyFill="0" applyAlignment="0" applyProtection="0"/>
    <xf numFmtId="0" fontId="49" fillId="2" borderId="0" applyNumberFormat="0" applyFill="0" applyBorder="0" applyAlignment="0" applyProtection="0"/>
    <xf numFmtId="0" fontId="51" fillId="2" borderId="0"/>
    <xf numFmtId="0" fontId="3" fillId="2" borderId="0"/>
    <xf numFmtId="0" fontId="51" fillId="2" borderId="0"/>
    <xf numFmtId="0" fontId="51" fillId="2" borderId="0"/>
    <xf numFmtId="0" fontId="8" fillId="2" borderId="0"/>
    <xf numFmtId="0" fontId="10" fillId="2" borderId="0"/>
    <xf numFmtId="0" fontId="9" fillId="2" borderId="0"/>
    <xf numFmtId="0" fontId="50" fillId="2" borderId="0"/>
    <xf numFmtId="0" fontId="10" fillId="2" borderId="0"/>
    <xf numFmtId="0" fontId="8" fillId="2" borderId="0"/>
    <xf numFmtId="0" fontId="50" fillId="2" borderId="0"/>
    <xf numFmtId="0" fontId="51" fillId="2" borderId="0"/>
    <xf numFmtId="0" fontId="50" fillId="2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8" fillId="2" borderId="0"/>
    <xf numFmtId="0" fontId="3" fillId="2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3" fillId="2" borderId="0"/>
    <xf numFmtId="0" fontId="8" fillId="2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8" fillId="2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8" fillId="2" borderId="0"/>
    <xf numFmtId="0" fontId="3" fillId="2" borderId="0"/>
    <xf numFmtId="0" fontId="3" fillId="2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8" fillId="2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8" fillId="2" borderId="0"/>
    <xf numFmtId="0" fontId="3" fillId="2" borderId="0"/>
    <xf numFmtId="0" fontId="8" fillId="2" borderId="0"/>
    <xf numFmtId="0" fontId="3" fillId="2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8" fillId="2" borderId="0"/>
    <xf numFmtId="0" fontId="3" fillId="20" borderId="0" applyNumberFormat="0" applyBorder="0" applyAlignment="0" applyProtection="0"/>
    <xf numFmtId="0" fontId="3" fillId="27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28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/>
    <xf numFmtId="0" fontId="3" fillId="32" borderId="0" applyNumberFormat="0" applyBorder="0" applyAlignment="0" applyProtection="0"/>
    <xf numFmtId="0" fontId="3" fillId="28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50" fillId="2" borderId="0"/>
    <xf numFmtId="0" fontId="3" fillId="2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8" fillId="2" borderId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50" fillId="2" borderId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2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2" borderId="0"/>
    <xf numFmtId="0" fontId="3" fillId="9" borderId="9" applyNumberFormat="0" applyFont="0" applyAlignment="0" applyProtection="0"/>
    <xf numFmtId="0" fontId="3" fillId="15" borderId="0" applyNumberFormat="0" applyBorder="0" applyAlignment="0" applyProtection="0"/>
    <xf numFmtId="0" fontId="3" fillId="23" borderId="0" applyNumberFormat="0" applyBorder="0" applyAlignment="0" applyProtection="0"/>
    <xf numFmtId="0" fontId="3" fillId="2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" borderId="0"/>
    <xf numFmtId="0" fontId="3" fillId="16" borderId="0" applyNumberFormat="0" applyBorder="0" applyAlignment="0" applyProtection="0"/>
    <xf numFmtId="0" fontId="3" fillId="32" borderId="0" applyNumberFormat="0" applyBorder="0" applyAlignment="0" applyProtection="0"/>
    <xf numFmtId="0" fontId="3" fillId="2" borderId="0"/>
    <xf numFmtId="0" fontId="3" fillId="31" borderId="0" applyNumberFormat="0" applyBorder="0" applyAlignment="0" applyProtection="0"/>
    <xf numFmtId="0" fontId="3" fillId="24" borderId="0" applyNumberFormat="0" applyBorder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2" borderId="0"/>
    <xf numFmtId="0" fontId="3" fillId="2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2" borderId="0"/>
    <xf numFmtId="0" fontId="50" fillId="2" borderId="0"/>
    <xf numFmtId="0" fontId="8" fillId="2" borderId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2" borderId="0"/>
    <xf numFmtId="0" fontId="3" fillId="2" borderId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2" borderId="0"/>
    <xf numFmtId="0" fontId="3" fillId="2" borderId="0"/>
    <xf numFmtId="0" fontId="3" fillId="9" borderId="9" applyNumberFormat="0" applyFont="0" applyAlignment="0" applyProtection="0"/>
    <xf numFmtId="0" fontId="3" fillId="9" borderId="9" applyNumberFormat="0" applyFont="0" applyAlignment="0" applyProtection="0"/>
    <xf numFmtId="0" fontId="3" fillId="2" borderId="0"/>
    <xf numFmtId="0" fontId="3" fillId="2" borderId="0"/>
    <xf numFmtId="0" fontId="3" fillId="9" borderId="9" applyNumberFormat="0" applyFont="0" applyAlignment="0" applyProtection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5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50" fillId="2" borderId="0"/>
    <xf numFmtId="0" fontId="8" fillId="2" borderId="0"/>
    <xf numFmtId="0" fontId="10" fillId="2" borderId="0"/>
    <xf numFmtId="0" fontId="8" fillId="2" borderId="0"/>
    <xf numFmtId="0" fontId="50" fillId="2" borderId="0"/>
    <xf numFmtId="0" fontId="9" fillId="2" borderId="0"/>
    <xf numFmtId="0" fontId="9" fillId="2" borderId="0"/>
    <xf numFmtId="0" fontId="9" fillId="2" borderId="0"/>
    <xf numFmtId="0" fontId="10" fillId="2" borderId="0"/>
    <xf numFmtId="0" fontId="9" fillId="2" borderId="0"/>
    <xf numFmtId="0" fontId="50" fillId="2" borderId="0"/>
    <xf numFmtId="0" fontId="8" fillId="2" borderId="0"/>
    <xf numFmtId="0" fontId="8" fillId="2" borderId="0"/>
    <xf numFmtId="0" fontId="50" fillId="2" borderId="0"/>
    <xf numFmtId="0" fontId="50" fillId="2" borderId="0"/>
    <xf numFmtId="0" fontId="50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50" fillId="2" borderId="0"/>
    <xf numFmtId="0" fontId="8" fillId="2" borderId="0"/>
    <xf numFmtId="0" fontId="50" fillId="2" borderId="0"/>
    <xf numFmtId="0" fontId="8" fillId="2" borderId="0"/>
    <xf numFmtId="0" fontId="50" fillId="2" borderId="0"/>
    <xf numFmtId="0" fontId="8" fillId="2" borderId="0"/>
    <xf numFmtId="0" fontId="8" fillId="2" borderId="0"/>
    <xf numFmtId="0" fontId="8" fillId="2" borderId="0"/>
    <xf numFmtId="0" fontId="8" fillId="2" borderId="0"/>
    <xf numFmtId="0" fontId="50" fillId="2" borderId="0"/>
    <xf numFmtId="0" fontId="8" fillId="2" borderId="0"/>
    <xf numFmtId="0" fontId="50" fillId="2" borderId="0"/>
    <xf numFmtId="0" fontId="8" fillId="2" borderId="0"/>
    <xf numFmtId="0" fontId="50" fillId="2" borderId="0"/>
    <xf numFmtId="0" fontId="10" fillId="2" borderId="0"/>
    <xf numFmtId="0" fontId="8" fillId="2" borderId="0"/>
    <xf numFmtId="0" fontId="8" fillId="2" borderId="0"/>
    <xf numFmtId="0" fontId="50" fillId="2" borderId="0"/>
    <xf numFmtId="0" fontId="8" fillId="2" borderId="0"/>
    <xf numFmtId="0" fontId="50" fillId="2" borderId="0"/>
    <xf numFmtId="0" fontId="8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2" fillId="2" borderId="0"/>
    <xf numFmtId="0" fontId="53" fillId="2" borderId="0"/>
    <xf numFmtId="0" fontId="52" fillId="2" borderId="0"/>
    <xf numFmtId="0" fontId="52" fillId="2" borderId="0"/>
    <xf numFmtId="0" fontId="54" fillId="2" borderId="0"/>
    <xf numFmtId="0" fontId="54" fillId="2" borderId="0"/>
    <xf numFmtId="0" fontId="51" fillId="2" borderId="0"/>
    <xf numFmtId="0" fontId="54" fillId="2" borderId="0"/>
    <xf numFmtId="0" fontId="52" fillId="2" borderId="0"/>
    <xf numFmtId="0" fontId="54" fillId="2" borderId="0"/>
    <xf numFmtId="0" fontId="52" fillId="2" borderId="0"/>
    <xf numFmtId="0" fontId="54" fillId="2" borderId="0"/>
    <xf numFmtId="0" fontId="52" fillId="2" borderId="0"/>
    <xf numFmtId="0" fontId="54" fillId="2" borderId="0"/>
    <xf numFmtId="0" fontId="52" fillId="2" borderId="0"/>
    <xf numFmtId="0" fontId="54" fillId="2" borderId="0"/>
    <xf numFmtId="0" fontId="52" fillId="2" borderId="0"/>
    <xf numFmtId="0" fontId="54" fillId="2" borderId="0"/>
    <xf numFmtId="9" fontId="52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0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0" fillId="2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/>
    <xf numFmtId="0" fontId="9" fillId="2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/>
    <xf numFmtId="0" fontId="51" fillId="2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0" fillId="2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2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9" fillId="2" borderId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" borderId="0"/>
    <xf numFmtId="0" fontId="8" fillId="2" borderId="0"/>
    <xf numFmtId="0" fontId="50" fillId="2" borderId="0"/>
    <xf numFmtId="0" fontId="8" fillId="2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" borderId="0"/>
    <xf numFmtId="0" fontId="1" fillId="2" borderId="0"/>
    <xf numFmtId="0" fontId="1" fillId="2" borderId="0"/>
    <xf numFmtId="0" fontId="1" fillId="2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31" borderId="0" applyNumberFormat="0" applyBorder="0" applyAlignment="0" applyProtection="0"/>
    <xf numFmtId="0" fontId="10" fillId="2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9" fillId="2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9" fillId="2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9" fillId="2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9" fillId="2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9" fillId="2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9" fillId="2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9" fillId="2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" borderId="0"/>
    <xf numFmtId="0" fontId="1" fillId="2" borderId="0"/>
    <xf numFmtId="0" fontId="1" fillId="2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7" borderId="0" applyNumberFormat="0" applyBorder="0" applyAlignment="0" applyProtection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7" borderId="0" applyNumberFormat="0" applyBorder="0" applyAlignment="0" applyProtection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7" borderId="0" applyNumberFormat="0" applyBorder="0" applyAlignment="0" applyProtection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3" borderId="0" applyNumberFormat="0" applyBorder="0" applyAlignment="0" applyProtection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3" borderId="0" applyNumberFormat="0" applyBorder="0" applyAlignment="0" applyProtection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3" borderId="0" applyNumberFormat="0" applyBorder="0" applyAlignment="0" applyProtection="0"/>
    <xf numFmtId="0" fontId="8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" borderId="0"/>
    <xf numFmtId="0" fontId="1" fillId="2" borderId="0"/>
    <xf numFmtId="0" fontId="1" fillId="2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9" fillId="2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/>
    <xf numFmtId="0" fontId="1" fillId="2" borderId="0"/>
    <xf numFmtId="0" fontId="1" fillId="2" borderId="0"/>
    <xf numFmtId="0" fontId="1" fillId="19" borderId="0" applyNumberFormat="0" applyBorder="0" applyAlignment="0" applyProtection="0"/>
    <xf numFmtId="0" fontId="1" fillId="2" borderId="0"/>
    <xf numFmtId="0" fontId="1" fillId="2" borderId="0"/>
    <xf numFmtId="0" fontId="1" fillId="2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0" fillId="2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2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2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" fillId="2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" fillId="2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" fillId="2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" fillId="2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" fillId="2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" fillId="2" borderId="0"/>
    <xf numFmtId="0" fontId="9" fillId="2" borderId="0"/>
    <xf numFmtId="0" fontId="9" fillId="2" borderId="0"/>
    <xf numFmtId="0" fontId="9" fillId="2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0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0" fillId="2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/>
    <xf numFmtId="0" fontId="9" fillId="2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/>
    <xf numFmtId="0" fontId="8" fillId="2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0" fillId="2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2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2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1" fillId="2" borderId="0"/>
    <xf numFmtId="0" fontId="8" fillId="2" borderId="0"/>
    <xf numFmtId="0" fontId="50" fillId="2" borderId="0"/>
    <xf numFmtId="0" fontId="8" fillId="2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" borderId="0"/>
    <xf numFmtId="0" fontId="1" fillId="2" borderId="0"/>
    <xf numFmtId="0" fontId="1" fillId="2" borderId="0"/>
    <xf numFmtId="0" fontId="1" fillId="2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" fillId="2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7" borderId="0" applyNumberFormat="0" applyBorder="0" applyAlignment="0" applyProtection="0"/>
    <xf numFmtId="0" fontId="10" fillId="2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9" fillId="2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9" fillId="2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2" borderId="0"/>
    <xf numFmtId="0" fontId="1" fillId="27" borderId="0" applyNumberFormat="0" applyBorder="0" applyAlignment="0" applyProtection="0"/>
    <xf numFmtId="0" fontId="9" fillId="2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9" fillId="2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9" fillId="2" borderId="0"/>
    <xf numFmtId="0" fontId="1" fillId="27" borderId="0" applyNumberFormat="0" applyBorder="0" applyAlignment="0" applyProtection="0"/>
    <xf numFmtId="0" fontId="9" fillId="2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9" fillId="2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" borderId="0"/>
    <xf numFmtId="0" fontId="1" fillId="2" borderId="0"/>
    <xf numFmtId="0" fontId="1" fillId="2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7" borderId="0" applyNumberFormat="0" applyBorder="0" applyAlignment="0" applyProtection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3" borderId="0" applyNumberFormat="0" applyBorder="0" applyAlignment="0" applyProtection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3" borderId="0" applyNumberFormat="0" applyBorder="0" applyAlignment="0" applyProtection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3" borderId="0" applyNumberFormat="0" applyBorder="0" applyAlignment="0" applyProtection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" fillId="2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3" borderId="0" applyNumberFormat="0" applyBorder="0" applyAlignment="0" applyProtection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8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" borderId="0"/>
    <xf numFmtId="0" fontId="1" fillId="2" borderId="0"/>
    <xf numFmtId="0" fontId="1" fillId="2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9" fillId="2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" fillId="2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/>
    <xf numFmtId="0" fontId="1" fillId="2" borderId="0"/>
    <xf numFmtId="0" fontId="1" fillId="2" borderId="0"/>
    <xf numFmtId="0" fontId="1" fillId="19" borderId="0" applyNumberFormat="0" applyBorder="0" applyAlignment="0" applyProtection="0"/>
    <xf numFmtId="0" fontId="1" fillId="2" borderId="0"/>
    <xf numFmtId="0" fontId="1" fillId="2" borderId="0"/>
    <xf numFmtId="0" fontId="1" fillId="2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0" fillId="2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" fillId="2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2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2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" fillId="2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" fillId="2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" fillId="2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" fillId="2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" fillId="2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9" fillId="2" borderId="0"/>
    <xf numFmtId="0" fontId="9" fillId="2" borderId="0"/>
    <xf numFmtId="0" fontId="9" fillId="2" borderId="0"/>
    <xf numFmtId="0" fontId="9" fillId="2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" fillId="55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55" borderId="17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2" borderId="0"/>
    <xf numFmtId="0" fontId="10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10" fillId="2" borderId="0"/>
    <xf numFmtId="0" fontId="1" fillId="2" borderId="0"/>
    <xf numFmtId="0" fontId="9" fillId="2" borderId="0"/>
    <xf numFmtId="0" fontId="1" fillId="2" borderId="0"/>
    <xf numFmtId="0" fontId="8" fillId="2" borderId="0"/>
    <xf numFmtId="0" fontId="10" fillId="2" borderId="0"/>
    <xf numFmtId="0" fontId="11" fillId="2" borderId="0"/>
    <xf numFmtId="0" fontId="9" fillId="2" borderId="0"/>
    <xf numFmtId="0" fontId="11" fillId="2" borderId="0"/>
    <xf numFmtId="0" fontId="9" fillId="2" borderId="0"/>
    <xf numFmtId="0" fontId="11" fillId="2" borderId="0"/>
    <xf numFmtId="0" fontId="8" fillId="2" borderId="0"/>
    <xf numFmtId="0" fontId="50" fillId="2" borderId="0"/>
    <xf numFmtId="0" fontId="8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8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0" fillId="2" borderId="0"/>
    <xf numFmtId="0" fontId="9" fillId="2" borderId="0"/>
    <xf numFmtId="0" fontId="9" fillId="2" borderId="0"/>
    <xf numFmtId="0" fontId="8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8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8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9" fillId="2" borderId="0"/>
    <xf numFmtId="0" fontId="9" fillId="2" borderId="0"/>
    <xf numFmtId="0" fontId="8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0" fillId="2" borderId="0"/>
    <xf numFmtId="0" fontId="8" fillId="2" borderId="0"/>
    <xf numFmtId="0" fontId="10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0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8" fillId="55" borderId="17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8" fillId="55" borderId="17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9" fillId="2" borderId="0"/>
  </cellStyleXfs>
  <cellXfs count="180">
    <xf numFmtId="0" fontId="0" fillId="0" borderId="0" xfId="0"/>
    <xf numFmtId="0" fontId="55" fillId="0" borderId="0" xfId="0" applyFont="1" applyFill="1"/>
    <xf numFmtId="0" fontId="55" fillId="0" borderId="1" xfId="0" applyFont="1" applyFill="1" applyBorder="1"/>
    <xf numFmtId="164" fontId="55" fillId="0" borderId="1" xfId="0" applyNumberFormat="1" applyFont="1" applyFill="1" applyBorder="1"/>
    <xf numFmtId="164" fontId="55" fillId="0" borderId="0" xfId="0" applyNumberFormat="1" applyFont="1" applyFill="1"/>
    <xf numFmtId="3" fontId="55" fillId="0" borderId="0" xfId="0" applyNumberFormat="1" applyFont="1" applyFill="1"/>
    <xf numFmtId="0" fontId="55" fillId="0" borderId="0" xfId="0" applyFont="1" applyFill="1" applyBorder="1"/>
    <xf numFmtId="9" fontId="55" fillId="0" borderId="0" xfId="3640" applyFont="1" applyFill="1"/>
    <xf numFmtId="9" fontId="55" fillId="0" borderId="1" xfId="3640" applyFont="1" applyFill="1" applyBorder="1"/>
    <xf numFmtId="0" fontId="55" fillId="0" borderId="0" xfId="0" applyFont="1" applyFill="1" applyBorder="1" applyAlignment="1">
      <alignment horizontal="right"/>
    </xf>
    <xf numFmtId="0" fontId="55" fillId="0" borderId="1" xfId="0" applyFont="1" applyFill="1" applyBorder="1" applyAlignment="1">
      <alignment horizontal="right"/>
    </xf>
    <xf numFmtId="3" fontId="55" fillId="0" borderId="1" xfId="0" applyNumberFormat="1" applyFont="1" applyFill="1" applyBorder="1"/>
    <xf numFmtId="3" fontId="55" fillId="0" borderId="0" xfId="0" applyNumberFormat="1" applyFont="1" applyFill="1" applyAlignment="1">
      <alignment horizontal="right"/>
    </xf>
    <xf numFmtId="1" fontId="55" fillId="0" borderId="0" xfId="155" applyNumberFormat="1" applyFont="1" applyFill="1" applyAlignment="1">
      <alignment horizontal="center"/>
    </xf>
    <xf numFmtId="1" fontId="55" fillId="0" borderId="0" xfId="149" applyNumberFormat="1" applyFont="1" applyFill="1" applyAlignment="1">
      <alignment horizontal="center"/>
    </xf>
    <xf numFmtId="1" fontId="55" fillId="0" borderId="0" xfId="202" applyNumberFormat="1" applyFont="1" applyFill="1" applyAlignment="1">
      <alignment horizontal="center"/>
    </xf>
    <xf numFmtId="1" fontId="55" fillId="0" borderId="0" xfId="134" applyNumberFormat="1" applyFont="1" applyFill="1" applyAlignment="1">
      <alignment horizontal="center"/>
    </xf>
    <xf numFmtId="1" fontId="55" fillId="0" borderId="0" xfId="168" applyNumberFormat="1" applyFont="1" applyFill="1" applyAlignment="1">
      <alignment horizontal="center"/>
    </xf>
    <xf numFmtId="1" fontId="55" fillId="0" borderId="0" xfId="152" applyNumberFormat="1" applyFont="1" applyFill="1" applyAlignment="1">
      <alignment horizontal="center"/>
    </xf>
    <xf numFmtId="0" fontId="55" fillId="0" borderId="0" xfId="0" applyFont="1"/>
    <xf numFmtId="0" fontId="55" fillId="0" borderId="0" xfId="14" applyFont="1" applyFill="1"/>
    <xf numFmtId="0" fontId="55" fillId="0" borderId="1" xfId="13" applyFont="1" applyFill="1" applyBorder="1"/>
    <xf numFmtId="0" fontId="55" fillId="0" borderId="0" xfId="13" applyFont="1" applyFill="1"/>
    <xf numFmtId="0" fontId="55" fillId="0" borderId="0" xfId="64" applyFont="1" applyFill="1"/>
    <xf numFmtId="0" fontId="55" fillId="0" borderId="1" xfId="65" applyFont="1" applyFill="1" applyBorder="1"/>
    <xf numFmtId="0" fontId="55" fillId="0" borderId="0" xfId="65" applyFont="1" applyFill="1"/>
    <xf numFmtId="0" fontId="55" fillId="0" borderId="0" xfId="19" applyFont="1" applyFill="1"/>
    <xf numFmtId="0" fontId="55" fillId="0" borderId="0" xfId="10" applyFont="1" applyFill="1"/>
    <xf numFmtId="0" fontId="55" fillId="0" borderId="1" xfId="9" applyFont="1" applyFill="1" applyBorder="1"/>
    <xf numFmtId="0" fontId="55" fillId="0" borderId="0" xfId="9" applyFont="1" applyFill="1"/>
    <xf numFmtId="0" fontId="55" fillId="0" borderId="0" xfId="25" applyFont="1" applyFill="1"/>
    <xf numFmtId="0" fontId="55" fillId="0" borderId="1" xfId="24" applyFont="1" applyFill="1" applyBorder="1"/>
    <xf numFmtId="0" fontId="55" fillId="0" borderId="0" xfId="24" applyFont="1" applyFill="1"/>
    <xf numFmtId="0" fontId="55" fillId="0" borderId="0" xfId="62" applyFont="1" applyFill="1"/>
    <xf numFmtId="0" fontId="55" fillId="0" borderId="1" xfId="63" applyFont="1" applyFill="1" applyBorder="1"/>
    <xf numFmtId="0" fontId="55" fillId="0" borderId="0" xfId="63" applyFont="1" applyFill="1"/>
    <xf numFmtId="0" fontId="55" fillId="0" borderId="0" xfId="23" applyFont="1" applyFill="1"/>
    <xf numFmtId="0" fontId="55" fillId="0" borderId="1" xfId="22" applyFont="1" applyFill="1" applyBorder="1"/>
    <xf numFmtId="0" fontId="55" fillId="0" borderId="0" xfId="22" applyFont="1" applyFill="1"/>
    <xf numFmtId="0" fontId="55" fillId="0" borderId="0" xfId="68" applyFont="1" applyFill="1"/>
    <xf numFmtId="0" fontId="55" fillId="0" borderId="1" xfId="69" applyFont="1" applyFill="1" applyBorder="1"/>
    <xf numFmtId="0" fontId="55" fillId="0" borderId="0" xfId="69" applyFont="1" applyFill="1"/>
    <xf numFmtId="0" fontId="55" fillId="0" borderId="0" xfId="21" applyFont="1" applyFill="1"/>
    <xf numFmtId="0" fontId="55" fillId="0" borderId="1" xfId="20" applyFont="1" applyFill="1" applyBorder="1"/>
    <xf numFmtId="0" fontId="55" fillId="0" borderId="0" xfId="20" applyFont="1" applyFill="1"/>
    <xf numFmtId="0" fontId="55" fillId="0" borderId="0" xfId="57" applyFont="1" applyFill="1"/>
    <xf numFmtId="0" fontId="55" fillId="0" borderId="1" xfId="58" applyFont="1" applyFill="1" applyBorder="1"/>
    <xf numFmtId="0" fontId="55" fillId="0" borderId="0" xfId="58" applyFont="1" applyFill="1"/>
    <xf numFmtId="0" fontId="55" fillId="0" borderId="0" xfId="16" applyFont="1" applyFill="1"/>
    <xf numFmtId="0" fontId="55" fillId="0" borderId="1" xfId="15" applyFont="1" applyFill="1" applyBorder="1"/>
    <xf numFmtId="0" fontId="55" fillId="0" borderId="0" xfId="15" applyFont="1" applyFill="1"/>
    <xf numFmtId="0" fontId="55" fillId="0" borderId="1" xfId="44" applyFont="1" applyFill="1" applyBorder="1"/>
    <xf numFmtId="0" fontId="55" fillId="0" borderId="0" xfId="44" applyFont="1" applyFill="1"/>
    <xf numFmtId="0" fontId="55" fillId="0" borderId="0" xfId="43" applyFont="1" applyFill="1"/>
    <xf numFmtId="0" fontId="55" fillId="0" borderId="1" xfId="42" applyFont="1" applyFill="1" applyBorder="1"/>
    <xf numFmtId="0" fontId="55" fillId="0" borderId="0" xfId="42" applyFont="1" applyFill="1"/>
    <xf numFmtId="0" fontId="55" fillId="0" borderId="0" xfId="41" applyFont="1" applyFill="1"/>
    <xf numFmtId="0" fontId="55" fillId="0" borderId="1" xfId="40" applyFont="1" applyFill="1" applyBorder="1"/>
    <xf numFmtId="0" fontId="55" fillId="0" borderId="0" xfId="40" applyFont="1" applyFill="1"/>
    <xf numFmtId="0" fontId="55" fillId="0" borderId="0" xfId="39" applyFont="1" applyFill="1"/>
    <xf numFmtId="0" fontId="55" fillId="0" borderId="1" xfId="38" applyFont="1" applyFill="1" applyBorder="1"/>
    <xf numFmtId="0" fontId="55" fillId="0" borderId="0" xfId="38" applyFont="1" applyFill="1"/>
    <xf numFmtId="0" fontId="55" fillId="0" borderId="0" xfId="37" applyFont="1" applyFill="1"/>
    <xf numFmtId="0" fontId="55" fillId="0" borderId="1" xfId="36" applyFont="1" applyFill="1" applyBorder="1"/>
    <xf numFmtId="0" fontId="55" fillId="0" borderId="0" xfId="36" applyFont="1" applyFill="1"/>
    <xf numFmtId="0" fontId="55" fillId="0" borderId="0" xfId="35" applyFont="1" applyFill="1"/>
    <xf numFmtId="0" fontId="55" fillId="0" borderId="1" xfId="34" applyFont="1" applyFill="1" applyBorder="1"/>
    <xf numFmtId="0" fontId="55" fillId="0" borderId="0" xfId="34" applyFont="1" applyFill="1"/>
    <xf numFmtId="0" fontId="55" fillId="0" borderId="0" xfId="59" applyFont="1" applyFill="1"/>
    <xf numFmtId="0" fontId="55" fillId="0" borderId="1" xfId="60" applyFont="1" applyFill="1" applyBorder="1"/>
    <xf numFmtId="0" fontId="55" fillId="0" borderId="0" xfId="60" applyFont="1" applyFill="1"/>
    <xf numFmtId="0" fontId="55" fillId="0" borderId="1" xfId="61" applyFont="1" applyFill="1" applyBorder="1"/>
    <xf numFmtId="0" fontId="55" fillId="0" borderId="0" xfId="61" applyFont="1" applyFill="1"/>
    <xf numFmtId="0" fontId="55" fillId="0" borderId="0" xfId="33" applyFont="1" applyFill="1"/>
    <xf numFmtId="0" fontId="55" fillId="0" borderId="1" xfId="32" applyFont="1" applyFill="1" applyBorder="1"/>
    <xf numFmtId="0" fontId="55" fillId="0" borderId="0" xfId="32" applyFont="1" applyFill="1"/>
    <xf numFmtId="0" fontId="55" fillId="0" borderId="0" xfId="31" applyFont="1" applyFill="1"/>
    <xf numFmtId="0" fontId="55" fillId="0" borderId="1" xfId="30" applyFont="1" applyFill="1" applyBorder="1"/>
    <xf numFmtId="0" fontId="55" fillId="0" borderId="0" xfId="30" applyFont="1" applyFill="1"/>
    <xf numFmtId="0" fontId="55" fillId="0" borderId="0" xfId="18" applyFont="1" applyFill="1"/>
    <xf numFmtId="0" fontId="55" fillId="0" borderId="1" xfId="17" applyFont="1" applyFill="1" applyBorder="1"/>
    <xf numFmtId="0" fontId="55" fillId="0" borderId="0" xfId="17" applyFont="1" applyFill="1"/>
    <xf numFmtId="0" fontId="55" fillId="0" borderId="0" xfId="29" applyFont="1" applyFill="1"/>
    <xf numFmtId="0" fontId="55" fillId="0" borderId="1" xfId="28" applyFont="1" applyFill="1" applyBorder="1"/>
    <xf numFmtId="0" fontId="55" fillId="0" borderId="0" xfId="28" applyFont="1" applyFill="1"/>
    <xf numFmtId="0" fontId="55" fillId="0" borderId="0" xfId="27" applyFont="1" applyFill="1"/>
    <xf numFmtId="0" fontId="55" fillId="0" borderId="1" xfId="26" applyFont="1" applyFill="1" applyBorder="1"/>
    <xf numFmtId="0" fontId="55" fillId="0" borderId="0" xfId="26" applyFont="1" applyFill="1"/>
    <xf numFmtId="0" fontId="55" fillId="0" borderId="0" xfId="66" applyFont="1" applyFill="1"/>
    <xf numFmtId="0" fontId="55" fillId="0" borderId="1" xfId="67" applyFont="1" applyFill="1" applyBorder="1"/>
    <xf numFmtId="0" fontId="55" fillId="0" borderId="0" xfId="67" applyFont="1" applyFill="1"/>
    <xf numFmtId="0" fontId="55" fillId="0" borderId="0" xfId="7" applyFont="1" applyFill="1"/>
    <xf numFmtId="0" fontId="55" fillId="0" borderId="1" xfId="6" applyFont="1" applyFill="1" applyBorder="1"/>
    <xf numFmtId="0" fontId="55" fillId="0" borderId="0" xfId="6" applyFont="1" applyFill="1"/>
    <xf numFmtId="0" fontId="55" fillId="0" borderId="0" xfId="5" applyFont="1" applyFill="1"/>
    <xf numFmtId="0" fontId="55" fillId="0" borderId="1" xfId="4" applyFont="1" applyFill="1" applyBorder="1"/>
    <xf numFmtId="0" fontId="55" fillId="0" borderId="0" xfId="4" applyFont="1" applyFill="1"/>
    <xf numFmtId="0" fontId="55" fillId="0" borderId="0" xfId="3" applyFont="1" applyFill="1"/>
    <xf numFmtId="0" fontId="55" fillId="0" borderId="1" xfId="2" applyFont="1" applyFill="1" applyBorder="1"/>
    <xf numFmtId="0" fontId="55" fillId="0" borderId="0" xfId="2" applyFont="1" applyFill="1"/>
    <xf numFmtId="0" fontId="55" fillId="0" borderId="0" xfId="12" applyFont="1" applyFill="1"/>
    <xf numFmtId="0" fontId="55" fillId="0" borderId="1" xfId="11" applyFont="1" applyFill="1" applyBorder="1"/>
    <xf numFmtId="0" fontId="55" fillId="0" borderId="0" xfId="11" applyFont="1" applyFill="1"/>
    <xf numFmtId="0" fontId="55" fillId="0" borderId="0" xfId="1" applyFont="1" applyFill="1"/>
    <xf numFmtId="0" fontId="55" fillId="0" borderId="1" xfId="45" applyFont="1" applyFill="1" applyBorder="1"/>
    <xf numFmtId="0" fontId="55" fillId="0" borderId="0" xfId="45" applyFont="1" applyFill="1"/>
    <xf numFmtId="0" fontId="55" fillId="0" borderId="0" xfId="46" applyFont="1" applyFill="1"/>
    <xf numFmtId="0" fontId="55" fillId="0" borderId="1" xfId="47" applyFont="1" applyFill="1" applyBorder="1"/>
    <xf numFmtId="0" fontId="55" fillId="0" borderId="0" xfId="47" applyFont="1" applyFill="1"/>
    <xf numFmtId="0" fontId="55" fillId="0" borderId="0" xfId="48" applyFont="1" applyFill="1"/>
    <xf numFmtId="0" fontId="55" fillId="0" borderId="1" xfId="49" applyFont="1" applyFill="1" applyBorder="1"/>
    <xf numFmtId="0" fontId="55" fillId="0" borderId="0" xfId="49" applyFont="1" applyFill="1"/>
    <xf numFmtId="0" fontId="55" fillId="0" borderId="0" xfId="50" applyFont="1" applyFill="1"/>
    <xf numFmtId="0" fontId="55" fillId="0" borderId="1" xfId="51" applyFont="1" applyFill="1" applyBorder="1"/>
    <xf numFmtId="0" fontId="55" fillId="0" borderId="0" xfId="51" applyFont="1" applyFill="1"/>
    <xf numFmtId="0" fontId="55" fillId="0" borderId="0" xfId="52" applyFont="1" applyFill="1"/>
    <xf numFmtId="0" fontId="55" fillId="0" borderId="1" xfId="53" applyFont="1" applyFill="1" applyBorder="1"/>
    <xf numFmtId="0" fontId="55" fillId="0" borderId="0" xfId="53" applyFont="1" applyFill="1"/>
    <xf numFmtId="0" fontId="55" fillId="0" borderId="0" xfId="54" applyFont="1" applyFill="1"/>
    <xf numFmtId="0" fontId="55" fillId="0" borderId="0" xfId="55" applyFont="1" applyFill="1"/>
    <xf numFmtId="0" fontId="55" fillId="0" borderId="1" xfId="56" applyFont="1" applyFill="1" applyBorder="1"/>
    <xf numFmtId="0" fontId="55" fillId="0" borderId="0" xfId="56" applyFont="1" applyFill="1"/>
    <xf numFmtId="0" fontId="55" fillId="0" borderId="0" xfId="70" applyFont="1" applyFill="1" applyAlignment="1">
      <alignment horizontal="right"/>
    </xf>
    <xf numFmtId="0" fontId="55" fillId="0" borderId="0" xfId="71" applyFont="1" applyFill="1" applyAlignment="1">
      <alignment horizontal="right"/>
    </xf>
    <xf numFmtId="0" fontId="55" fillId="0" borderId="0" xfId="72" applyFont="1" applyFill="1" applyAlignment="1">
      <alignment horizontal="right"/>
    </xf>
    <xf numFmtId="0" fontId="55" fillId="0" borderId="0" xfId="73" applyFont="1" applyFill="1" applyAlignment="1">
      <alignment horizontal="right"/>
    </xf>
    <xf numFmtId="0" fontId="55" fillId="0" borderId="0" xfId="74" applyFont="1" applyFill="1" applyAlignment="1">
      <alignment horizontal="right"/>
    </xf>
    <xf numFmtId="0" fontId="55" fillId="0" borderId="0" xfId="75" applyFont="1" applyFill="1" applyAlignment="1">
      <alignment horizontal="right"/>
    </xf>
    <xf numFmtId="0" fontId="55" fillId="0" borderId="0" xfId="76" applyFont="1" applyFill="1" applyAlignment="1">
      <alignment horizontal="right"/>
    </xf>
    <xf numFmtId="0" fontId="55" fillId="0" borderId="0" xfId="77" applyFont="1" applyFill="1" applyAlignment="1">
      <alignment horizontal="right"/>
    </xf>
    <xf numFmtId="0" fontId="55" fillId="0" borderId="0" xfId="78" applyFont="1" applyFill="1" applyAlignment="1">
      <alignment horizontal="right"/>
    </xf>
    <xf numFmtId="0" fontId="55" fillId="0" borderId="0" xfId="79" applyFont="1" applyFill="1" applyAlignment="1">
      <alignment horizontal="right"/>
    </xf>
    <xf numFmtId="0" fontId="55" fillId="0" borderId="0" xfId="80" applyFont="1" applyFill="1" applyAlignment="1">
      <alignment horizontal="right"/>
    </xf>
    <xf numFmtId="0" fontId="55" fillId="0" borderId="0" xfId="81" applyFont="1" applyFill="1" applyAlignment="1">
      <alignment horizontal="right"/>
    </xf>
    <xf numFmtId="0" fontId="55" fillId="0" borderId="0" xfId="82" applyFont="1" applyFill="1" applyAlignment="1">
      <alignment horizontal="right"/>
    </xf>
    <xf numFmtId="0" fontId="55" fillId="0" borderId="0" xfId="111" applyFont="1" applyFill="1"/>
    <xf numFmtId="0" fontId="55" fillId="0" borderId="0" xfId="112" applyFont="1" applyFill="1"/>
    <xf numFmtId="0" fontId="55" fillId="0" borderId="0" xfId="113" applyFont="1" applyFill="1"/>
    <xf numFmtId="0" fontId="55" fillId="0" borderId="0" xfId="114" applyFont="1" applyFill="1"/>
    <xf numFmtId="0" fontId="55" fillId="0" borderId="0" xfId="115" applyFont="1" applyFill="1"/>
    <xf numFmtId="0" fontId="55" fillId="0" borderId="0" xfId="116" applyFont="1" applyFill="1"/>
    <xf numFmtId="0" fontId="55" fillId="0" borderId="0" xfId="117" applyFont="1" applyFill="1"/>
    <xf numFmtId="0" fontId="55" fillId="0" borderId="0" xfId="118" applyFont="1" applyFill="1"/>
    <xf numFmtId="0" fontId="55" fillId="0" borderId="0" xfId="119" applyFont="1" applyFill="1"/>
    <xf numFmtId="0" fontId="55" fillId="0" borderId="0" xfId="120" applyFont="1" applyFill="1"/>
    <xf numFmtId="165" fontId="55" fillId="0" borderId="0" xfId="121" applyNumberFormat="1" applyFont="1" applyFill="1" applyBorder="1" applyAlignment="1">
      <alignment horizontal="left" wrapText="1"/>
    </xf>
    <xf numFmtId="166" fontId="55" fillId="0" borderId="0" xfId="121" applyNumberFormat="1" applyFont="1" applyFill="1" applyBorder="1" applyAlignment="1">
      <alignment horizontal="left" wrapText="1"/>
    </xf>
    <xf numFmtId="165" fontId="55" fillId="0" borderId="1" xfId="174" applyNumberFormat="1" applyFont="1" applyFill="1" applyBorder="1" applyAlignment="1">
      <alignment horizontal="left" wrapText="1"/>
    </xf>
    <xf numFmtId="166" fontId="55" fillId="0" borderId="0" xfId="174" applyNumberFormat="1" applyFont="1" applyFill="1" applyBorder="1" applyAlignment="1">
      <alignment horizontal="left" wrapText="1"/>
    </xf>
    <xf numFmtId="165" fontId="55" fillId="0" borderId="0" xfId="174" applyNumberFormat="1" applyFont="1" applyFill="1" applyBorder="1" applyAlignment="1">
      <alignment horizontal="left" wrapText="1"/>
    </xf>
    <xf numFmtId="166" fontId="55" fillId="0" borderId="0" xfId="182" applyNumberFormat="1" applyFont="1" applyFill="1" applyBorder="1" applyAlignment="1">
      <alignment horizontal="right" wrapText="1"/>
    </xf>
    <xf numFmtId="166" fontId="55" fillId="0" borderId="1" xfId="189" applyNumberFormat="1" applyFont="1" applyFill="1" applyBorder="1" applyAlignment="1">
      <alignment horizontal="right" wrapText="1"/>
    </xf>
    <xf numFmtId="166" fontId="55" fillId="0" borderId="0" xfId="189" applyNumberFormat="1" applyFont="1" applyFill="1" applyBorder="1" applyAlignment="1">
      <alignment horizontal="right" wrapText="1"/>
    </xf>
    <xf numFmtId="165" fontId="55" fillId="0" borderId="0" xfId="196" applyNumberFormat="1" applyFont="1" applyFill="1" applyBorder="1" applyAlignment="1">
      <alignment horizontal="right" wrapText="1"/>
    </xf>
    <xf numFmtId="166" fontId="55" fillId="0" borderId="0" xfId="196" applyNumberFormat="1" applyFont="1" applyFill="1" applyBorder="1" applyAlignment="1">
      <alignment horizontal="right" wrapText="1"/>
    </xf>
    <xf numFmtId="165" fontId="55" fillId="0" borderId="1" xfId="203" applyNumberFormat="1" applyFont="1" applyFill="1" applyBorder="1" applyAlignment="1">
      <alignment horizontal="right" wrapText="1"/>
    </xf>
    <xf numFmtId="166" fontId="55" fillId="0" borderId="0" xfId="203" applyNumberFormat="1" applyFont="1" applyFill="1" applyBorder="1" applyAlignment="1">
      <alignment horizontal="right" wrapText="1"/>
    </xf>
    <xf numFmtId="165" fontId="55" fillId="0" borderId="0" xfId="203" applyNumberFormat="1" applyFont="1" applyFill="1" applyBorder="1" applyAlignment="1">
      <alignment horizontal="right" wrapText="1"/>
    </xf>
    <xf numFmtId="166" fontId="55" fillId="0" borderId="0" xfId="209" applyNumberFormat="1" applyFont="1" applyFill="1" applyBorder="1" applyAlignment="1">
      <alignment horizontal="right" wrapText="1"/>
    </xf>
    <xf numFmtId="166" fontId="55" fillId="0" borderId="1" xfId="215" applyNumberFormat="1" applyFont="1" applyFill="1" applyBorder="1" applyAlignment="1">
      <alignment horizontal="right" wrapText="1"/>
    </xf>
    <xf numFmtId="166" fontId="55" fillId="0" borderId="0" xfId="215" applyNumberFormat="1" applyFont="1" applyFill="1" applyBorder="1" applyAlignment="1">
      <alignment horizontal="right" wrapText="1"/>
    </xf>
    <xf numFmtId="166" fontId="55" fillId="0" borderId="0" xfId="221" applyNumberFormat="1" applyFont="1" applyFill="1" applyBorder="1" applyAlignment="1">
      <alignment horizontal="left" wrapText="1"/>
    </xf>
    <xf numFmtId="166" fontId="55" fillId="0" borderId="1" xfId="227" applyNumberFormat="1" applyFont="1" applyFill="1" applyBorder="1" applyAlignment="1">
      <alignment horizontal="left" wrapText="1"/>
    </xf>
    <xf numFmtId="166" fontId="55" fillId="0" borderId="0" xfId="227" applyNumberFormat="1" applyFont="1" applyFill="1" applyBorder="1" applyAlignment="1">
      <alignment horizontal="left" wrapText="1"/>
    </xf>
    <xf numFmtId="0" fontId="55" fillId="0" borderId="0" xfId="136" applyFont="1" applyFill="1"/>
    <xf numFmtId="164" fontId="55" fillId="0" borderId="0" xfId="0" applyNumberFormat="1" applyFont="1" applyFill="1" applyBorder="1"/>
    <xf numFmtId="1" fontId="55" fillId="0" borderId="1" xfId="149" applyNumberFormat="1" applyFont="1" applyFill="1" applyBorder="1" applyAlignment="1">
      <alignment horizontal="center"/>
    </xf>
    <xf numFmtId="1" fontId="55" fillId="0" borderId="1" xfId="134" applyNumberFormat="1" applyFont="1" applyFill="1" applyBorder="1" applyAlignment="1">
      <alignment horizontal="center"/>
    </xf>
    <xf numFmtId="1" fontId="55" fillId="0" borderId="1" xfId="152" applyNumberFormat="1" applyFont="1" applyFill="1" applyBorder="1" applyAlignment="1">
      <alignment horizontal="center"/>
    </xf>
    <xf numFmtId="0" fontId="55" fillId="0" borderId="1" xfId="76" applyFont="1" applyFill="1" applyBorder="1" applyAlignment="1">
      <alignment horizontal="right"/>
    </xf>
    <xf numFmtId="0" fontId="55" fillId="0" borderId="1" xfId="78" applyFont="1" applyFill="1" applyBorder="1" applyAlignment="1">
      <alignment horizontal="right"/>
    </xf>
    <xf numFmtId="0" fontId="0" fillId="0" borderId="1" xfId="0" applyBorder="1"/>
    <xf numFmtId="0" fontId="0" fillId="0" borderId="0" xfId="0" applyBorder="1"/>
    <xf numFmtId="0" fontId="55" fillId="2" borderId="0" xfId="0" applyFont="1" applyFill="1"/>
    <xf numFmtId="0" fontId="55" fillId="2" borderId="1" xfId="0" applyFont="1" applyFill="1" applyBorder="1"/>
    <xf numFmtId="164" fontId="55" fillId="2" borderId="1" xfId="0" applyNumberFormat="1" applyFont="1" applyFill="1" applyBorder="1"/>
    <xf numFmtId="164" fontId="55" fillId="2" borderId="0" xfId="0" applyNumberFormat="1" applyFont="1" applyFill="1"/>
    <xf numFmtId="1" fontId="55" fillId="2" borderId="0" xfId="0" applyNumberFormat="1" applyFont="1" applyFill="1" applyAlignment="1">
      <alignment horizontal="center"/>
    </xf>
    <xf numFmtId="0" fontId="55" fillId="2" borderId="0" xfId="0" applyFont="1" applyFill="1" applyBorder="1"/>
    <xf numFmtId="1" fontId="55" fillId="2" borderId="1" xfId="0" applyNumberFormat="1" applyFont="1" applyFill="1" applyBorder="1"/>
  </cellXfs>
  <cellStyles count="9154">
    <cellStyle name="20% - Accent1" xfId="264" builtinId="30" customBuiltin="1"/>
    <cellStyle name="20% - Accent1 10" xfId="636"/>
    <cellStyle name="20% - Accent1 10 10" xfId="8666"/>
    <cellStyle name="20% - Accent1 10 2" xfId="1009"/>
    <cellStyle name="20% - Accent1 10 2 2" xfId="3643"/>
    <cellStyle name="20% - Accent1 10 2 3" xfId="7080"/>
    <cellStyle name="20% - Accent1 10 2 4" xfId="8665"/>
    <cellStyle name="20% - Accent1 10 3" xfId="1457"/>
    <cellStyle name="20% - Accent1 10 3 2" xfId="3644"/>
    <cellStyle name="20% - Accent1 10 3 3" xfId="7079"/>
    <cellStyle name="20% - Accent1 10 3 4" xfId="8664"/>
    <cellStyle name="20% - Accent1 10 4" xfId="2673"/>
    <cellStyle name="20% - Accent1 10 4 2" xfId="3645"/>
    <cellStyle name="20% - Accent1 10 4 3" xfId="7078"/>
    <cellStyle name="20% - Accent1 10 4 4" xfId="8663"/>
    <cellStyle name="20% - Accent1 10 5" xfId="2896"/>
    <cellStyle name="20% - Accent1 10 5 2" xfId="3646"/>
    <cellStyle name="20% - Accent1 10 5 3" xfId="7077"/>
    <cellStyle name="20% - Accent1 10 5 4" xfId="8662"/>
    <cellStyle name="20% - Accent1 10 6" xfId="3010"/>
    <cellStyle name="20% - Accent1 10 6 2" xfId="3647"/>
    <cellStyle name="20% - Accent1 10 6 3" xfId="7076"/>
    <cellStyle name="20% - Accent1 10 6 4" xfId="8661"/>
    <cellStyle name="20% - Accent1 10 7" xfId="3540"/>
    <cellStyle name="20% - Accent1 10 7 2" xfId="3648"/>
    <cellStyle name="20% - Accent1 10 7 3" xfId="7075"/>
    <cellStyle name="20% - Accent1 10 7 4" xfId="8660"/>
    <cellStyle name="20% - Accent1 10 8" xfId="3642"/>
    <cellStyle name="20% - Accent1 10 9" xfId="7081"/>
    <cellStyle name="20% - Accent1 11" xfId="643"/>
    <cellStyle name="20% - Accent1 11 10" xfId="8659"/>
    <cellStyle name="20% - Accent1 11 2" xfId="1016"/>
    <cellStyle name="20% - Accent1 11 2 2" xfId="3650"/>
    <cellStyle name="20% - Accent1 11 2 3" xfId="7073"/>
    <cellStyle name="20% - Accent1 11 2 4" xfId="8658"/>
    <cellStyle name="20% - Accent1 11 3" xfId="1464"/>
    <cellStyle name="20% - Accent1 11 3 2" xfId="3651"/>
    <cellStyle name="20% - Accent1 11 3 3" xfId="7072"/>
    <cellStyle name="20% - Accent1 11 3 4" xfId="8657"/>
    <cellStyle name="20% - Accent1 11 4" xfId="2680"/>
    <cellStyle name="20% - Accent1 11 4 2" xfId="3652"/>
    <cellStyle name="20% - Accent1 11 4 3" xfId="7071"/>
    <cellStyle name="20% - Accent1 11 4 4" xfId="8656"/>
    <cellStyle name="20% - Accent1 11 5" xfId="2903"/>
    <cellStyle name="20% - Accent1 11 5 2" xfId="3653"/>
    <cellStyle name="20% - Accent1 11 5 3" xfId="7070"/>
    <cellStyle name="20% - Accent1 11 5 4" xfId="8655"/>
    <cellStyle name="20% - Accent1 11 6" xfId="3017"/>
    <cellStyle name="20% - Accent1 11 6 2" xfId="3654"/>
    <cellStyle name="20% - Accent1 11 6 3" xfId="7069"/>
    <cellStyle name="20% - Accent1 11 6 4" xfId="8654"/>
    <cellStyle name="20% - Accent1 11 7" xfId="3547"/>
    <cellStyle name="20% - Accent1 11 7 2" xfId="3655"/>
    <cellStyle name="20% - Accent1 11 7 3" xfId="7068"/>
    <cellStyle name="20% - Accent1 11 7 4" xfId="8653"/>
    <cellStyle name="20% - Accent1 11 8" xfId="3649"/>
    <cellStyle name="20% - Accent1 11 9" xfId="7074"/>
    <cellStyle name="20% - Accent1 12" xfId="642"/>
    <cellStyle name="20% - Accent1 12 10" xfId="8652"/>
    <cellStyle name="20% - Accent1 12 2" xfId="1015"/>
    <cellStyle name="20% - Accent1 12 2 2" xfId="3657"/>
    <cellStyle name="20% - Accent1 12 2 3" xfId="7066"/>
    <cellStyle name="20% - Accent1 12 2 4" xfId="8651"/>
    <cellStyle name="20% - Accent1 12 3" xfId="1463"/>
    <cellStyle name="20% - Accent1 12 3 2" xfId="3658"/>
    <cellStyle name="20% - Accent1 12 3 3" xfId="7065"/>
    <cellStyle name="20% - Accent1 12 3 4" xfId="8650"/>
    <cellStyle name="20% - Accent1 12 4" xfId="2679"/>
    <cellStyle name="20% - Accent1 12 4 2" xfId="3659"/>
    <cellStyle name="20% - Accent1 12 4 3" xfId="7064"/>
    <cellStyle name="20% - Accent1 12 4 4" xfId="8649"/>
    <cellStyle name="20% - Accent1 12 5" xfId="2902"/>
    <cellStyle name="20% - Accent1 12 5 2" xfId="3660"/>
    <cellStyle name="20% - Accent1 12 5 3" xfId="7063"/>
    <cellStyle name="20% - Accent1 12 5 4" xfId="8648"/>
    <cellStyle name="20% - Accent1 12 6" xfId="3016"/>
    <cellStyle name="20% - Accent1 12 6 2" xfId="3661"/>
    <cellStyle name="20% - Accent1 12 6 3" xfId="7062"/>
    <cellStyle name="20% - Accent1 12 6 4" xfId="8647"/>
    <cellStyle name="20% - Accent1 12 7" xfId="3546"/>
    <cellStyle name="20% - Accent1 12 7 2" xfId="3662"/>
    <cellStyle name="20% - Accent1 12 7 3" xfId="7061"/>
    <cellStyle name="20% - Accent1 12 7 4" xfId="8646"/>
    <cellStyle name="20% - Accent1 12 8" xfId="3656"/>
    <cellStyle name="20% - Accent1 12 9" xfId="7067"/>
    <cellStyle name="20% - Accent1 13" xfId="676"/>
    <cellStyle name="20% - Accent1 13 2" xfId="3663"/>
    <cellStyle name="20% - Accent1 13 3" xfId="7060"/>
    <cellStyle name="20% - Accent1 13 4" xfId="8645"/>
    <cellStyle name="20% - Accent1 14" xfId="865"/>
    <cellStyle name="20% - Accent1 14 2" xfId="3664"/>
    <cellStyle name="20% - Accent1 14 3" xfId="7059"/>
    <cellStyle name="20% - Accent1 14 4" xfId="8644"/>
    <cellStyle name="20% - Accent1 15" xfId="726"/>
    <cellStyle name="20% - Accent1 16" xfId="1544"/>
    <cellStyle name="20% - Accent1 17" xfId="1499"/>
    <cellStyle name="20% - Accent1 18" xfId="706"/>
    <cellStyle name="20% - Accent1 19" xfId="1287"/>
    <cellStyle name="20% - Accent1 2" xfId="289"/>
    <cellStyle name="20% - Accent1 2 2" xfId="1655"/>
    <cellStyle name="20% - Accent1 2 3" xfId="1656"/>
    <cellStyle name="20% - Accent1 20" xfId="1600"/>
    <cellStyle name="20% - Accent1 21" xfId="1640"/>
    <cellStyle name="20% - Accent1 21 2" xfId="3674"/>
    <cellStyle name="20% - Accent1 21 3" xfId="7058"/>
    <cellStyle name="20% - Accent1 21 4" xfId="8643"/>
    <cellStyle name="20% - Accent1 22" xfId="2036"/>
    <cellStyle name="20% - Accent1 22 2" xfId="3675"/>
    <cellStyle name="20% - Accent1 22 3" xfId="7057"/>
    <cellStyle name="20% - Accent1 22 4" xfId="8642"/>
    <cellStyle name="20% - Accent1 23" xfId="2176"/>
    <cellStyle name="20% - Accent1 23 2" xfId="3676"/>
    <cellStyle name="20% - Accent1 23 3" xfId="7056"/>
    <cellStyle name="20% - Accent1 23 4" xfId="8641"/>
    <cellStyle name="20% - Accent1 24" xfId="2240"/>
    <cellStyle name="20% - Accent1 24 2" xfId="3677"/>
    <cellStyle name="20% - Accent1 24 3" xfId="7055"/>
    <cellStyle name="20% - Accent1 24 4" xfId="8640"/>
    <cellStyle name="20% - Accent1 25" xfId="2285"/>
    <cellStyle name="20% - Accent1 25 2" xfId="3678"/>
    <cellStyle name="20% - Accent1 25 3" xfId="7054"/>
    <cellStyle name="20% - Accent1 25 4" xfId="8639"/>
    <cellStyle name="20% - Accent1 26" xfId="2728"/>
    <cellStyle name="20% - Accent1 26 2" xfId="3679"/>
    <cellStyle name="20% - Accent1 26 3" xfId="7053"/>
    <cellStyle name="20% - Accent1 26 4" xfId="8638"/>
    <cellStyle name="20% - Accent1 27" xfId="2943"/>
    <cellStyle name="20% - Accent1 27 2" xfId="3680"/>
    <cellStyle name="20% - Accent1 27 3" xfId="7052"/>
    <cellStyle name="20% - Accent1 27 4" xfId="8637"/>
    <cellStyle name="20% - Accent1 28" xfId="3301"/>
    <cellStyle name="20% - Accent1 28 2" xfId="3681"/>
    <cellStyle name="20% - Accent1 28 3" xfId="7051"/>
    <cellStyle name="20% - Accent1 28 4" xfId="8636"/>
    <cellStyle name="20% - Accent1 29" xfId="3641"/>
    <cellStyle name="20% - Accent1 3" xfId="290"/>
    <cellStyle name="20% - Accent1 3 2" xfId="1657"/>
    <cellStyle name="20% - Accent1 3 3" xfId="1658"/>
    <cellStyle name="20% - Accent1 30" xfId="7082"/>
    <cellStyle name="20% - Accent1 31" xfId="8667"/>
    <cellStyle name="20% - Accent1 4" xfId="386"/>
    <cellStyle name="20% - Accent1 4 10" xfId="2407"/>
    <cellStyle name="20% - Accent1 4 10 2" xfId="3686"/>
    <cellStyle name="20% - Accent1 4 10 3" xfId="7049"/>
    <cellStyle name="20% - Accent1 4 10 4" xfId="8634"/>
    <cellStyle name="20% - Accent1 4 11" xfId="2788"/>
    <cellStyle name="20% - Accent1 4 11 2" xfId="3687"/>
    <cellStyle name="20% - Accent1 4 11 3" xfId="7048"/>
    <cellStyle name="20% - Accent1 4 11 4" xfId="8633"/>
    <cellStyle name="20% - Accent1 4 12" xfId="2961"/>
    <cellStyle name="20% - Accent1 4 12 2" xfId="3688"/>
    <cellStyle name="20% - Accent1 4 12 3" xfId="7047"/>
    <cellStyle name="20% - Accent1 4 12 4" xfId="8632"/>
    <cellStyle name="20% - Accent1 4 13" xfId="3340"/>
    <cellStyle name="20% - Accent1 4 13 2" xfId="3689"/>
    <cellStyle name="20% - Accent1 4 13 3" xfId="7046"/>
    <cellStyle name="20% - Accent1 4 13 4" xfId="8631"/>
    <cellStyle name="20% - Accent1 4 14" xfId="3685"/>
    <cellStyle name="20% - Accent1 4 15" xfId="7050"/>
    <cellStyle name="20% - Accent1 4 16" xfId="8635"/>
    <cellStyle name="20% - Accent1 4 2" xfId="541"/>
    <cellStyle name="20% - Accent1 4 2 10" xfId="2780"/>
    <cellStyle name="20% - Accent1 4 2 10 2" xfId="3691"/>
    <cellStyle name="20% - Accent1 4 2 10 3" xfId="7044"/>
    <cellStyle name="20% - Accent1 4 2 10 4" xfId="8629"/>
    <cellStyle name="20% - Accent1 4 2 11" xfId="3442"/>
    <cellStyle name="20% - Accent1 4 2 11 2" xfId="3692"/>
    <cellStyle name="20% - Accent1 4 2 11 3" xfId="7043"/>
    <cellStyle name="20% - Accent1 4 2 11 4" xfId="8628"/>
    <cellStyle name="20% - Accent1 4 2 12" xfId="3690"/>
    <cellStyle name="20% - Accent1 4 2 13" xfId="7045"/>
    <cellStyle name="20% - Accent1 4 2 14" xfId="8630"/>
    <cellStyle name="20% - Accent1 4 2 2" xfId="914"/>
    <cellStyle name="20% - Accent1 4 2 2 2" xfId="3693"/>
    <cellStyle name="20% - Accent1 4 2 2 3" xfId="7042"/>
    <cellStyle name="20% - Accent1 4 2 2 4" xfId="8627"/>
    <cellStyle name="20% - Accent1 4 2 3" xfId="1360"/>
    <cellStyle name="20% - Accent1 4 2 3 2" xfId="3694"/>
    <cellStyle name="20% - Accent1 4 2 3 3" xfId="7041"/>
    <cellStyle name="20% - Accent1 4 2 3 4" xfId="8626"/>
    <cellStyle name="20% - Accent1 4 2 4" xfId="1660"/>
    <cellStyle name="20% - Accent1 4 2 4 2" xfId="3695"/>
    <cellStyle name="20% - Accent1 4 2 4 3" xfId="7040"/>
    <cellStyle name="20% - Accent1 4 2 4 4" xfId="8625"/>
    <cellStyle name="20% - Accent1 4 2 5" xfId="2022"/>
    <cellStyle name="20% - Accent1 4 2 5 2" xfId="3696"/>
    <cellStyle name="20% - Accent1 4 2 5 3" xfId="7039"/>
    <cellStyle name="20% - Accent1 4 2 5 4" xfId="8624"/>
    <cellStyle name="20% - Accent1 4 2 6" xfId="2172"/>
    <cellStyle name="20% - Accent1 4 2 6 2" xfId="3697"/>
    <cellStyle name="20% - Accent1 4 2 6 3" xfId="7038"/>
    <cellStyle name="20% - Accent1 4 2 6 4" xfId="8623"/>
    <cellStyle name="20% - Accent1 4 2 7" xfId="2237"/>
    <cellStyle name="20% - Accent1 4 2 7 2" xfId="3698"/>
    <cellStyle name="20% - Accent1 4 2 7 3" xfId="7037"/>
    <cellStyle name="20% - Accent1 4 2 7 4" xfId="8622"/>
    <cellStyle name="20% - Accent1 4 2 8" xfId="2574"/>
    <cellStyle name="20% - Accent1 4 2 8 2" xfId="3699"/>
    <cellStyle name="20% - Accent1 4 2 8 3" xfId="7036"/>
    <cellStyle name="20% - Accent1 4 2 8 4" xfId="8621"/>
    <cellStyle name="20% - Accent1 4 2 9" xfId="2353"/>
    <cellStyle name="20% - Accent1 4 2 9 2" xfId="3700"/>
    <cellStyle name="20% - Accent1 4 2 9 3" xfId="7035"/>
    <cellStyle name="20% - Accent1 4 2 9 4" xfId="8620"/>
    <cellStyle name="20% - Accent1 4 3" xfId="510"/>
    <cellStyle name="20% - Accent1 4 3 10" xfId="2281"/>
    <cellStyle name="20% - Accent1 4 3 10 2" xfId="3702"/>
    <cellStyle name="20% - Accent1 4 3 10 3" xfId="7033"/>
    <cellStyle name="20% - Accent1 4 3 10 4" xfId="8618"/>
    <cellStyle name="20% - Accent1 4 3 11" xfId="3416"/>
    <cellStyle name="20% - Accent1 4 3 11 2" xfId="3703"/>
    <cellStyle name="20% - Accent1 4 3 11 3" xfId="7032"/>
    <cellStyle name="20% - Accent1 4 3 11 4" xfId="8617"/>
    <cellStyle name="20% - Accent1 4 3 12" xfId="3701"/>
    <cellStyle name="20% - Accent1 4 3 13" xfId="7034"/>
    <cellStyle name="20% - Accent1 4 3 14" xfId="8619"/>
    <cellStyle name="20% - Accent1 4 3 2" xfId="886"/>
    <cellStyle name="20% - Accent1 4 3 2 2" xfId="3704"/>
    <cellStyle name="20% - Accent1 4 3 2 3" xfId="7031"/>
    <cellStyle name="20% - Accent1 4 3 2 4" xfId="8616"/>
    <cellStyle name="20% - Accent1 4 3 3" xfId="1330"/>
    <cellStyle name="20% - Accent1 4 3 3 2" xfId="3705"/>
    <cellStyle name="20% - Accent1 4 3 3 3" xfId="7030"/>
    <cellStyle name="20% - Accent1 4 3 3 4" xfId="8615"/>
    <cellStyle name="20% - Accent1 4 3 4" xfId="1661"/>
    <cellStyle name="20% - Accent1 4 3 5" xfId="2020"/>
    <cellStyle name="20% - Accent1 4 3 6" xfId="2171"/>
    <cellStyle name="20% - Accent1 4 3 7" xfId="2236"/>
    <cellStyle name="20% - Accent1 4 3 8" xfId="2543"/>
    <cellStyle name="20% - Accent1 4 3 8 2" xfId="3710"/>
    <cellStyle name="20% - Accent1 4 3 8 3" xfId="7029"/>
    <cellStyle name="20% - Accent1 4 3 8 4" xfId="8614"/>
    <cellStyle name="20% - Accent1 4 3 9" xfId="2271"/>
    <cellStyle name="20% - Accent1 4 3 9 2" xfId="3711"/>
    <cellStyle name="20% - Accent1 4 3 9 3" xfId="7028"/>
    <cellStyle name="20% - Accent1 4 3 9 4" xfId="8613"/>
    <cellStyle name="20% - Accent1 4 4" xfId="766"/>
    <cellStyle name="20% - Accent1 4 4 2" xfId="3712"/>
    <cellStyle name="20% - Accent1 4 4 3" xfId="7027"/>
    <cellStyle name="20% - Accent1 4 4 4" xfId="8612"/>
    <cellStyle name="20% - Accent1 4 5" xfId="686"/>
    <cellStyle name="20% - Accent1 4 5 2" xfId="3713"/>
    <cellStyle name="20% - Accent1 4 5 3" xfId="7026"/>
    <cellStyle name="20% - Accent1 4 5 4" xfId="8611"/>
    <cellStyle name="20% - Accent1 4 6" xfId="1659"/>
    <cellStyle name="20% - Accent1 4 7" xfId="2025"/>
    <cellStyle name="20% - Accent1 4 8" xfId="2174"/>
    <cellStyle name="20% - Accent1 4 9" xfId="2239"/>
    <cellStyle name="20% - Accent1 5" xfId="424"/>
    <cellStyle name="20% - Accent1 5 10" xfId="2458"/>
    <cellStyle name="20% - Accent1 5 10 2" xfId="3719"/>
    <cellStyle name="20% - Accent1 5 10 3" xfId="7024"/>
    <cellStyle name="20% - Accent1 5 10 4" xfId="8609"/>
    <cellStyle name="20% - Accent1 5 11" xfId="2635"/>
    <cellStyle name="20% - Accent1 5 11 2" xfId="3720"/>
    <cellStyle name="20% - Accent1 5 11 3" xfId="7023"/>
    <cellStyle name="20% - Accent1 5 11 4" xfId="8608"/>
    <cellStyle name="20% - Accent1 5 12" xfId="2320"/>
    <cellStyle name="20% - Accent1 5 12 2" xfId="3721"/>
    <cellStyle name="20% - Accent1 5 12 3" xfId="7022"/>
    <cellStyle name="20% - Accent1 5 12 4" xfId="8607"/>
    <cellStyle name="20% - Accent1 5 13" xfId="3363"/>
    <cellStyle name="20% - Accent1 5 13 2" xfId="3722"/>
    <cellStyle name="20% - Accent1 5 13 3" xfId="7021"/>
    <cellStyle name="20% - Accent1 5 13 4" xfId="8606"/>
    <cellStyle name="20% - Accent1 5 14" xfId="3718"/>
    <cellStyle name="20% - Accent1 5 15" xfId="7025"/>
    <cellStyle name="20% - Accent1 5 16" xfId="8610"/>
    <cellStyle name="20% - Accent1 5 2" xfId="561"/>
    <cellStyle name="20% - Accent1 5 2 10" xfId="8605"/>
    <cellStyle name="20% - Accent1 5 2 2" xfId="936"/>
    <cellStyle name="20% - Accent1 5 2 2 2" xfId="3724"/>
    <cellStyle name="20% - Accent1 5 2 2 3" xfId="7019"/>
    <cellStyle name="20% - Accent1 5 2 2 4" xfId="8604"/>
    <cellStyle name="20% - Accent1 5 2 3" xfId="1382"/>
    <cellStyle name="20% - Accent1 5 2 3 2" xfId="3725"/>
    <cellStyle name="20% - Accent1 5 2 3 3" xfId="7018"/>
    <cellStyle name="20% - Accent1 5 2 3 4" xfId="8603"/>
    <cellStyle name="20% - Accent1 5 2 4" xfId="2596"/>
    <cellStyle name="20% - Accent1 5 2 4 2" xfId="3726"/>
    <cellStyle name="20% - Accent1 5 2 4 3" xfId="7017"/>
    <cellStyle name="20% - Accent1 5 2 4 4" xfId="8602"/>
    <cellStyle name="20% - Accent1 5 2 5" xfId="2484"/>
    <cellStyle name="20% - Accent1 5 2 5 2" xfId="3727"/>
    <cellStyle name="20% - Accent1 5 2 5 3" xfId="7016"/>
    <cellStyle name="20% - Accent1 5 2 5 4" xfId="8601"/>
    <cellStyle name="20% - Accent1 5 2 6" xfId="2861"/>
    <cellStyle name="20% - Accent1 5 2 6 2" xfId="3728"/>
    <cellStyle name="20% - Accent1 5 2 6 3" xfId="6994"/>
    <cellStyle name="20% - Accent1 5 2 6 4" xfId="8600"/>
    <cellStyle name="20% - Accent1 5 2 7" xfId="3463"/>
    <cellStyle name="20% - Accent1 5 2 7 2" xfId="3729"/>
    <cellStyle name="20% - Accent1 5 2 7 3" xfId="6955"/>
    <cellStyle name="20% - Accent1 5 2 7 4" xfId="8599"/>
    <cellStyle name="20% - Accent1 5 2 8" xfId="3723"/>
    <cellStyle name="20% - Accent1 5 2 9" xfId="7020"/>
    <cellStyle name="20% - Accent1 5 3" xfId="517"/>
    <cellStyle name="20% - Accent1 5 3 10" xfId="8598"/>
    <cellStyle name="20% - Accent1 5 3 2" xfId="893"/>
    <cellStyle name="20% - Accent1 5 3 2 2" xfId="3731"/>
    <cellStyle name="20% - Accent1 5 3 2 3" xfId="6953"/>
    <cellStyle name="20% - Accent1 5 3 2 4" xfId="8576"/>
    <cellStyle name="20% - Accent1 5 3 3" xfId="1337"/>
    <cellStyle name="20% - Accent1 5 3 3 2" xfId="3732"/>
    <cellStyle name="20% - Accent1 5 3 3 3" xfId="6952"/>
    <cellStyle name="20% - Accent1 5 3 3 4" xfId="8537"/>
    <cellStyle name="20% - Accent1 5 3 4" xfId="2550"/>
    <cellStyle name="20% - Accent1 5 3 4 2" xfId="3733"/>
    <cellStyle name="20% - Accent1 5 3 4 3" xfId="6897"/>
    <cellStyle name="20% - Accent1 5 3 4 4" xfId="8536"/>
    <cellStyle name="20% - Accent1 5 3 5" xfId="2364"/>
    <cellStyle name="20% - Accent1 5 3 5 2" xfId="3734"/>
    <cellStyle name="20% - Accent1 5 3 5 3" xfId="6859"/>
    <cellStyle name="20% - Accent1 5 3 5 4" xfId="8535"/>
    <cellStyle name="20% - Accent1 5 3 6" xfId="2757"/>
    <cellStyle name="20% - Accent1 5 3 6 2" xfId="3735"/>
    <cellStyle name="20% - Accent1 5 3 6 3" xfId="6858"/>
    <cellStyle name="20% - Accent1 5 3 6 4" xfId="8534"/>
    <cellStyle name="20% - Accent1 5 3 7" xfId="3422"/>
    <cellStyle name="20% - Accent1 5 3 7 2" xfId="3736"/>
    <cellStyle name="20% - Accent1 5 3 7 3" xfId="6857"/>
    <cellStyle name="20% - Accent1 5 3 7 4" xfId="8479"/>
    <cellStyle name="20% - Accent1 5 3 8" xfId="3730"/>
    <cellStyle name="20% - Accent1 5 3 9" xfId="6954"/>
    <cellStyle name="20% - Accent1 5 4" xfId="813"/>
    <cellStyle name="20% - Accent1 5 4 2" xfId="3737"/>
    <cellStyle name="20% - Accent1 5 4 3" xfId="6856"/>
    <cellStyle name="20% - Accent1 5 4 4" xfId="8441"/>
    <cellStyle name="20% - Accent1 5 5" xfId="1261"/>
    <cellStyle name="20% - Accent1 5 5 2" xfId="3738"/>
    <cellStyle name="20% - Accent1 5 5 3" xfId="6805"/>
    <cellStyle name="20% - Accent1 5 5 4" xfId="8440"/>
    <cellStyle name="20% - Accent1 5 6" xfId="1662"/>
    <cellStyle name="20% - Accent1 5 7" xfId="2019"/>
    <cellStyle name="20% - Accent1 5 8" xfId="2170"/>
    <cellStyle name="20% - Accent1 5 9" xfId="2235"/>
    <cellStyle name="20% - Accent1 6" xfId="467"/>
    <cellStyle name="20% - Accent1 7" xfId="473"/>
    <cellStyle name="20% - Accent1 7 10" xfId="3744"/>
    <cellStyle name="20% - Accent1 7 11" xfId="6803"/>
    <cellStyle name="20% - Accent1 7 12" xfId="8388"/>
    <cellStyle name="20% - Accent1 7 2" xfId="582"/>
    <cellStyle name="20% - Accent1 7 2 10" xfId="8387"/>
    <cellStyle name="20% - Accent1 7 2 2" xfId="958"/>
    <cellStyle name="20% - Accent1 7 2 2 2" xfId="3746"/>
    <cellStyle name="20% - Accent1 7 2 2 3" xfId="6801"/>
    <cellStyle name="20% - Accent1 7 2 2 4" xfId="8386"/>
    <cellStyle name="20% - Accent1 7 2 3" xfId="1405"/>
    <cellStyle name="20% - Accent1 7 2 3 2" xfId="3747"/>
    <cellStyle name="20% - Accent1 7 2 3 3" xfId="6800"/>
    <cellStyle name="20% - Accent1 7 2 3 4" xfId="8385"/>
    <cellStyle name="20% - Accent1 7 2 4" xfId="2619"/>
    <cellStyle name="20% - Accent1 7 2 4 2" xfId="3748"/>
    <cellStyle name="20% - Accent1 7 2 4 3" xfId="6799"/>
    <cellStyle name="20% - Accent1 7 2 4 4" xfId="8384"/>
    <cellStyle name="20% - Accent1 7 2 5" xfId="2488"/>
    <cellStyle name="20% - Accent1 7 2 5 2" xfId="3749"/>
    <cellStyle name="20% - Accent1 7 2 5 3" xfId="6798"/>
    <cellStyle name="20% - Accent1 7 2 5 4" xfId="8383"/>
    <cellStyle name="20% - Accent1 7 2 6" xfId="2865"/>
    <cellStyle name="20% - Accent1 7 2 6 2" xfId="3750"/>
    <cellStyle name="20% - Accent1 7 2 6 3" xfId="6797"/>
    <cellStyle name="20% - Accent1 7 2 6 4" xfId="8382"/>
    <cellStyle name="20% - Accent1 7 2 7" xfId="3486"/>
    <cellStyle name="20% - Accent1 7 2 7 2" xfId="3751"/>
    <cellStyle name="20% - Accent1 7 2 7 3" xfId="6796"/>
    <cellStyle name="20% - Accent1 7 2 7 4" xfId="8381"/>
    <cellStyle name="20% - Accent1 7 2 8" xfId="3745"/>
    <cellStyle name="20% - Accent1 7 2 9" xfId="6802"/>
    <cellStyle name="20% - Accent1 7 3" xfId="614"/>
    <cellStyle name="20% - Accent1 7 3 10" xfId="8380"/>
    <cellStyle name="20% - Accent1 7 3 2" xfId="990"/>
    <cellStyle name="20% - Accent1 7 3 2 2" xfId="3753"/>
    <cellStyle name="20% - Accent1 7 3 2 3" xfId="6794"/>
    <cellStyle name="20% - Accent1 7 3 2 4" xfId="8379"/>
    <cellStyle name="20% - Accent1 7 3 3" xfId="1435"/>
    <cellStyle name="20% - Accent1 7 3 3 2" xfId="3754"/>
    <cellStyle name="20% - Accent1 7 3 3 3" xfId="6793"/>
    <cellStyle name="20% - Accent1 7 3 3 4" xfId="8378"/>
    <cellStyle name="20% - Accent1 7 3 4" xfId="2651"/>
    <cellStyle name="20% - Accent1 7 3 4 2" xfId="3755"/>
    <cellStyle name="20% - Accent1 7 3 4 3" xfId="6792"/>
    <cellStyle name="20% - Accent1 7 3 4 4" xfId="8376"/>
    <cellStyle name="20% - Accent1 7 3 5" xfId="2309"/>
    <cellStyle name="20% - Accent1 7 3 5 2" xfId="3756"/>
    <cellStyle name="20% - Accent1 7 3 5 3" xfId="6791"/>
    <cellStyle name="20% - Accent1 7 3 5 4" xfId="8375"/>
    <cellStyle name="20% - Accent1 7 3 6" xfId="2753"/>
    <cellStyle name="20% - Accent1 7 3 6 2" xfId="3757"/>
    <cellStyle name="20% - Accent1 7 3 6 3" xfId="6790"/>
    <cellStyle name="20% - Accent1 7 3 6 4" xfId="8374"/>
    <cellStyle name="20% - Accent1 7 3 7" xfId="3518"/>
    <cellStyle name="20% - Accent1 7 3 7 2" xfId="3758"/>
    <cellStyle name="20% - Accent1 7 3 7 3" xfId="6789"/>
    <cellStyle name="20% - Accent1 7 3 7 4" xfId="8373"/>
    <cellStyle name="20% - Accent1 7 3 8" xfId="3752"/>
    <cellStyle name="20% - Accent1 7 3 9" xfId="6795"/>
    <cellStyle name="20% - Accent1 7 4" xfId="851"/>
    <cellStyle name="20% - Accent1 7 4 2" xfId="3759"/>
    <cellStyle name="20% - Accent1 7 4 3" xfId="6788"/>
    <cellStyle name="20% - Accent1 7 4 4" xfId="8372"/>
    <cellStyle name="20% - Accent1 7 5" xfId="1296"/>
    <cellStyle name="20% - Accent1 7 5 2" xfId="3760"/>
    <cellStyle name="20% - Accent1 7 5 3" xfId="6787"/>
    <cellStyle name="20% - Accent1 7 5 4" xfId="8371"/>
    <cellStyle name="20% - Accent1 7 6" xfId="2505"/>
    <cellStyle name="20% - Accent1 7 6 2" xfId="3761"/>
    <cellStyle name="20% - Accent1 7 6 3" xfId="6786"/>
    <cellStyle name="20% - Accent1 7 6 4" xfId="8370"/>
    <cellStyle name="20% - Accent1 7 7" xfId="2823"/>
    <cellStyle name="20% - Accent1 7 7 2" xfId="3762"/>
    <cellStyle name="20% - Accent1 7 7 3" xfId="6785"/>
    <cellStyle name="20% - Accent1 7 7 4" xfId="8369"/>
    <cellStyle name="20% - Accent1 7 8" xfId="2973"/>
    <cellStyle name="20% - Accent1 7 8 2" xfId="3763"/>
    <cellStyle name="20% - Accent1 7 8 3" xfId="6784"/>
    <cellStyle name="20% - Accent1 7 8 4" xfId="8368"/>
    <cellStyle name="20% - Accent1 7 9" xfId="3381"/>
    <cellStyle name="20% - Accent1 7 9 2" xfId="3764"/>
    <cellStyle name="20% - Accent1 7 9 3" xfId="6783"/>
    <cellStyle name="20% - Accent1 7 9 4" xfId="8367"/>
    <cellStyle name="20% - Accent1 8" xfId="494"/>
    <cellStyle name="20% - Accent1 8 10" xfId="8366"/>
    <cellStyle name="20% - Accent1 8 2" xfId="870"/>
    <cellStyle name="20% - Accent1 8 2 2" xfId="3766"/>
    <cellStyle name="20% - Accent1 8 2 3" xfId="6781"/>
    <cellStyle name="20% - Accent1 8 2 4" xfId="8365"/>
    <cellStyle name="20% - Accent1 8 3" xfId="1315"/>
    <cellStyle name="20% - Accent1 8 3 2" xfId="3767"/>
    <cellStyle name="20% - Accent1 8 3 3" xfId="6780"/>
    <cellStyle name="20% - Accent1 8 3 4" xfId="8364"/>
    <cellStyle name="20% - Accent1 8 4" xfId="2527"/>
    <cellStyle name="20% - Accent1 8 4 2" xfId="3768"/>
    <cellStyle name="20% - Accent1 8 4 3" xfId="6779"/>
    <cellStyle name="20% - Accent1 8 4 4" xfId="8363"/>
    <cellStyle name="20% - Accent1 8 5" xfId="2279"/>
    <cellStyle name="20% - Accent1 8 5 2" xfId="3769"/>
    <cellStyle name="20% - Accent1 8 5 3" xfId="6778"/>
    <cellStyle name="20% - Accent1 8 5 4" xfId="8362"/>
    <cellStyle name="20% - Accent1 8 6" xfId="2472"/>
    <cellStyle name="20% - Accent1 8 6 2" xfId="3770"/>
    <cellStyle name="20% - Accent1 8 6 3" xfId="6777"/>
    <cellStyle name="20% - Accent1 8 6 4" xfId="8361"/>
    <cellStyle name="20% - Accent1 8 7" xfId="3400"/>
    <cellStyle name="20% - Accent1 8 7 2" xfId="3771"/>
    <cellStyle name="20% - Accent1 8 7 3" xfId="6776"/>
    <cellStyle name="20% - Accent1 8 7 4" xfId="8360"/>
    <cellStyle name="20% - Accent1 8 8" xfId="3765"/>
    <cellStyle name="20% - Accent1 8 9" xfId="6782"/>
    <cellStyle name="20% - Accent1 9" xfId="539"/>
    <cellStyle name="20% - Accent1 9 10" xfId="8359"/>
    <cellStyle name="20% - Accent1 9 2" xfId="912"/>
    <cellStyle name="20% - Accent1 9 2 2" xfId="3773"/>
    <cellStyle name="20% - Accent1 9 2 3" xfId="6774"/>
    <cellStyle name="20% - Accent1 9 2 4" xfId="8358"/>
    <cellStyle name="20% - Accent1 9 3" xfId="1358"/>
    <cellStyle name="20% - Accent1 9 3 2" xfId="3774"/>
    <cellStyle name="20% - Accent1 9 3 3" xfId="6773"/>
    <cellStyle name="20% - Accent1 9 3 4" xfId="8357"/>
    <cellStyle name="20% - Accent1 9 4" xfId="2572"/>
    <cellStyle name="20% - Accent1 9 4 2" xfId="3775"/>
    <cellStyle name="20% - Accent1 9 4 3" xfId="6772"/>
    <cellStyle name="20% - Accent1 9 4 4" xfId="8356"/>
    <cellStyle name="20% - Accent1 9 5" xfId="2480"/>
    <cellStyle name="20% - Accent1 9 5 2" xfId="3776"/>
    <cellStyle name="20% - Accent1 9 5 3" xfId="6771"/>
    <cellStyle name="20% - Accent1 9 5 4" xfId="8355"/>
    <cellStyle name="20% - Accent1 9 6" xfId="2765"/>
    <cellStyle name="20% - Accent1 9 6 2" xfId="3777"/>
    <cellStyle name="20% - Accent1 9 6 3" xfId="6770"/>
    <cellStyle name="20% - Accent1 9 6 4" xfId="8354"/>
    <cellStyle name="20% - Accent1 9 7" xfId="3440"/>
    <cellStyle name="20% - Accent1 9 7 2" xfId="3778"/>
    <cellStyle name="20% - Accent1 9 7 3" xfId="6769"/>
    <cellStyle name="20% - Accent1 9 7 4" xfId="8353"/>
    <cellStyle name="20% - Accent1 9 8" xfId="3772"/>
    <cellStyle name="20% - Accent1 9 9" xfId="6775"/>
    <cellStyle name="20% - Accent2" xfId="268" builtinId="34" customBuiltin="1"/>
    <cellStyle name="20% - Accent2 10" xfId="640"/>
    <cellStyle name="20% - Accent2 10 10" xfId="8351"/>
    <cellStyle name="20% - Accent2 10 2" xfId="1013"/>
    <cellStyle name="20% - Accent2 10 2 2" xfId="3781"/>
    <cellStyle name="20% - Accent2 10 2 3" xfId="6762"/>
    <cellStyle name="20% - Accent2 10 2 4" xfId="8350"/>
    <cellStyle name="20% - Accent2 10 3" xfId="1461"/>
    <cellStyle name="20% - Accent2 10 3 2" xfId="3782"/>
    <cellStyle name="20% - Accent2 10 3 3" xfId="6761"/>
    <cellStyle name="20% - Accent2 10 3 4" xfId="8345"/>
    <cellStyle name="20% - Accent2 10 4" xfId="2677"/>
    <cellStyle name="20% - Accent2 10 4 2" xfId="3783"/>
    <cellStyle name="20% - Accent2 10 4 3" xfId="6760"/>
    <cellStyle name="20% - Accent2 10 4 4" xfId="8344"/>
    <cellStyle name="20% - Accent2 10 5" xfId="2900"/>
    <cellStyle name="20% - Accent2 10 5 2" xfId="3784"/>
    <cellStyle name="20% - Accent2 10 5 3" xfId="6759"/>
    <cellStyle name="20% - Accent2 10 5 4" xfId="8343"/>
    <cellStyle name="20% - Accent2 10 6" xfId="3014"/>
    <cellStyle name="20% - Accent2 10 6 2" xfId="3785"/>
    <cellStyle name="20% - Accent2 10 6 3" xfId="6758"/>
    <cellStyle name="20% - Accent2 10 6 4" xfId="8342"/>
    <cellStyle name="20% - Accent2 10 7" xfId="3544"/>
    <cellStyle name="20% - Accent2 10 7 2" xfId="3786"/>
    <cellStyle name="20% - Accent2 10 7 3" xfId="6757"/>
    <cellStyle name="20% - Accent2 10 7 4" xfId="8341"/>
    <cellStyle name="20% - Accent2 10 8" xfId="3780"/>
    <cellStyle name="20% - Accent2 10 9" xfId="6763"/>
    <cellStyle name="20% - Accent2 11" xfId="651"/>
    <cellStyle name="20% - Accent2 11 10" xfId="8340"/>
    <cellStyle name="20% - Accent2 11 2" xfId="1024"/>
    <cellStyle name="20% - Accent2 11 2 2" xfId="3788"/>
    <cellStyle name="20% - Accent2 11 2 3" xfId="6755"/>
    <cellStyle name="20% - Accent2 11 2 4" xfId="8339"/>
    <cellStyle name="20% - Accent2 11 3" xfId="1472"/>
    <cellStyle name="20% - Accent2 11 3 2" xfId="3789"/>
    <cellStyle name="20% - Accent2 11 3 3" xfId="6754"/>
    <cellStyle name="20% - Accent2 11 3 4" xfId="8338"/>
    <cellStyle name="20% - Accent2 11 4" xfId="2688"/>
    <cellStyle name="20% - Accent2 11 4 2" xfId="3790"/>
    <cellStyle name="20% - Accent2 11 4 3" xfId="6753"/>
    <cellStyle name="20% - Accent2 11 4 4" xfId="8337"/>
    <cellStyle name="20% - Accent2 11 5" xfId="2911"/>
    <cellStyle name="20% - Accent2 11 5 2" xfId="3791"/>
    <cellStyle name="20% - Accent2 11 5 3" xfId="6752"/>
    <cellStyle name="20% - Accent2 11 5 4" xfId="8336"/>
    <cellStyle name="20% - Accent2 11 6" xfId="3025"/>
    <cellStyle name="20% - Accent2 11 6 2" xfId="3792"/>
    <cellStyle name="20% - Accent2 11 6 3" xfId="6751"/>
    <cellStyle name="20% - Accent2 11 6 4" xfId="8335"/>
    <cellStyle name="20% - Accent2 11 7" xfId="3555"/>
    <cellStyle name="20% - Accent2 11 7 2" xfId="3793"/>
    <cellStyle name="20% - Accent2 11 7 3" xfId="6750"/>
    <cellStyle name="20% - Accent2 11 7 4" xfId="8333"/>
    <cellStyle name="20% - Accent2 11 8" xfId="3787"/>
    <cellStyle name="20% - Accent2 11 9" xfId="6756"/>
    <cellStyle name="20% - Accent2 12" xfId="661"/>
    <cellStyle name="20% - Accent2 12 10" xfId="8332"/>
    <cellStyle name="20% - Accent2 12 2" xfId="1034"/>
    <cellStyle name="20% - Accent2 12 2 2" xfId="3795"/>
    <cellStyle name="20% - Accent2 12 2 3" xfId="6748"/>
    <cellStyle name="20% - Accent2 12 2 4" xfId="8331"/>
    <cellStyle name="20% - Accent2 12 3" xfId="1482"/>
    <cellStyle name="20% - Accent2 12 3 2" xfId="3796"/>
    <cellStyle name="20% - Accent2 12 3 3" xfId="6747"/>
    <cellStyle name="20% - Accent2 12 3 4" xfId="8330"/>
    <cellStyle name="20% - Accent2 12 4" xfId="2698"/>
    <cellStyle name="20% - Accent2 12 4 2" xfId="3797"/>
    <cellStyle name="20% - Accent2 12 4 3" xfId="6746"/>
    <cellStyle name="20% - Accent2 12 4 4" xfId="8329"/>
    <cellStyle name="20% - Accent2 12 5" xfId="2921"/>
    <cellStyle name="20% - Accent2 12 5 2" xfId="3798"/>
    <cellStyle name="20% - Accent2 12 5 3" xfId="6745"/>
    <cellStyle name="20% - Accent2 12 5 4" xfId="8328"/>
    <cellStyle name="20% - Accent2 12 6" xfId="3035"/>
    <cellStyle name="20% - Accent2 12 6 2" xfId="3799"/>
    <cellStyle name="20% - Accent2 12 6 3" xfId="6744"/>
    <cellStyle name="20% - Accent2 12 6 4" xfId="8327"/>
    <cellStyle name="20% - Accent2 12 7" xfId="3565"/>
    <cellStyle name="20% - Accent2 12 7 2" xfId="3800"/>
    <cellStyle name="20% - Accent2 12 7 3" xfId="6743"/>
    <cellStyle name="20% - Accent2 12 7 4" xfId="8326"/>
    <cellStyle name="20% - Accent2 12 8" xfId="3794"/>
    <cellStyle name="20% - Accent2 12 9" xfId="6749"/>
    <cellStyle name="20% - Accent2 13" xfId="680"/>
    <cellStyle name="20% - Accent2 13 2" xfId="3801"/>
    <cellStyle name="20% - Accent2 13 3" xfId="6742"/>
    <cellStyle name="20% - Accent2 13 4" xfId="8325"/>
    <cellStyle name="20% - Accent2 14" xfId="904"/>
    <cellStyle name="20% - Accent2 14 2" xfId="3802"/>
    <cellStyle name="20% - Accent2 14 3" xfId="6741"/>
    <cellStyle name="20% - Accent2 14 4" xfId="8324"/>
    <cellStyle name="20% - Accent2 15" xfId="832"/>
    <cellStyle name="20% - Accent2 16" xfId="1550"/>
    <cellStyle name="20% - Accent2 17" xfId="721"/>
    <cellStyle name="20% - Accent2 18" xfId="807"/>
    <cellStyle name="20% - Accent2 19" xfId="789"/>
    <cellStyle name="20% - Accent2 2" xfId="291"/>
    <cellStyle name="20% - Accent2 2 2" xfId="1664"/>
    <cellStyle name="20% - Accent2 2 3" xfId="1665"/>
    <cellStyle name="20% - Accent2 20" xfId="1599"/>
    <cellStyle name="20% - Accent2 21" xfId="1663"/>
    <cellStyle name="20% - Accent2 21 2" xfId="3812"/>
    <cellStyle name="20% - Accent2 21 3" xfId="6740"/>
    <cellStyle name="20% - Accent2 21 4" xfId="8323"/>
    <cellStyle name="20% - Accent2 22" xfId="2016"/>
    <cellStyle name="20% - Accent2 22 2" xfId="3813"/>
    <cellStyle name="20% - Accent2 22 3" xfId="6739"/>
    <cellStyle name="20% - Accent2 22 4" xfId="8322"/>
    <cellStyle name="20% - Accent2 23" xfId="2169"/>
    <cellStyle name="20% - Accent2 23 2" xfId="3814"/>
    <cellStyle name="20% - Accent2 23 3" xfId="6738"/>
    <cellStyle name="20% - Accent2 23 4" xfId="8321"/>
    <cellStyle name="20% - Accent2 24" xfId="2234"/>
    <cellStyle name="20% - Accent2 24 2" xfId="3815"/>
    <cellStyle name="20% - Accent2 24 3" xfId="6737"/>
    <cellStyle name="20% - Accent2 24 4" xfId="8320"/>
    <cellStyle name="20% - Accent2 25" xfId="2289"/>
    <cellStyle name="20% - Accent2 25 2" xfId="3816"/>
    <cellStyle name="20% - Accent2 25 3" xfId="6736"/>
    <cellStyle name="20% - Accent2 25 4" xfId="8319"/>
    <cellStyle name="20% - Accent2 26" xfId="2491"/>
    <cellStyle name="20% - Accent2 26 2" xfId="3817"/>
    <cellStyle name="20% - Accent2 26 3" xfId="6735"/>
    <cellStyle name="20% - Accent2 26 4" xfId="8318"/>
    <cellStyle name="20% - Accent2 27" xfId="2760"/>
    <cellStyle name="20% - Accent2 27 2" xfId="3818"/>
    <cellStyle name="20% - Accent2 27 3" xfId="6734"/>
    <cellStyle name="20% - Accent2 27 4" xfId="8317"/>
    <cellStyle name="20% - Accent2 28" xfId="3303"/>
    <cellStyle name="20% - Accent2 28 2" xfId="3819"/>
    <cellStyle name="20% - Accent2 28 3" xfId="6733"/>
    <cellStyle name="20% - Accent2 28 4" xfId="8316"/>
    <cellStyle name="20% - Accent2 29" xfId="3779"/>
    <cellStyle name="20% - Accent2 3" xfId="292"/>
    <cellStyle name="20% - Accent2 3 2" xfId="1666"/>
    <cellStyle name="20% - Accent2 3 3" xfId="1667"/>
    <cellStyle name="20% - Accent2 30" xfId="6768"/>
    <cellStyle name="20% - Accent2 31" xfId="8352"/>
    <cellStyle name="20% - Accent2 4" xfId="387"/>
    <cellStyle name="20% - Accent2 4 10" xfId="2408"/>
    <cellStyle name="20% - Accent2 4 10 2" xfId="3824"/>
    <cellStyle name="20% - Accent2 4 10 3" xfId="6731"/>
    <cellStyle name="20% - Accent2 4 10 4" xfId="8314"/>
    <cellStyle name="20% - Accent2 4 11" xfId="2402"/>
    <cellStyle name="20% - Accent2 4 11 2" xfId="3825"/>
    <cellStyle name="20% - Accent2 4 11 3" xfId="6710"/>
    <cellStyle name="20% - Accent2 4 11 4" xfId="8313"/>
    <cellStyle name="20% - Accent2 4 12" xfId="2835"/>
    <cellStyle name="20% - Accent2 4 12 2" xfId="3826"/>
    <cellStyle name="20% - Accent2 4 12 3" xfId="6709"/>
    <cellStyle name="20% - Accent2 4 12 4" xfId="8292"/>
    <cellStyle name="20% - Accent2 4 13" xfId="3341"/>
    <cellStyle name="20% - Accent2 4 13 2" xfId="3827"/>
    <cellStyle name="20% - Accent2 4 13 3" xfId="6708"/>
    <cellStyle name="20% - Accent2 4 13 4" xfId="8291"/>
    <cellStyle name="20% - Accent2 4 14" xfId="3823"/>
    <cellStyle name="20% - Accent2 4 15" xfId="6732"/>
    <cellStyle name="20% - Accent2 4 16" xfId="8315"/>
    <cellStyle name="20% - Accent2 4 2" xfId="542"/>
    <cellStyle name="20% - Accent2 4 2 10" xfId="2791"/>
    <cellStyle name="20% - Accent2 4 2 10 2" xfId="3829"/>
    <cellStyle name="20% - Accent2 4 2 10 3" xfId="6706"/>
    <cellStyle name="20% - Accent2 4 2 10 4" xfId="8289"/>
    <cellStyle name="20% - Accent2 4 2 11" xfId="3443"/>
    <cellStyle name="20% - Accent2 4 2 11 2" xfId="3830"/>
    <cellStyle name="20% - Accent2 4 2 11 3" xfId="6705"/>
    <cellStyle name="20% - Accent2 4 2 11 4" xfId="8288"/>
    <cellStyle name="20% - Accent2 4 2 12" xfId="3828"/>
    <cellStyle name="20% - Accent2 4 2 13" xfId="6707"/>
    <cellStyle name="20% - Accent2 4 2 14" xfId="8290"/>
    <cellStyle name="20% - Accent2 4 2 2" xfId="915"/>
    <cellStyle name="20% - Accent2 4 2 2 2" xfId="3831"/>
    <cellStyle name="20% - Accent2 4 2 2 3" xfId="6704"/>
    <cellStyle name="20% - Accent2 4 2 2 4" xfId="8287"/>
    <cellStyle name="20% - Accent2 4 2 3" xfId="1361"/>
    <cellStyle name="20% - Accent2 4 2 3 2" xfId="3832"/>
    <cellStyle name="20% - Accent2 4 2 3 3" xfId="6703"/>
    <cellStyle name="20% - Accent2 4 2 3 4" xfId="8286"/>
    <cellStyle name="20% - Accent2 4 2 4" xfId="1669"/>
    <cellStyle name="20% - Accent2 4 2 4 2" xfId="3833"/>
    <cellStyle name="20% - Accent2 4 2 4 3" xfId="6702"/>
    <cellStyle name="20% - Accent2 4 2 4 4" xfId="8285"/>
    <cellStyle name="20% - Accent2 4 2 5" xfId="1985"/>
    <cellStyle name="20% - Accent2 4 2 5 2" xfId="3834"/>
    <cellStyle name="20% - Accent2 4 2 5 3" xfId="6701"/>
    <cellStyle name="20% - Accent2 4 2 5 4" xfId="8284"/>
    <cellStyle name="20% - Accent2 4 2 6" xfId="2166"/>
    <cellStyle name="20% - Accent2 4 2 6 2" xfId="3835"/>
    <cellStyle name="20% - Accent2 4 2 6 3" xfId="6699"/>
    <cellStyle name="20% - Accent2 4 2 6 4" xfId="8283"/>
    <cellStyle name="20% - Accent2 4 2 7" xfId="2231"/>
    <cellStyle name="20% - Accent2 4 2 7 2" xfId="3836"/>
    <cellStyle name="20% - Accent2 4 2 7 3" xfId="6698"/>
    <cellStyle name="20% - Accent2 4 2 7 4" xfId="8281"/>
    <cellStyle name="20% - Accent2 4 2 8" xfId="2575"/>
    <cellStyle name="20% - Accent2 4 2 8 2" xfId="3837"/>
    <cellStyle name="20% - Accent2 4 2 8 3" xfId="6697"/>
    <cellStyle name="20% - Accent2 4 2 8 4" xfId="8280"/>
    <cellStyle name="20% - Accent2 4 2 9" xfId="2300"/>
    <cellStyle name="20% - Accent2 4 2 9 2" xfId="3838"/>
    <cellStyle name="20% - Accent2 4 2 9 3" xfId="6696"/>
    <cellStyle name="20% - Accent2 4 2 9 4" xfId="8279"/>
    <cellStyle name="20% - Accent2 4 3" xfId="557"/>
    <cellStyle name="20% - Accent2 4 3 10" xfId="2755"/>
    <cellStyle name="20% - Accent2 4 3 10 2" xfId="3840"/>
    <cellStyle name="20% - Accent2 4 3 10 3" xfId="6694"/>
    <cellStyle name="20% - Accent2 4 3 10 4" xfId="8277"/>
    <cellStyle name="20% - Accent2 4 3 11" xfId="3459"/>
    <cellStyle name="20% - Accent2 4 3 11 2" xfId="3841"/>
    <cellStyle name="20% - Accent2 4 3 11 3" xfId="6693"/>
    <cellStyle name="20% - Accent2 4 3 11 4" xfId="8276"/>
    <cellStyle name="20% - Accent2 4 3 12" xfId="3839"/>
    <cellStyle name="20% - Accent2 4 3 13" xfId="6695"/>
    <cellStyle name="20% - Accent2 4 3 14" xfId="8278"/>
    <cellStyle name="20% - Accent2 4 3 2" xfId="932"/>
    <cellStyle name="20% - Accent2 4 3 2 2" xfId="3842"/>
    <cellStyle name="20% - Accent2 4 3 2 3" xfId="6692"/>
    <cellStyle name="20% - Accent2 4 3 2 4" xfId="8275"/>
    <cellStyle name="20% - Accent2 4 3 3" xfId="1378"/>
    <cellStyle name="20% - Accent2 4 3 3 2" xfId="3843"/>
    <cellStyle name="20% - Accent2 4 3 3 3" xfId="6691"/>
    <cellStyle name="20% - Accent2 4 3 3 4" xfId="8274"/>
    <cellStyle name="20% - Accent2 4 3 4" xfId="1670"/>
    <cellStyle name="20% - Accent2 4 3 5" xfId="1982"/>
    <cellStyle name="20% - Accent2 4 3 6" xfId="2165"/>
    <cellStyle name="20% - Accent2 4 3 7" xfId="2230"/>
    <cellStyle name="20% - Accent2 4 3 8" xfId="2592"/>
    <cellStyle name="20% - Accent2 4 3 8 2" xfId="3848"/>
    <cellStyle name="20% - Accent2 4 3 8 3" xfId="6689"/>
    <cellStyle name="20% - Accent2 4 3 8 4" xfId="8272"/>
    <cellStyle name="20% - Accent2 4 3 9" xfId="2451"/>
    <cellStyle name="20% - Accent2 4 3 9 2" xfId="3849"/>
    <cellStyle name="20% - Accent2 4 3 9 3" xfId="6688"/>
    <cellStyle name="20% - Accent2 4 3 9 4" xfId="8271"/>
    <cellStyle name="20% - Accent2 4 4" xfId="767"/>
    <cellStyle name="20% - Accent2 4 4 2" xfId="3850"/>
    <cellStyle name="20% - Accent2 4 4 3" xfId="6687"/>
    <cellStyle name="20% - Accent2 4 4 4" xfId="8270"/>
    <cellStyle name="20% - Accent2 4 5" xfId="835"/>
    <cellStyle name="20% - Accent2 4 5 2" xfId="3851"/>
    <cellStyle name="20% - Accent2 4 5 3" xfId="6686"/>
    <cellStyle name="20% - Accent2 4 5 4" xfId="8269"/>
    <cellStyle name="20% - Accent2 4 6" xfId="1668"/>
    <cellStyle name="20% - Accent2 4 7" xfId="1273"/>
    <cellStyle name="20% - Accent2 4 8" xfId="2167"/>
    <cellStyle name="20% - Accent2 4 9" xfId="2232"/>
    <cellStyle name="20% - Accent2 5" xfId="426"/>
    <cellStyle name="20% - Accent2 5 10" xfId="2460"/>
    <cellStyle name="20% - Accent2 5 10 2" xfId="3857"/>
    <cellStyle name="20% - Accent2 5 10 3" xfId="6683"/>
    <cellStyle name="20% - Accent2 5 10 4" xfId="8266"/>
    <cellStyle name="20% - Accent2 5 11" xfId="2818"/>
    <cellStyle name="20% - Accent2 5 11 2" xfId="3858"/>
    <cellStyle name="20% - Accent2 5 11 3" xfId="6682"/>
    <cellStyle name="20% - Accent2 5 11 4" xfId="8265"/>
    <cellStyle name="20% - Accent2 5 12" xfId="2971"/>
    <cellStyle name="20% - Accent2 5 12 2" xfId="3859"/>
    <cellStyle name="20% - Accent2 5 12 3" xfId="6681"/>
    <cellStyle name="20% - Accent2 5 12 4" xfId="8264"/>
    <cellStyle name="20% - Accent2 5 13" xfId="3365"/>
    <cellStyle name="20% - Accent2 5 13 2" xfId="3860"/>
    <cellStyle name="20% - Accent2 5 13 3" xfId="6680"/>
    <cellStyle name="20% - Accent2 5 13 4" xfId="8263"/>
    <cellStyle name="20% - Accent2 5 14" xfId="3856"/>
    <cellStyle name="20% - Accent2 5 15" xfId="6684"/>
    <cellStyle name="20% - Accent2 5 16" xfId="8267"/>
    <cellStyle name="20% - Accent2 5 2" xfId="563"/>
    <cellStyle name="20% - Accent2 5 2 10" xfId="8262"/>
    <cellStyle name="20% - Accent2 5 2 2" xfId="938"/>
    <cellStyle name="20% - Accent2 5 2 2 2" xfId="3862"/>
    <cellStyle name="20% - Accent2 5 2 2 3" xfId="6678"/>
    <cellStyle name="20% - Accent2 5 2 2 4" xfId="8261"/>
    <cellStyle name="20% - Accent2 5 2 3" xfId="1384"/>
    <cellStyle name="20% - Accent2 5 2 3 2" xfId="3863"/>
    <cellStyle name="20% - Accent2 5 2 3 3" xfId="6677"/>
    <cellStyle name="20% - Accent2 5 2 3 4" xfId="8260"/>
    <cellStyle name="20% - Accent2 5 2 4" xfId="2598"/>
    <cellStyle name="20% - Accent2 5 2 4 2" xfId="3864"/>
    <cellStyle name="20% - Accent2 5 2 4 3" xfId="6676"/>
    <cellStyle name="20% - Accent2 5 2 4 4" xfId="8259"/>
    <cellStyle name="20% - Accent2 5 2 5" xfId="2341"/>
    <cellStyle name="20% - Accent2 5 2 5 2" xfId="3865"/>
    <cellStyle name="20% - Accent2 5 2 5 3" xfId="6674"/>
    <cellStyle name="20% - Accent2 5 2 5 4" xfId="8258"/>
    <cellStyle name="20% - Accent2 5 2 6" xfId="2869"/>
    <cellStyle name="20% - Accent2 5 2 6 2" xfId="3866"/>
    <cellStyle name="20% - Accent2 5 2 6 3" xfId="6673"/>
    <cellStyle name="20% - Accent2 5 2 6 4" xfId="8256"/>
    <cellStyle name="20% - Accent2 5 2 7" xfId="3465"/>
    <cellStyle name="20% - Accent2 5 2 7 2" xfId="3867"/>
    <cellStyle name="20% - Accent2 5 2 7 3" xfId="6672"/>
    <cellStyle name="20% - Accent2 5 2 7 4" xfId="8255"/>
    <cellStyle name="20% - Accent2 5 2 8" xfId="3861"/>
    <cellStyle name="20% - Accent2 5 2 9" xfId="6679"/>
    <cellStyle name="20% - Accent2 5 3" xfId="600"/>
    <cellStyle name="20% - Accent2 5 3 10" xfId="8254"/>
    <cellStyle name="20% - Accent2 5 3 2" xfId="976"/>
    <cellStyle name="20% - Accent2 5 3 2 2" xfId="3869"/>
    <cellStyle name="20% - Accent2 5 3 2 3" xfId="6670"/>
    <cellStyle name="20% - Accent2 5 3 2 4" xfId="8253"/>
    <cellStyle name="20% - Accent2 5 3 3" xfId="1421"/>
    <cellStyle name="20% - Accent2 5 3 3 2" xfId="3870"/>
    <cellStyle name="20% - Accent2 5 3 3 3" xfId="6669"/>
    <cellStyle name="20% - Accent2 5 3 3 4" xfId="8252"/>
    <cellStyle name="20% - Accent2 5 3 4" xfId="2637"/>
    <cellStyle name="20% - Accent2 5 3 4 2" xfId="3871"/>
    <cellStyle name="20% - Accent2 5 3 4 3" xfId="6668"/>
    <cellStyle name="20% - Accent2 5 3 4 4" xfId="8251"/>
    <cellStyle name="20% - Accent2 5 3 5" xfId="2496"/>
    <cellStyle name="20% - Accent2 5 3 5 2" xfId="3872"/>
    <cellStyle name="20% - Accent2 5 3 5 3" xfId="6667"/>
    <cellStyle name="20% - Accent2 5 3 5 4" xfId="8250"/>
    <cellStyle name="20% - Accent2 5 3 6" xfId="2790"/>
    <cellStyle name="20% - Accent2 5 3 6 2" xfId="3873"/>
    <cellStyle name="20% - Accent2 5 3 6 3" xfId="6666"/>
    <cellStyle name="20% - Accent2 5 3 6 4" xfId="8249"/>
    <cellStyle name="20% - Accent2 5 3 7" xfId="3504"/>
    <cellStyle name="20% - Accent2 5 3 7 2" xfId="3874"/>
    <cellStyle name="20% - Accent2 5 3 7 3" xfId="6665"/>
    <cellStyle name="20% - Accent2 5 3 7 4" xfId="8248"/>
    <cellStyle name="20% - Accent2 5 3 8" xfId="3868"/>
    <cellStyle name="20% - Accent2 5 3 9" xfId="6671"/>
    <cellStyle name="20% - Accent2 5 4" xfId="815"/>
    <cellStyle name="20% - Accent2 5 4 2" xfId="3875"/>
    <cellStyle name="20% - Accent2 5 4 3" xfId="6663"/>
    <cellStyle name="20% - Accent2 5 4 4" xfId="8247"/>
    <cellStyle name="20% - Accent2 5 5" xfId="1263"/>
    <cellStyle name="20% - Accent2 5 5 2" xfId="3876"/>
    <cellStyle name="20% - Accent2 5 5 3" xfId="6662"/>
    <cellStyle name="20% - Accent2 5 5 4" xfId="8245"/>
    <cellStyle name="20% - Accent2 5 6" xfId="1671"/>
    <cellStyle name="20% - Accent2 5 7" xfId="1979"/>
    <cellStyle name="20% - Accent2 5 8" xfId="2164"/>
    <cellStyle name="20% - Accent2 5 9" xfId="2229"/>
    <cellStyle name="20% - Accent2 6" xfId="466"/>
    <cellStyle name="20% - Accent2 7" xfId="475"/>
    <cellStyle name="20% - Accent2 7 10" xfId="3882"/>
    <cellStyle name="20% - Accent2 7 11" xfId="6661"/>
    <cellStyle name="20% - Accent2 7 12" xfId="8244"/>
    <cellStyle name="20% - Accent2 7 2" xfId="584"/>
    <cellStyle name="20% - Accent2 7 2 10" xfId="8243"/>
    <cellStyle name="20% - Accent2 7 2 2" xfId="960"/>
    <cellStyle name="20% - Accent2 7 2 2 2" xfId="3884"/>
    <cellStyle name="20% - Accent2 7 2 2 3" xfId="6659"/>
    <cellStyle name="20% - Accent2 7 2 2 4" xfId="8242"/>
    <cellStyle name="20% - Accent2 7 2 3" xfId="1407"/>
    <cellStyle name="20% - Accent2 7 2 3 2" xfId="3885"/>
    <cellStyle name="20% - Accent2 7 2 3 3" xfId="6658"/>
    <cellStyle name="20% - Accent2 7 2 3 4" xfId="8241"/>
    <cellStyle name="20% - Accent2 7 2 4" xfId="2621"/>
    <cellStyle name="20% - Accent2 7 2 4 2" xfId="3886"/>
    <cellStyle name="20% - Accent2 7 2 4 3" xfId="6657"/>
    <cellStyle name="20% - Accent2 7 2 4 4" xfId="8240"/>
    <cellStyle name="20% - Accent2 7 2 5" xfId="2329"/>
    <cellStyle name="20% - Accent2 7 2 5 2" xfId="3887"/>
    <cellStyle name="20% - Accent2 7 2 5 3" xfId="6655"/>
    <cellStyle name="20% - Accent2 7 2 5 4" xfId="8239"/>
    <cellStyle name="20% - Accent2 7 2 6" xfId="2525"/>
    <cellStyle name="20% - Accent2 7 2 6 2" xfId="3888"/>
    <cellStyle name="20% - Accent2 7 2 6 3" xfId="6654"/>
    <cellStyle name="20% - Accent2 7 2 6 4" xfId="8237"/>
    <cellStyle name="20% - Accent2 7 2 7" xfId="3488"/>
    <cellStyle name="20% - Accent2 7 2 7 2" xfId="3889"/>
    <cellStyle name="20% - Accent2 7 2 7 3" xfId="6653"/>
    <cellStyle name="20% - Accent2 7 2 7 4" xfId="8236"/>
    <cellStyle name="20% - Accent2 7 2 8" xfId="3883"/>
    <cellStyle name="20% - Accent2 7 2 9" xfId="6660"/>
    <cellStyle name="20% - Accent2 7 3" xfId="616"/>
    <cellStyle name="20% - Accent2 7 3 10" xfId="8235"/>
    <cellStyle name="20% - Accent2 7 3 2" xfId="992"/>
    <cellStyle name="20% - Accent2 7 3 2 2" xfId="3891"/>
    <cellStyle name="20% - Accent2 7 3 2 3" xfId="6651"/>
    <cellStyle name="20% - Accent2 7 3 2 4" xfId="8234"/>
    <cellStyle name="20% - Accent2 7 3 3" xfId="1437"/>
    <cellStyle name="20% - Accent2 7 3 3 2" xfId="3892"/>
    <cellStyle name="20% - Accent2 7 3 3 3" xfId="6650"/>
    <cellStyle name="20% - Accent2 7 3 3 4" xfId="8233"/>
    <cellStyle name="20% - Accent2 7 3 4" xfId="2653"/>
    <cellStyle name="20% - Accent2 7 3 4 2" xfId="3893"/>
    <cellStyle name="20% - Accent2 7 3 4 3" xfId="6649"/>
    <cellStyle name="20% - Accent2 7 3 4 4" xfId="8232"/>
    <cellStyle name="20% - Accent2 7 3 5" xfId="2876"/>
    <cellStyle name="20% - Accent2 7 3 5 2" xfId="3894"/>
    <cellStyle name="20% - Accent2 7 3 5 3" xfId="6648"/>
    <cellStyle name="20% - Accent2 7 3 5 4" xfId="8231"/>
    <cellStyle name="20% - Accent2 7 3 6" xfId="2990"/>
    <cellStyle name="20% - Accent2 7 3 6 2" xfId="3895"/>
    <cellStyle name="20% - Accent2 7 3 6 3" xfId="6647"/>
    <cellStyle name="20% - Accent2 7 3 6 4" xfId="8230"/>
    <cellStyle name="20% - Accent2 7 3 7" xfId="3520"/>
    <cellStyle name="20% - Accent2 7 3 7 2" xfId="3896"/>
    <cellStyle name="20% - Accent2 7 3 7 3" xfId="6646"/>
    <cellStyle name="20% - Accent2 7 3 7 4" xfId="8229"/>
    <cellStyle name="20% - Accent2 7 3 8" xfId="3890"/>
    <cellStyle name="20% - Accent2 7 3 9" xfId="6652"/>
    <cellStyle name="20% - Accent2 7 4" xfId="853"/>
    <cellStyle name="20% - Accent2 7 4 2" xfId="3897"/>
    <cellStyle name="20% - Accent2 7 4 3" xfId="6623"/>
    <cellStyle name="20% - Accent2 7 4 4" xfId="8228"/>
    <cellStyle name="20% - Accent2 7 5" xfId="1298"/>
    <cellStyle name="20% - Accent2 7 5 2" xfId="3898"/>
    <cellStyle name="20% - Accent2 7 5 3" xfId="6622"/>
    <cellStyle name="20% - Accent2 7 5 4" xfId="8205"/>
    <cellStyle name="20% - Accent2 7 6" xfId="2507"/>
    <cellStyle name="20% - Accent2 7 6 2" xfId="3899"/>
    <cellStyle name="20% - Accent2 7 6 3" xfId="6621"/>
    <cellStyle name="20% - Accent2 7 6 4" xfId="8204"/>
    <cellStyle name="20% - Accent2 7 7" xfId="2816"/>
    <cellStyle name="20% - Accent2 7 7 2" xfId="3900"/>
    <cellStyle name="20% - Accent2 7 7 3" xfId="6620"/>
    <cellStyle name="20% - Accent2 7 7 4" xfId="8203"/>
    <cellStyle name="20% - Accent2 7 8" xfId="2970"/>
    <cellStyle name="20% - Accent2 7 8 2" xfId="3901"/>
    <cellStyle name="20% - Accent2 7 8 3" xfId="6619"/>
    <cellStyle name="20% - Accent2 7 8 4" xfId="8202"/>
    <cellStyle name="20% - Accent2 7 9" xfId="3383"/>
    <cellStyle name="20% - Accent2 7 9 2" xfId="3902"/>
    <cellStyle name="20% - Accent2 7 9 3" xfId="6618"/>
    <cellStyle name="20% - Accent2 7 9 4" xfId="8201"/>
    <cellStyle name="20% - Accent2 8" xfId="495"/>
    <cellStyle name="20% - Accent2 8 10" xfId="8200"/>
    <cellStyle name="20% - Accent2 8 2" xfId="871"/>
    <cellStyle name="20% - Accent2 8 2 2" xfId="3904"/>
    <cellStyle name="20% - Accent2 8 2 3" xfId="6616"/>
    <cellStyle name="20% - Accent2 8 2 4" xfId="8199"/>
    <cellStyle name="20% - Accent2 8 3" xfId="1316"/>
    <cellStyle name="20% - Accent2 8 3 2" xfId="3905"/>
    <cellStyle name="20% - Accent2 8 3 3" xfId="6615"/>
    <cellStyle name="20% - Accent2 8 3 4" xfId="8198"/>
    <cellStyle name="20% - Accent2 8 4" xfId="2528"/>
    <cellStyle name="20% - Accent2 8 4 2" xfId="3906"/>
    <cellStyle name="20% - Accent2 8 4 3" xfId="6614"/>
    <cellStyle name="20% - Accent2 8 4 4" xfId="8197"/>
    <cellStyle name="20% - Accent2 8 5" xfId="2456"/>
    <cellStyle name="20% - Accent2 8 5 2" xfId="3907"/>
    <cellStyle name="20% - Accent2 8 5 3" xfId="6613"/>
    <cellStyle name="20% - Accent2 8 5 4" xfId="8196"/>
    <cellStyle name="20% - Accent2 8 6" xfId="2394"/>
    <cellStyle name="20% - Accent2 8 6 2" xfId="3908"/>
    <cellStyle name="20% - Accent2 8 6 3" xfId="6612"/>
    <cellStyle name="20% - Accent2 8 6 4" xfId="8195"/>
    <cellStyle name="20% - Accent2 8 7" xfId="3401"/>
    <cellStyle name="20% - Accent2 8 7 2" xfId="3909"/>
    <cellStyle name="20% - Accent2 8 7 3" xfId="6611"/>
    <cellStyle name="20% - Accent2 8 7 4" xfId="8194"/>
    <cellStyle name="20% - Accent2 8 8" xfId="3903"/>
    <cellStyle name="20% - Accent2 8 9" xfId="6617"/>
    <cellStyle name="20% - Accent2 9" xfId="538"/>
    <cellStyle name="20% - Accent2 9 10" xfId="8193"/>
    <cellStyle name="20% - Accent2 9 2" xfId="911"/>
    <cellStyle name="20% - Accent2 9 2 2" xfId="3911"/>
    <cellStyle name="20% - Accent2 9 2 3" xfId="6609"/>
    <cellStyle name="20% - Accent2 9 2 4" xfId="8192"/>
    <cellStyle name="20% - Accent2 9 3" xfId="1357"/>
    <cellStyle name="20% - Accent2 9 3 2" xfId="3912"/>
    <cellStyle name="20% - Accent2 9 3 3" xfId="6608"/>
    <cellStyle name="20% - Accent2 9 3 4" xfId="8191"/>
    <cellStyle name="20% - Accent2 9 4" xfId="2571"/>
    <cellStyle name="20% - Accent2 9 4 2" xfId="3913"/>
    <cellStyle name="20% - Accent2 9 4 3" xfId="6607"/>
    <cellStyle name="20% - Accent2 9 4 4" xfId="8190"/>
    <cellStyle name="20% - Accent2 9 5" xfId="2304"/>
    <cellStyle name="20% - Accent2 9 5 2" xfId="3914"/>
    <cellStyle name="20% - Accent2 9 5 3" xfId="6605"/>
    <cellStyle name="20% - Accent2 9 5 4" xfId="8189"/>
    <cellStyle name="20% - Accent2 9 6" xfId="2397"/>
    <cellStyle name="20% - Accent2 9 6 2" xfId="3915"/>
    <cellStyle name="20% - Accent2 9 6 3" xfId="6604"/>
    <cellStyle name="20% - Accent2 9 6 4" xfId="8187"/>
    <cellStyle name="20% - Accent2 9 7" xfId="3439"/>
    <cellStyle name="20% - Accent2 9 7 2" xfId="3916"/>
    <cellStyle name="20% - Accent2 9 7 3" xfId="6603"/>
    <cellStyle name="20% - Accent2 9 7 4" xfId="8186"/>
    <cellStyle name="20% - Accent2 9 8" xfId="3910"/>
    <cellStyle name="20% - Accent2 9 9" xfId="6610"/>
    <cellStyle name="20% - Accent3" xfId="272" builtinId="38" customBuiltin="1"/>
    <cellStyle name="20% - Accent3 10" xfId="644"/>
    <cellStyle name="20% - Accent3 10 10" xfId="8184"/>
    <cellStyle name="20% - Accent3 10 2" xfId="1017"/>
    <cellStyle name="20% - Accent3 10 2 2" xfId="3919"/>
    <cellStyle name="20% - Accent3 10 2 3" xfId="6600"/>
    <cellStyle name="20% - Accent3 10 2 4" xfId="8183"/>
    <cellStyle name="20% - Accent3 10 3" xfId="1465"/>
    <cellStyle name="20% - Accent3 10 3 2" xfId="3920"/>
    <cellStyle name="20% - Accent3 10 3 3" xfId="6599"/>
    <cellStyle name="20% - Accent3 10 3 4" xfId="8181"/>
    <cellStyle name="20% - Accent3 10 4" xfId="2681"/>
    <cellStyle name="20% - Accent3 10 4 2" xfId="3921"/>
    <cellStyle name="20% - Accent3 10 4 3" xfId="6598"/>
    <cellStyle name="20% - Accent3 10 4 4" xfId="8180"/>
    <cellStyle name="20% - Accent3 10 5" xfId="2904"/>
    <cellStyle name="20% - Accent3 10 5 2" xfId="3922"/>
    <cellStyle name="20% - Accent3 10 5 3" xfId="6597"/>
    <cellStyle name="20% - Accent3 10 5 4" xfId="8179"/>
    <cellStyle name="20% - Accent3 10 6" xfId="3018"/>
    <cellStyle name="20% - Accent3 10 6 2" xfId="3923"/>
    <cellStyle name="20% - Accent3 10 6 3" xfId="6596"/>
    <cellStyle name="20% - Accent3 10 6 4" xfId="8178"/>
    <cellStyle name="20% - Accent3 10 7" xfId="3548"/>
    <cellStyle name="20% - Accent3 10 7 2" xfId="3924"/>
    <cellStyle name="20% - Accent3 10 7 3" xfId="6595"/>
    <cellStyle name="20% - Accent3 10 7 4" xfId="8177"/>
    <cellStyle name="20% - Accent3 10 8" xfId="3918"/>
    <cellStyle name="20% - Accent3 10 9" xfId="6601"/>
    <cellStyle name="20% - Accent3 11" xfId="638"/>
    <cellStyle name="20% - Accent3 11 10" xfId="8176"/>
    <cellStyle name="20% - Accent3 11 2" xfId="1011"/>
    <cellStyle name="20% - Accent3 11 2 2" xfId="3926"/>
    <cellStyle name="20% - Accent3 11 2 3" xfId="6593"/>
    <cellStyle name="20% - Accent3 11 2 4" xfId="8175"/>
    <cellStyle name="20% - Accent3 11 3" xfId="1459"/>
    <cellStyle name="20% - Accent3 11 3 2" xfId="3927"/>
    <cellStyle name="20% - Accent3 11 3 3" xfId="6592"/>
    <cellStyle name="20% - Accent3 11 3 4" xfId="8174"/>
    <cellStyle name="20% - Accent3 11 4" xfId="2675"/>
    <cellStyle name="20% - Accent3 11 4 2" xfId="3928"/>
    <cellStyle name="20% - Accent3 11 4 3" xfId="6591"/>
    <cellStyle name="20% - Accent3 11 4 4" xfId="8173"/>
    <cellStyle name="20% - Accent3 11 5" xfId="2898"/>
    <cellStyle name="20% - Accent3 11 5 2" xfId="3929"/>
    <cellStyle name="20% - Accent3 11 5 3" xfId="6590"/>
    <cellStyle name="20% - Accent3 11 5 4" xfId="8172"/>
    <cellStyle name="20% - Accent3 11 6" xfId="3012"/>
    <cellStyle name="20% - Accent3 11 6 2" xfId="3930"/>
    <cellStyle name="20% - Accent3 11 6 3" xfId="6589"/>
    <cellStyle name="20% - Accent3 11 6 4" xfId="8171"/>
    <cellStyle name="20% - Accent3 11 7" xfId="3542"/>
    <cellStyle name="20% - Accent3 11 7 2" xfId="3931"/>
    <cellStyle name="20% - Accent3 11 7 3" xfId="6588"/>
    <cellStyle name="20% - Accent3 11 7 4" xfId="8170"/>
    <cellStyle name="20% - Accent3 11 8" xfId="3925"/>
    <cellStyle name="20% - Accent3 11 9" xfId="6594"/>
    <cellStyle name="20% - Accent3 12" xfId="635"/>
    <cellStyle name="20% - Accent3 12 10" xfId="8169"/>
    <cellStyle name="20% - Accent3 12 2" xfId="1008"/>
    <cellStyle name="20% - Accent3 12 2 2" xfId="3933"/>
    <cellStyle name="20% - Accent3 12 2 3" xfId="6586"/>
    <cellStyle name="20% - Accent3 12 2 4" xfId="8168"/>
    <cellStyle name="20% - Accent3 12 3" xfId="1456"/>
    <cellStyle name="20% - Accent3 12 3 2" xfId="3934"/>
    <cellStyle name="20% - Accent3 12 3 3" xfId="6585"/>
    <cellStyle name="20% - Accent3 12 3 4" xfId="8167"/>
    <cellStyle name="20% - Accent3 12 4" xfId="2672"/>
    <cellStyle name="20% - Accent3 12 4 2" xfId="3935"/>
    <cellStyle name="20% - Accent3 12 4 3" xfId="6584"/>
    <cellStyle name="20% - Accent3 12 4 4" xfId="8166"/>
    <cellStyle name="20% - Accent3 12 5" xfId="2895"/>
    <cellStyle name="20% - Accent3 12 5 2" xfId="3936"/>
    <cellStyle name="20% - Accent3 12 5 3" xfId="6583"/>
    <cellStyle name="20% - Accent3 12 5 4" xfId="8165"/>
    <cellStyle name="20% - Accent3 12 6" xfId="3009"/>
    <cellStyle name="20% - Accent3 12 6 2" xfId="3937"/>
    <cellStyle name="20% - Accent3 12 6 3" xfId="6582"/>
    <cellStyle name="20% - Accent3 12 6 4" xfId="8164"/>
    <cellStyle name="20% - Accent3 12 7" xfId="3539"/>
    <cellStyle name="20% - Accent3 12 7 2" xfId="3938"/>
    <cellStyle name="20% - Accent3 12 7 3" xfId="6581"/>
    <cellStyle name="20% - Accent3 12 7 4" xfId="8163"/>
    <cellStyle name="20% - Accent3 12 8" xfId="3932"/>
    <cellStyle name="20% - Accent3 12 9" xfId="6587"/>
    <cellStyle name="20% - Accent3 13" xfId="684"/>
    <cellStyle name="20% - Accent3 13 2" xfId="3939"/>
    <cellStyle name="20% - Accent3 13 3" xfId="6580"/>
    <cellStyle name="20% - Accent3 13 4" xfId="8162"/>
    <cellStyle name="20% - Accent3 14" xfId="797"/>
    <cellStyle name="20% - Accent3 14 2" xfId="3940"/>
    <cellStyle name="20% - Accent3 14 3" xfId="6579"/>
    <cellStyle name="20% - Accent3 14 4" xfId="8161"/>
    <cellStyle name="20% - Accent3 15" xfId="742"/>
    <cellStyle name="20% - Accent3 16" xfId="1534"/>
    <cellStyle name="20% - Accent3 17" xfId="1526"/>
    <cellStyle name="20% - Accent3 18" xfId="839"/>
    <cellStyle name="20% - Accent3 19" xfId="1574"/>
    <cellStyle name="20% - Accent3 2" xfId="293"/>
    <cellStyle name="20% - Accent3 2 2" xfId="1674"/>
    <cellStyle name="20% - Accent3 2 3" xfId="1675"/>
    <cellStyle name="20% - Accent3 20" xfId="1615"/>
    <cellStyle name="20% - Accent3 21" xfId="1672"/>
    <cellStyle name="20% - Accent3 21 2" xfId="3943"/>
    <cellStyle name="20% - Accent3 21 3" xfId="6578"/>
    <cellStyle name="20% - Accent3 21 4" xfId="8160"/>
    <cellStyle name="20% - Accent3 22" xfId="1978"/>
    <cellStyle name="20% - Accent3 22 2" xfId="3944"/>
    <cellStyle name="20% - Accent3 22 3" xfId="6577"/>
    <cellStyle name="20% - Accent3 22 4" xfId="8159"/>
    <cellStyle name="20% - Accent3 23" xfId="2163"/>
    <cellStyle name="20% - Accent3 23 2" xfId="3945"/>
    <cellStyle name="20% - Accent3 23 3" xfId="6576"/>
    <cellStyle name="20% - Accent3 23 4" xfId="8158"/>
    <cellStyle name="20% - Accent3 24" xfId="2228"/>
    <cellStyle name="20% - Accent3 24 2" xfId="3946"/>
    <cellStyle name="20% - Accent3 24 3" xfId="6575"/>
    <cellStyle name="20% - Accent3 24 4" xfId="8157"/>
    <cellStyle name="20% - Accent3 25" xfId="2293"/>
    <cellStyle name="20% - Accent3 25 2" xfId="3947"/>
    <cellStyle name="20% - Accent3 25 3" xfId="6574"/>
    <cellStyle name="20% - Accent3 25 4" xfId="8156"/>
    <cellStyle name="20% - Accent3 26" xfId="2769"/>
    <cellStyle name="20% - Accent3 26 2" xfId="3948"/>
    <cellStyle name="20% - Accent3 26 3" xfId="6573"/>
    <cellStyle name="20% - Accent3 26 4" xfId="8155"/>
    <cellStyle name="20% - Accent3 27" xfId="2955"/>
    <cellStyle name="20% - Accent3 27 2" xfId="3949"/>
    <cellStyle name="20% - Accent3 27 3" xfId="6572"/>
    <cellStyle name="20% - Accent3 27 4" xfId="8154"/>
    <cellStyle name="20% - Accent3 28" xfId="3305"/>
    <cellStyle name="20% - Accent3 28 2" xfId="3950"/>
    <cellStyle name="20% - Accent3 28 3" xfId="6571"/>
    <cellStyle name="20% - Accent3 28 4" xfId="8153"/>
    <cellStyle name="20% - Accent3 29" xfId="3917"/>
    <cellStyle name="20% - Accent3 3" xfId="294"/>
    <cellStyle name="20% - Accent3 3 2" xfId="1676"/>
    <cellStyle name="20% - Accent3 3 3" xfId="1677"/>
    <cellStyle name="20% - Accent3 30" xfId="6602"/>
    <cellStyle name="20% - Accent3 31" xfId="8185"/>
    <cellStyle name="20% - Accent3 4" xfId="388"/>
    <cellStyle name="20% - Accent3 4 10" xfId="2409"/>
    <cellStyle name="20% - Accent3 4 10 2" xfId="3953"/>
    <cellStyle name="20% - Accent3 4 10 3" xfId="6569"/>
    <cellStyle name="20% - Accent3 4 10 4" xfId="8151"/>
    <cellStyle name="20% - Accent3 4 11" xfId="2722"/>
    <cellStyle name="20% - Accent3 4 11 2" xfId="3954"/>
    <cellStyle name="20% - Accent3 4 11 3" xfId="6568"/>
    <cellStyle name="20% - Accent3 4 11 4" xfId="8150"/>
    <cellStyle name="20% - Accent3 4 12" xfId="2941"/>
    <cellStyle name="20% - Accent3 4 12 2" xfId="3955"/>
    <cellStyle name="20% - Accent3 4 12 3" xfId="6567"/>
    <cellStyle name="20% - Accent3 4 12 4" xfId="8149"/>
    <cellStyle name="20% - Accent3 4 13" xfId="3342"/>
    <cellStyle name="20% - Accent3 4 13 2" xfId="3956"/>
    <cellStyle name="20% - Accent3 4 13 3" xfId="6566"/>
    <cellStyle name="20% - Accent3 4 13 4" xfId="8148"/>
    <cellStyle name="20% - Accent3 4 14" xfId="3952"/>
    <cellStyle name="20% - Accent3 4 15" xfId="6570"/>
    <cellStyle name="20% - Accent3 4 16" xfId="8152"/>
    <cellStyle name="20% - Accent3 4 2" xfId="543"/>
    <cellStyle name="20% - Accent3 4 2 10" xfId="2771"/>
    <cellStyle name="20% - Accent3 4 2 10 2" xfId="3958"/>
    <cellStyle name="20% - Accent3 4 2 10 3" xfId="6564"/>
    <cellStyle name="20% - Accent3 4 2 10 4" xfId="8146"/>
    <cellStyle name="20% - Accent3 4 2 11" xfId="3444"/>
    <cellStyle name="20% - Accent3 4 2 11 2" xfId="3959"/>
    <cellStyle name="20% - Accent3 4 2 11 3" xfId="6563"/>
    <cellStyle name="20% - Accent3 4 2 11 4" xfId="8145"/>
    <cellStyle name="20% - Accent3 4 2 12" xfId="3957"/>
    <cellStyle name="20% - Accent3 4 2 13" xfId="6565"/>
    <cellStyle name="20% - Accent3 4 2 14" xfId="8147"/>
    <cellStyle name="20% - Accent3 4 2 2" xfId="916"/>
    <cellStyle name="20% - Accent3 4 2 2 2" xfId="3960"/>
    <cellStyle name="20% - Accent3 4 2 2 3" xfId="6562"/>
    <cellStyle name="20% - Accent3 4 2 2 4" xfId="8144"/>
    <cellStyle name="20% - Accent3 4 2 3" xfId="1362"/>
    <cellStyle name="20% - Accent3 4 2 3 2" xfId="3961"/>
    <cellStyle name="20% - Accent3 4 2 3 3" xfId="6561"/>
    <cellStyle name="20% - Accent3 4 2 3 4" xfId="8143"/>
    <cellStyle name="20% - Accent3 4 2 4" xfId="1679"/>
    <cellStyle name="20% - Accent3 4 2 4 2" xfId="3962"/>
    <cellStyle name="20% - Accent3 4 2 4 3" xfId="6560"/>
    <cellStyle name="20% - Accent3 4 2 4 4" xfId="8142"/>
    <cellStyle name="20% - Accent3 4 2 5" xfId="1964"/>
    <cellStyle name="20% - Accent3 4 2 5 2" xfId="3963"/>
    <cellStyle name="20% - Accent3 4 2 5 3" xfId="6559"/>
    <cellStyle name="20% - Accent3 4 2 5 4" xfId="8141"/>
    <cellStyle name="20% - Accent3 4 2 6" xfId="2159"/>
    <cellStyle name="20% - Accent3 4 2 6 2" xfId="3964"/>
    <cellStyle name="20% - Accent3 4 2 6 3" xfId="6558"/>
    <cellStyle name="20% - Accent3 4 2 6 4" xfId="8140"/>
    <cellStyle name="20% - Accent3 4 2 7" xfId="2225"/>
    <cellStyle name="20% - Accent3 4 2 7 2" xfId="3965"/>
    <cellStyle name="20% - Accent3 4 2 7 3" xfId="6557"/>
    <cellStyle name="20% - Accent3 4 2 7 4" xfId="8139"/>
    <cellStyle name="20% - Accent3 4 2 8" xfId="2576"/>
    <cellStyle name="20% - Accent3 4 2 8 2" xfId="3966"/>
    <cellStyle name="20% - Accent3 4 2 8 3" xfId="6556"/>
    <cellStyle name="20% - Accent3 4 2 8 4" xfId="8138"/>
    <cellStyle name="20% - Accent3 4 2 9" xfId="2481"/>
    <cellStyle name="20% - Accent3 4 2 9 2" xfId="3967"/>
    <cellStyle name="20% - Accent3 4 2 9 3" xfId="6555"/>
    <cellStyle name="20% - Accent3 4 2 9 4" xfId="8137"/>
    <cellStyle name="20% - Accent3 4 3" xfId="524"/>
    <cellStyle name="20% - Accent3 4 3 10" xfId="2714"/>
    <cellStyle name="20% - Accent3 4 3 10 2" xfId="3969"/>
    <cellStyle name="20% - Accent3 4 3 10 3" xfId="6553"/>
    <cellStyle name="20% - Accent3 4 3 10 4" xfId="8135"/>
    <cellStyle name="20% - Accent3 4 3 11" xfId="3429"/>
    <cellStyle name="20% - Accent3 4 3 11 2" xfId="3970"/>
    <cellStyle name="20% - Accent3 4 3 11 3" xfId="6552"/>
    <cellStyle name="20% - Accent3 4 3 11 4" xfId="8134"/>
    <cellStyle name="20% - Accent3 4 3 12" xfId="3968"/>
    <cellStyle name="20% - Accent3 4 3 13" xfId="6554"/>
    <cellStyle name="20% - Accent3 4 3 14" xfId="8136"/>
    <cellStyle name="20% - Accent3 4 3 2" xfId="900"/>
    <cellStyle name="20% - Accent3 4 3 2 2" xfId="3971"/>
    <cellStyle name="20% - Accent3 4 3 2 3" xfId="6551"/>
    <cellStyle name="20% - Accent3 4 3 2 4" xfId="8133"/>
    <cellStyle name="20% - Accent3 4 3 3" xfId="1344"/>
    <cellStyle name="20% - Accent3 4 3 3 2" xfId="3972"/>
    <cellStyle name="20% - Accent3 4 3 3 3" xfId="6550"/>
    <cellStyle name="20% - Accent3 4 3 3 4" xfId="8132"/>
    <cellStyle name="20% - Accent3 4 3 4" xfId="1680"/>
    <cellStyle name="20% - Accent3 4 3 5" xfId="1961"/>
    <cellStyle name="20% - Accent3 4 3 6" xfId="2158"/>
    <cellStyle name="20% - Accent3 4 3 7" xfId="2224"/>
    <cellStyle name="20% - Accent3 4 3 8" xfId="2557"/>
    <cellStyle name="20% - Accent3 4 3 8 2" xfId="3977"/>
    <cellStyle name="20% - Accent3 4 3 8 3" xfId="6549"/>
    <cellStyle name="20% - Accent3 4 3 8 4" xfId="8131"/>
    <cellStyle name="20% - Accent3 4 3 9" xfId="2361"/>
    <cellStyle name="20% - Accent3 4 3 9 2" xfId="3978"/>
    <cellStyle name="20% - Accent3 4 3 9 3" xfId="6548"/>
    <cellStyle name="20% - Accent3 4 3 9 4" xfId="8130"/>
    <cellStyle name="20% - Accent3 4 4" xfId="768"/>
    <cellStyle name="20% - Accent3 4 4 2" xfId="3979"/>
    <cellStyle name="20% - Accent3 4 4 3" xfId="6547"/>
    <cellStyle name="20% - Accent3 4 4 4" xfId="8129"/>
    <cellStyle name="20% - Accent3 4 5" xfId="718"/>
    <cellStyle name="20% - Accent3 4 5 2" xfId="3980"/>
    <cellStyle name="20% - Accent3 4 5 3" xfId="6546"/>
    <cellStyle name="20% - Accent3 4 5 4" xfId="8128"/>
    <cellStyle name="20% - Accent3 4 6" xfId="1678"/>
    <cellStyle name="20% - Accent3 4 7" xfId="1965"/>
    <cellStyle name="20% - Accent3 4 8" xfId="2160"/>
    <cellStyle name="20% - Accent3 4 9" xfId="2226"/>
    <cellStyle name="20% - Accent3 5" xfId="428"/>
    <cellStyle name="20% - Accent3 5 10" xfId="2462"/>
    <cellStyle name="20% - Accent3 5 10 2" xfId="3985"/>
    <cellStyle name="20% - Accent3 5 10 3" xfId="6543"/>
    <cellStyle name="20% - Accent3 5 10 4" xfId="8125"/>
    <cellStyle name="20% - Accent3 5 11" xfId="2739"/>
    <cellStyle name="20% - Accent3 5 11 2" xfId="3986"/>
    <cellStyle name="20% - Accent3 5 11 3" xfId="6542"/>
    <cellStyle name="20% - Accent3 5 11 4" xfId="8124"/>
    <cellStyle name="20% - Accent3 5 12" xfId="2948"/>
    <cellStyle name="20% - Accent3 5 12 2" xfId="3987"/>
    <cellStyle name="20% - Accent3 5 12 3" xfId="6541"/>
    <cellStyle name="20% - Accent3 5 12 4" xfId="8123"/>
    <cellStyle name="20% - Accent3 5 13" xfId="3367"/>
    <cellStyle name="20% - Accent3 5 13 2" xfId="3988"/>
    <cellStyle name="20% - Accent3 5 13 3" xfId="6540"/>
    <cellStyle name="20% - Accent3 5 13 4" xfId="8122"/>
    <cellStyle name="20% - Accent3 5 14" xfId="3984"/>
    <cellStyle name="20% - Accent3 5 15" xfId="6544"/>
    <cellStyle name="20% - Accent3 5 16" xfId="8126"/>
    <cellStyle name="20% - Accent3 5 2" xfId="565"/>
    <cellStyle name="20% - Accent3 5 2 10" xfId="8121"/>
    <cellStyle name="20% - Accent3 5 2 2" xfId="940"/>
    <cellStyle name="20% - Accent3 5 2 2 2" xfId="3990"/>
    <cellStyle name="20% - Accent3 5 2 2 3" xfId="6538"/>
    <cellStyle name="20% - Accent3 5 2 2 4" xfId="8120"/>
    <cellStyle name="20% - Accent3 5 2 3" xfId="1386"/>
    <cellStyle name="20% - Accent3 5 2 3 2" xfId="3991"/>
    <cellStyle name="20% - Accent3 5 2 3 3" xfId="6537"/>
    <cellStyle name="20% - Accent3 5 2 3 4" xfId="8119"/>
    <cellStyle name="20% - Accent3 5 2 4" xfId="2600"/>
    <cellStyle name="20% - Accent3 5 2 4 2" xfId="3992"/>
    <cellStyle name="20% - Accent3 5 2 4 3" xfId="6536"/>
    <cellStyle name="20% - Accent3 5 2 4 4" xfId="8118"/>
    <cellStyle name="20% - Accent3 5 2 5" xfId="2485"/>
    <cellStyle name="20% - Accent3 5 2 5 2" xfId="3993"/>
    <cellStyle name="20% - Accent3 5 2 5 3" xfId="6535"/>
    <cellStyle name="20% - Accent3 5 2 5 4" xfId="8117"/>
    <cellStyle name="20% - Accent3 5 2 6" xfId="2873"/>
    <cellStyle name="20% - Accent3 5 2 6 2" xfId="3994"/>
    <cellStyle name="20% - Accent3 5 2 6 3" xfId="6534"/>
    <cellStyle name="20% - Accent3 5 2 6 4" xfId="8116"/>
    <cellStyle name="20% - Accent3 5 2 7" xfId="3467"/>
    <cellStyle name="20% - Accent3 5 2 7 2" xfId="3995"/>
    <cellStyle name="20% - Accent3 5 2 7 3" xfId="6533"/>
    <cellStyle name="20% - Accent3 5 2 7 4" xfId="8115"/>
    <cellStyle name="20% - Accent3 5 2 8" xfId="3989"/>
    <cellStyle name="20% - Accent3 5 2 9" xfId="6539"/>
    <cellStyle name="20% - Accent3 5 3" xfId="602"/>
    <cellStyle name="20% - Accent3 5 3 10" xfId="8114"/>
    <cellStyle name="20% - Accent3 5 3 2" xfId="978"/>
    <cellStyle name="20% - Accent3 5 3 2 2" xfId="3997"/>
    <cellStyle name="20% - Accent3 5 3 2 3" xfId="6531"/>
    <cellStyle name="20% - Accent3 5 3 2 4" xfId="8113"/>
    <cellStyle name="20% - Accent3 5 3 3" xfId="1423"/>
    <cellStyle name="20% - Accent3 5 3 3 2" xfId="3998"/>
    <cellStyle name="20% - Accent3 5 3 3 3" xfId="6530"/>
    <cellStyle name="20% - Accent3 5 3 3 4" xfId="8112"/>
    <cellStyle name="20% - Accent3 5 3 4" xfId="2639"/>
    <cellStyle name="20% - Accent3 5 3 4 2" xfId="3999"/>
    <cellStyle name="20% - Accent3 5 3 4 3" xfId="6529"/>
    <cellStyle name="20% - Accent3 5 3 4 4" xfId="8111"/>
    <cellStyle name="20% - Accent3 5 3 5" xfId="2317"/>
    <cellStyle name="20% - Accent3 5 3 5 2" xfId="4000"/>
    <cellStyle name="20% - Accent3 5 3 5 3" xfId="6528"/>
    <cellStyle name="20% - Accent3 5 3 5 4" xfId="8110"/>
    <cellStyle name="20% - Accent3 5 3 6" xfId="2838"/>
    <cellStyle name="20% - Accent3 5 3 6 2" xfId="4001"/>
    <cellStyle name="20% - Accent3 5 3 6 3" xfId="6527"/>
    <cellStyle name="20% - Accent3 5 3 6 4" xfId="8109"/>
    <cellStyle name="20% - Accent3 5 3 7" xfId="3506"/>
    <cellStyle name="20% - Accent3 5 3 7 2" xfId="4002"/>
    <cellStyle name="20% - Accent3 5 3 7 3" xfId="6526"/>
    <cellStyle name="20% - Accent3 5 3 7 4" xfId="8108"/>
    <cellStyle name="20% - Accent3 5 3 8" xfId="3996"/>
    <cellStyle name="20% - Accent3 5 3 9" xfId="6532"/>
    <cellStyle name="20% - Accent3 5 4" xfId="817"/>
    <cellStyle name="20% - Accent3 5 4 2" xfId="4003"/>
    <cellStyle name="20% - Accent3 5 4 3" xfId="6525"/>
    <cellStyle name="20% - Accent3 5 4 4" xfId="8107"/>
    <cellStyle name="20% - Accent3 5 5" xfId="1265"/>
    <cellStyle name="20% - Accent3 5 5 2" xfId="4004"/>
    <cellStyle name="20% - Accent3 5 5 3" xfId="6524"/>
    <cellStyle name="20% - Accent3 5 5 4" xfId="8106"/>
    <cellStyle name="20% - Accent3 5 6" xfId="1681"/>
    <cellStyle name="20% - Accent3 5 7" xfId="1958"/>
    <cellStyle name="20% - Accent3 5 8" xfId="2157"/>
    <cellStyle name="20% - Accent3 5 9" xfId="2223"/>
    <cellStyle name="20% - Accent3 6" xfId="423"/>
    <cellStyle name="20% - Accent3 7" xfId="477"/>
    <cellStyle name="20% - Accent3 7 10" xfId="4008"/>
    <cellStyle name="20% - Accent3 7 11" xfId="6523"/>
    <cellStyle name="20% - Accent3 7 12" xfId="8105"/>
    <cellStyle name="20% - Accent3 7 2" xfId="586"/>
    <cellStyle name="20% - Accent3 7 2 10" xfId="8104"/>
    <cellStyle name="20% - Accent3 7 2 2" xfId="962"/>
    <cellStyle name="20% - Accent3 7 2 2 2" xfId="4010"/>
    <cellStyle name="20% - Accent3 7 2 2 3" xfId="6521"/>
    <cellStyle name="20% - Accent3 7 2 2 4" xfId="8103"/>
    <cellStyle name="20% - Accent3 7 2 3" xfId="1409"/>
    <cellStyle name="20% - Accent3 7 2 3 2" xfId="4011"/>
    <cellStyle name="20% - Accent3 7 2 3 3" xfId="6520"/>
    <cellStyle name="20% - Accent3 7 2 3 4" xfId="8102"/>
    <cellStyle name="20% - Accent3 7 2 4" xfId="2623"/>
    <cellStyle name="20% - Accent3 7 2 4 2" xfId="4012"/>
    <cellStyle name="20% - Accent3 7 2 4 3" xfId="6519"/>
    <cellStyle name="20% - Accent3 7 2 4 4" xfId="8101"/>
    <cellStyle name="20% - Accent3 7 2 5" xfId="2328"/>
    <cellStyle name="20% - Accent3 7 2 5 2" xfId="4013"/>
    <cellStyle name="20% - Accent3 7 2 5 3" xfId="6518"/>
    <cellStyle name="20% - Accent3 7 2 5 4" xfId="8100"/>
    <cellStyle name="20% - Accent3 7 2 6" xfId="2723"/>
    <cellStyle name="20% - Accent3 7 2 6 2" xfId="4014"/>
    <cellStyle name="20% - Accent3 7 2 6 3" xfId="6517"/>
    <cellStyle name="20% - Accent3 7 2 6 4" xfId="8099"/>
    <cellStyle name="20% - Accent3 7 2 7" xfId="3490"/>
    <cellStyle name="20% - Accent3 7 2 7 2" xfId="4015"/>
    <cellStyle name="20% - Accent3 7 2 7 3" xfId="6516"/>
    <cellStyle name="20% - Accent3 7 2 7 4" xfId="8098"/>
    <cellStyle name="20% - Accent3 7 2 8" xfId="4009"/>
    <cellStyle name="20% - Accent3 7 2 9" xfId="6522"/>
    <cellStyle name="20% - Accent3 7 3" xfId="618"/>
    <cellStyle name="20% - Accent3 7 3 10" xfId="8097"/>
    <cellStyle name="20% - Accent3 7 3 2" xfId="994"/>
    <cellStyle name="20% - Accent3 7 3 2 2" xfId="4017"/>
    <cellStyle name="20% - Accent3 7 3 2 3" xfId="6514"/>
    <cellStyle name="20% - Accent3 7 3 2 4" xfId="8096"/>
    <cellStyle name="20% - Accent3 7 3 3" xfId="1439"/>
    <cellStyle name="20% - Accent3 7 3 3 2" xfId="4018"/>
    <cellStyle name="20% - Accent3 7 3 3 3" xfId="6513"/>
    <cellStyle name="20% - Accent3 7 3 3 4" xfId="8095"/>
    <cellStyle name="20% - Accent3 7 3 4" xfId="2655"/>
    <cellStyle name="20% - Accent3 7 3 4 2" xfId="4019"/>
    <cellStyle name="20% - Accent3 7 3 4 3" xfId="6512"/>
    <cellStyle name="20% - Accent3 7 3 4 4" xfId="8094"/>
    <cellStyle name="20% - Accent3 7 3 5" xfId="2878"/>
    <cellStyle name="20% - Accent3 7 3 5 2" xfId="4020"/>
    <cellStyle name="20% - Accent3 7 3 5 3" xfId="6511"/>
    <cellStyle name="20% - Accent3 7 3 5 4" xfId="8093"/>
    <cellStyle name="20% - Accent3 7 3 6" xfId="2992"/>
    <cellStyle name="20% - Accent3 7 3 6 2" xfId="4021"/>
    <cellStyle name="20% - Accent3 7 3 6 3" xfId="6510"/>
    <cellStyle name="20% - Accent3 7 3 6 4" xfId="8092"/>
    <cellStyle name="20% - Accent3 7 3 7" xfId="3522"/>
    <cellStyle name="20% - Accent3 7 3 7 2" xfId="4022"/>
    <cellStyle name="20% - Accent3 7 3 7 3" xfId="6509"/>
    <cellStyle name="20% - Accent3 7 3 7 4" xfId="8091"/>
    <cellStyle name="20% - Accent3 7 3 8" xfId="4016"/>
    <cellStyle name="20% - Accent3 7 3 9" xfId="6515"/>
    <cellStyle name="20% - Accent3 7 4" xfId="855"/>
    <cellStyle name="20% - Accent3 7 4 2" xfId="4023"/>
    <cellStyle name="20% - Accent3 7 4 3" xfId="6505"/>
    <cellStyle name="20% - Accent3 7 4 4" xfId="8087"/>
    <cellStyle name="20% - Accent3 7 5" xfId="1300"/>
    <cellStyle name="20% - Accent3 7 5 2" xfId="4024"/>
    <cellStyle name="20% - Accent3 7 5 3" xfId="6501"/>
    <cellStyle name="20% - Accent3 7 5 4" xfId="8083"/>
    <cellStyle name="20% - Accent3 7 6" xfId="2509"/>
    <cellStyle name="20% - Accent3 7 6 2" xfId="4025"/>
    <cellStyle name="20% - Accent3 7 6 3" xfId="6500"/>
    <cellStyle name="20% - Accent3 7 6 4" xfId="8082"/>
    <cellStyle name="20% - Accent3 7 7" xfId="2399"/>
    <cellStyle name="20% - Accent3 7 7 2" xfId="4026"/>
    <cellStyle name="20% - Accent3 7 7 3" xfId="6499"/>
    <cellStyle name="20% - Accent3 7 7 4" xfId="8081"/>
    <cellStyle name="20% - Accent3 7 8" xfId="2836"/>
    <cellStyle name="20% - Accent3 7 8 2" xfId="4027"/>
    <cellStyle name="20% - Accent3 7 8 3" xfId="6498"/>
    <cellStyle name="20% - Accent3 7 8 4" xfId="8080"/>
    <cellStyle name="20% - Accent3 7 9" xfId="3385"/>
    <cellStyle name="20% - Accent3 7 9 2" xfId="4028"/>
    <cellStyle name="20% - Accent3 7 9 3" xfId="6497"/>
    <cellStyle name="20% - Accent3 7 9 4" xfId="8079"/>
    <cellStyle name="20% - Accent3 8" xfId="496"/>
    <cellStyle name="20% - Accent3 8 10" xfId="8078"/>
    <cellStyle name="20% - Accent3 8 2" xfId="872"/>
    <cellStyle name="20% - Accent3 8 2 2" xfId="4030"/>
    <cellStyle name="20% - Accent3 8 2 3" xfId="6495"/>
    <cellStyle name="20% - Accent3 8 2 4" xfId="8077"/>
    <cellStyle name="20% - Accent3 8 3" xfId="1317"/>
    <cellStyle name="20% - Accent3 8 3 2" xfId="4031"/>
    <cellStyle name="20% - Accent3 8 3 3" xfId="6494"/>
    <cellStyle name="20% - Accent3 8 3 4" xfId="8076"/>
    <cellStyle name="20% - Accent3 8 4" xfId="2529"/>
    <cellStyle name="20% - Accent3 8 4 2" xfId="4032"/>
    <cellStyle name="20% - Accent3 8 4 3" xfId="6493"/>
    <cellStyle name="20% - Accent3 8 4 4" xfId="8075"/>
    <cellStyle name="20% - Accent3 8 5" xfId="2375"/>
    <cellStyle name="20% - Accent3 8 5 2" xfId="4033"/>
    <cellStyle name="20% - Accent3 8 5 3" xfId="6492"/>
    <cellStyle name="20% - Accent3 8 5 4" xfId="8074"/>
    <cellStyle name="20% - Accent3 8 6" xfId="2398"/>
    <cellStyle name="20% - Accent3 8 6 2" xfId="4034"/>
    <cellStyle name="20% - Accent3 8 6 3" xfId="6491"/>
    <cellStyle name="20% - Accent3 8 6 4" xfId="8073"/>
    <cellStyle name="20% - Accent3 8 7" xfId="3402"/>
    <cellStyle name="20% - Accent3 8 7 2" xfId="4035"/>
    <cellStyle name="20% - Accent3 8 7 3" xfId="6490"/>
    <cellStyle name="20% - Accent3 8 7 4" xfId="8072"/>
    <cellStyle name="20% - Accent3 8 8" xfId="4029"/>
    <cellStyle name="20% - Accent3 8 9" xfId="6496"/>
    <cellStyle name="20% - Accent3 9" xfId="516"/>
    <cellStyle name="20% - Accent3 9 10" xfId="8071"/>
    <cellStyle name="20% - Accent3 9 2" xfId="892"/>
    <cellStyle name="20% - Accent3 9 2 2" xfId="4037"/>
    <cellStyle name="20% - Accent3 9 2 3" xfId="6488"/>
    <cellStyle name="20% - Accent3 9 2 4" xfId="8070"/>
    <cellStyle name="20% - Accent3 9 3" xfId="1336"/>
    <cellStyle name="20% - Accent3 9 3 2" xfId="4038"/>
    <cellStyle name="20% - Accent3 9 3 3" xfId="6487"/>
    <cellStyle name="20% - Accent3 9 3 4" xfId="8068"/>
    <cellStyle name="20% - Accent3 9 4" xfId="2549"/>
    <cellStyle name="20% - Accent3 9 4 2" xfId="4039"/>
    <cellStyle name="20% - Accent3 9 4 3" xfId="6486"/>
    <cellStyle name="20% - Accent3 9 4 4" xfId="8067"/>
    <cellStyle name="20% - Accent3 9 5" xfId="2365"/>
    <cellStyle name="20% - Accent3 9 5 2" xfId="4040"/>
    <cellStyle name="20% - Accent3 9 5 3" xfId="6485"/>
    <cellStyle name="20% - Accent3 9 5 4" xfId="8066"/>
    <cellStyle name="20% - Accent3 9 6" xfId="2822"/>
    <cellStyle name="20% - Accent3 9 6 2" xfId="4041"/>
    <cellStyle name="20% - Accent3 9 6 3" xfId="6484"/>
    <cellStyle name="20% - Accent3 9 6 4" xfId="8065"/>
    <cellStyle name="20% - Accent3 9 7" xfId="3421"/>
    <cellStyle name="20% - Accent3 9 7 2" xfId="4042"/>
    <cellStyle name="20% - Accent3 9 7 3" xfId="6483"/>
    <cellStyle name="20% - Accent3 9 7 4" xfId="8064"/>
    <cellStyle name="20% - Accent3 9 8" xfId="4036"/>
    <cellStyle name="20% - Accent3 9 9" xfId="6489"/>
    <cellStyle name="20% - Accent4" xfId="276" builtinId="42" customBuiltin="1"/>
    <cellStyle name="20% - Accent4 10" xfId="646"/>
    <cellStyle name="20% - Accent4 10 10" xfId="8062"/>
    <cellStyle name="20% - Accent4 10 2" xfId="1019"/>
    <cellStyle name="20% - Accent4 10 2 2" xfId="4045"/>
    <cellStyle name="20% - Accent4 10 2 3" xfId="6480"/>
    <cellStyle name="20% - Accent4 10 2 4" xfId="8061"/>
    <cellStyle name="20% - Accent4 10 3" xfId="1467"/>
    <cellStyle name="20% - Accent4 10 3 2" xfId="4046"/>
    <cellStyle name="20% - Accent4 10 3 3" xfId="6479"/>
    <cellStyle name="20% - Accent4 10 3 4" xfId="8060"/>
    <cellStyle name="20% - Accent4 10 4" xfId="2683"/>
    <cellStyle name="20% - Accent4 10 4 2" xfId="4047"/>
    <cellStyle name="20% - Accent4 10 4 3" xfId="6478"/>
    <cellStyle name="20% - Accent4 10 4 4" xfId="8059"/>
    <cellStyle name="20% - Accent4 10 5" xfId="2906"/>
    <cellStyle name="20% - Accent4 10 5 2" xfId="4048"/>
    <cellStyle name="20% - Accent4 10 5 3" xfId="6477"/>
    <cellStyle name="20% - Accent4 10 5 4" xfId="8058"/>
    <cellStyle name="20% - Accent4 10 6" xfId="3020"/>
    <cellStyle name="20% - Accent4 10 6 2" xfId="4049"/>
    <cellStyle name="20% - Accent4 10 6 3" xfId="6476"/>
    <cellStyle name="20% - Accent4 10 6 4" xfId="8057"/>
    <cellStyle name="20% - Accent4 10 7" xfId="3550"/>
    <cellStyle name="20% - Accent4 10 7 2" xfId="4050"/>
    <cellStyle name="20% - Accent4 10 7 3" xfId="6475"/>
    <cellStyle name="20% - Accent4 10 7 4" xfId="8056"/>
    <cellStyle name="20% - Accent4 10 8" xfId="4044"/>
    <cellStyle name="20% - Accent4 10 9" xfId="6481"/>
    <cellStyle name="20% - Accent4 11" xfId="656"/>
    <cellStyle name="20% - Accent4 11 10" xfId="8055"/>
    <cellStyle name="20% - Accent4 11 2" xfId="1029"/>
    <cellStyle name="20% - Accent4 11 2 2" xfId="4052"/>
    <cellStyle name="20% - Accent4 11 2 3" xfId="6473"/>
    <cellStyle name="20% - Accent4 11 2 4" xfId="8054"/>
    <cellStyle name="20% - Accent4 11 3" xfId="1477"/>
    <cellStyle name="20% - Accent4 11 3 2" xfId="4053"/>
    <cellStyle name="20% - Accent4 11 3 3" xfId="6472"/>
    <cellStyle name="20% - Accent4 11 3 4" xfId="8053"/>
    <cellStyle name="20% - Accent4 11 4" xfId="2693"/>
    <cellStyle name="20% - Accent4 11 4 2" xfId="4054"/>
    <cellStyle name="20% - Accent4 11 4 3" xfId="6471"/>
    <cellStyle name="20% - Accent4 11 4 4" xfId="8052"/>
    <cellStyle name="20% - Accent4 11 5" xfId="2916"/>
    <cellStyle name="20% - Accent4 11 5 2" xfId="4055"/>
    <cellStyle name="20% - Accent4 11 5 3" xfId="6470"/>
    <cellStyle name="20% - Accent4 11 5 4" xfId="8051"/>
    <cellStyle name="20% - Accent4 11 6" xfId="3030"/>
    <cellStyle name="20% - Accent4 11 6 2" xfId="4056"/>
    <cellStyle name="20% - Accent4 11 6 3" xfId="6469"/>
    <cellStyle name="20% - Accent4 11 6 4" xfId="8050"/>
    <cellStyle name="20% - Accent4 11 7" xfId="3560"/>
    <cellStyle name="20% - Accent4 11 7 2" xfId="4057"/>
    <cellStyle name="20% - Accent4 11 7 3" xfId="6468"/>
    <cellStyle name="20% - Accent4 11 7 4" xfId="8049"/>
    <cellStyle name="20% - Accent4 11 8" xfId="4051"/>
    <cellStyle name="20% - Accent4 11 9" xfId="6474"/>
    <cellStyle name="20% - Accent4 12" xfId="665"/>
    <cellStyle name="20% - Accent4 12 10" xfId="8048"/>
    <cellStyle name="20% - Accent4 12 2" xfId="1038"/>
    <cellStyle name="20% - Accent4 12 2 2" xfId="4059"/>
    <cellStyle name="20% - Accent4 12 2 3" xfId="6466"/>
    <cellStyle name="20% - Accent4 12 2 4" xfId="8047"/>
    <cellStyle name="20% - Accent4 12 3" xfId="1486"/>
    <cellStyle name="20% - Accent4 12 3 2" xfId="4060"/>
    <cellStyle name="20% - Accent4 12 3 3" xfId="6465"/>
    <cellStyle name="20% - Accent4 12 3 4" xfId="8046"/>
    <cellStyle name="20% - Accent4 12 4" xfId="2702"/>
    <cellStyle name="20% - Accent4 12 4 2" xfId="4061"/>
    <cellStyle name="20% - Accent4 12 4 3" xfId="6464"/>
    <cellStyle name="20% - Accent4 12 4 4" xfId="8045"/>
    <cellStyle name="20% - Accent4 12 5" xfId="2925"/>
    <cellStyle name="20% - Accent4 12 5 2" xfId="4062"/>
    <cellStyle name="20% - Accent4 12 5 3" xfId="6463"/>
    <cellStyle name="20% - Accent4 12 5 4" xfId="8044"/>
    <cellStyle name="20% - Accent4 12 6" xfId="3039"/>
    <cellStyle name="20% - Accent4 12 6 2" xfId="4063"/>
    <cellStyle name="20% - Accent4 12 6 3" xfId="6462"/>
    <cellStyle name="20% - Accent4 12 6 4" xfId="8043"/>
    <cellStyle name="20% - Accent4 12 7" xfId="3569"/>
    <cellStyle name="20% - Accent4 12 7 2" xfId="4064"/>
    <cellStyle name="20% - Accent4 12 7 3" xfId="6461"/>
    <cellStyle name="20% - Accent4 12 7 4" xfId="8042"/>
    <cellStyle name="20% - Accent4 12 8" xfId="4058"/>
    <cellStyle name="20% - Accent4 12 9" xfId="6467"/>
    <cellStyle name="20% - Accent4 13" xfId="688"/>
    <cellStyle name="20% - Accent4 13 2" xfId="4065"/>
    <cellStyle name="20% - Accent4 13 3" xfId="6460"/>
    <cellStyle name="20% - Accent4 13 4" xfId="8041"/>
    <cellStyle name="20% - Accent4 14" xfId="802"/>
    <cellStyle name="20% - Accent4 14 2" xfId="4066"/>
    <cellStyle name="20% - Accent4 14 3" xfId="6459"/>
    <cellStyle name="20% - Accent4 14 4" xfId="8040"/>
    <cellStyle name="20% - Accent4 15" xfId="1258"/>
    <cellStyle name="20% - Accent4 16" xfId="1536"/>
    <cellStyle name="20% - Accent4 17" xfId="1505"/>
    <cellStyle name="20% - Accent4 18" xfId="1278"/>
    <cellStyle name="20% - Accent4 19" xfId="1575"/>
    <cellStyle name="20% - Accent4 2" xfId="295"/>
    <cellStyle name="20% - Accent4 2 2" xfId="1683"/>
    <cellStyle name="20% - Accent4 2 3" xfId="1684"/>
    <cellStyle name="20% - Accent4 20" xfId="1616"/>
    <cellStyle name="20% - Accent4 21" xfId="1682"/>
    <cellStyle name="20% - Accent4 21 2" xfId="4076"/>
    <cellStyle name="20% - Accent4 21 3" xfId="6458"/>
    <cellStyle name="20% - Accent4 21 4" xfId="8039"/>
    <cellStyle name="20% - Accent4 22" xfId="1956"/>
    <cellStyle name="20% - Accent4 22 2" xfId="4077"/>
    <cellStyle name="20% - Accent4 22 3" xfId="6457"/>
    <cellStyle name="20% - Accent4 22 4" xfId="8038"/>
    <cellStyle name="20% - Accent4 23" xfId="2156"/>
    <cellStyle name="20% - Accent4 23 2" xfId="4078"/>
    <cellStyle name="20% - Accent4 23 3" xfId="6456"/>
    <cellStyle name="20% - Accent4 23 4" xfId="8037"/>
    <cellStyle name="20% - Accent4 24" xfId="2222"/>
    <cellStyle name="20% - Accent4 24 2" xfId="4079"/>
    <cellStyle name="20% - Accent4 24 3" xfId="6455"/>
    <cellStyle name="20% - Accent4 24 4" xfId="8036"/>
    <cellStyle name="20% - Accent4 25" xfId="2297"/>
    <cellStyle name="20% - Accent4 25 2" xfId="4080"/>
    <cellStyle name="20% - Accent4 25 3" xfId="6454"/>
    <cellStyle name="20% - Accent4 25 4" xfId="8035"/>
    <cellStyle name="20% - Accent4 26" xfId="2855"/>
    <cellStyle name="20% - Accent4 26 2" xfId="4081"/>
    <cellStyle name="20% - Accent4 26 3" xfId="6453"/>
    <cellStyle name="20% - Accent4 26 4" xfId="8033"/>
    <cellStyle name="20% - Accent4 27" xfId="2983"/>
    <cellStyle name="20% - Accent4 27 2" xfId="4082"/>
    <cellStyle name="20% - Accent4 27 3" xfId="6451"/>
    <cellStyle name="20% - Accent4 27 4" xfId="8032"/>
    <cellStyle name="20% - Accent4 28" xfId="3307"/>
    <cellStyle name="20% - Accent4 28 2" xfId="4083"/>
    <cellStyle name="20% - Accent4 28 3" xfId="6450"/>
    <cellStyle name="20% - Accent4 28 4" xfId="8031"/>
    <cellStyle name="20% - Accent4 29" xfId="4043"/>
    <cellStyle name="20% - Accent4 3" xfId="296"/>
    <cellStyle name="20% - Accent4 3 2" xfId="1686"/>
    <cellStyle name="20% - Accent4 3 3" xfId="1687"/>
    <cellStyle name="20% - Accent4 30" xfId="6482"/>
    <cellStyle name="20% - Accent4 31" xfId="8063"/>
    <cellStyle name="20% - Accent4 4" xfId="389"/>
    <cellStyle name="20% - Accent4 4 10" xfId="2410"/>
    <cellStyle name="20% - Accent4 4 10 2" xfId="4088"/>
    <cellStyle name="20% - Accent4 4 10 3" xfId="6448"/>
    <cellStyle name="20% - Accent4 4 10 4" xfId="8029"/>
    <cellStyle name="20% - Accent4 4 11" xfId="2544"/>
    <cellStyle name="20% - Accent4 4 11 2" xfId="4089"/>
    <cellStyle name="20% - Accent4 4 11 3" xfId="6447"/>
    <cellStyle name="20% - Accent4 4 11 4" xfId="8028"/>
    <cellStyle name="20% - Accent4 4 12" xfId="2476"/>
    <cellStyle name="20% - Accent4 4 12 2" xfId="4090"/>
    <cellStyle name="20% - Accent4 4 12 3" xfId="6446"/>
    <cellStyle name="20% - Accent4 4 12 4" xfId="8027"/>
    <cellStyle name="20% - Accent4 4 13" xfId="3343"/>
    <cellStyle name="20% - Accent4 4 13 2" xfId="4091"/>
    <cellStyle name="20% - Accent4 4 13 3" xfId="6445"/>
    <cellStyle name="20% - Accent4 4 13 4" xfId="8026"/>
    <cellStyle name="20% - Accent4 4 14" xfId="4087"/>
    <cellStyle name="20% - Accent4 4 15" xfId="6449"/>
    <cellStyle name="20% - Accent4 4 16" xfId="8030"/>
    <cellStyle name="20% - Accent4 4 2" xfId="544"/>
    <cellStyle name="20% - Accent4 4 2 10" xfId="2794"/>
    <cellStyle name="20% - Accent4 4 2 10 2" xfId="4093"/>
    <cellStyle name="20% - Accent4 4 2 10 3" xfId="6440"/>
    <cellStyle name="20% - Accent4 4 2 10 4" xfId="8021"/>
    <cellStyle name="20% - Accent4 4 2 11" xfId="3445"/>
    <cellStyle name="20% - Accent4 4 2 11 2" xfId="4094"/>
    <cellStyle name="20% - Accent4 4 2 11 3" xfId="6439"/>
    <cellStyle name="20% - Accent4 4 2 11 4" xfId="8020"/>
    <cellStyle name="20% - Accent4 4 2 12" xfId="4092"/>
    <cellStyle name="20% - Accent4 4 2 13" xfId="6444"/>
    <cellStyle name="20% - Accent4 4 2 14" xfId="8022"/>
    <cellStyle name="20% - Accent4 4 2 2" xfId="917"/>
    <cellStyle name="20% - Accent4 4 2 2 2" xfId="4095"/>
    <cellStyle name="20% - Accent4 4 2 2 3" xfId="6438"/>
    <cellStyle name="20% - Accent4 4 2 2 4" xfId="8019"/>
    <cellStyle name="20% - Accent4 4 2 3" xfId="1363"/>
    <cellStyle name="20% - Accent4 4 2 3 2" xfId="4096"/>
    <cellStyle name="20% - Accent4 4 2 3 3" xfId="6437"/>
    <cellStyle name="20% - Accent4 4 2 3 4" xfId="8018"/>
    <cellStyle name="20% - Accent4 4 2 4" xfId="1689"/>
    <cellStyle name="20% - Accent4 4 2 4 2" xfId="4097"/>
    <cellStyle name="20% - Accent4 4 2 4 3" xfId="6436"/>
    <cellStyle name="20% - Accent4 4 2 4 4" xfId="8017"/>
    <cellStyle name="20% - Accent4 4 2 5" xfId="1939"/>
    <cellStyle name="20% - Accent4 4 2 5 2" xfId="4098"/>
    <cellStyle name="20% - Accent4 4 2 5 3" xfId="6435"/>
    <cellStyle name="20% - Accent4 4 2 5 4" xfId="8016"/>
    <cellStyle name="20% - Accent4 4 2 6" xfId="2134"/>
    <cellStyle name="20% - Accent4 4 2 6 2" xfId="4099"/>
    <cellStyle name="20% - Accent4 4 2 6 3" xfId="6434"/>
    <cellStyle name="20% - Accent4 4 2 6 4" xfId="8015"/>
    <cellStyle name="20% - Accent4 4 2 7" xfId="2200"/>
    <cellStyle name="20% - Accent4 4 2 7 2" xfId="4100"/>
    <cellStyle name="20% - Accent4 4 2 7 3" xfId="6433"/>
    <cellStyle name="20% - Accent4 4 2 7 4" xfId="8014"/>
    <cellStyle name="20% - Accent4 4 2 8" xfId="2577"/>
    <cellStyle name="20% - Accent4 4 2 8 2" xfId="4101"/>
    <cellStyle name="20% - Accent4 4 2 8 3" xfId="6432"/>
    <cellStyle name="20% - Accent4 4 2 8 4" xfId="8013"/>
    <cellStyle name="20% - Accent4 4 2 9" xfId="2352"/>
    <cellStyle name="20% - Accent4 4 2 9 2" xfId="4102"/>
    <cellStyle name="20% - Accent4 4 2 9 3" xfId="6431"/>
    <cellStyle name="20% - Accent4 4 2 9 4" xfId="8012"/>
    <cellStyle name="20% - Accent4 4 3" xfId="523"/>
    <cellStyle name="20% - Accent4 4 3 10" xfId="2719"/>
    <cellStyle name="20% - Accent4 4 3 10 2" xfId="4104"/>
    <cellStyle name="20% - Accent4 4 3 10 3" xfId="6429"/>
    <cellStyle name="20% - Accent4 4 3 10 4" xfId="8010"/>
    <cellStyle name="20% - Accent4 4 3 11" xfId="3428"/>
    <cellStyle name="20% - Accent4 4 3 11 2" xfId="4105"/>
    <cellStyle name="20% - Accent4 4 3 11 3" xfId="6428"/>
    <cellStyle name="20% - Accent4 4 3 11 4" xfId="8009"/>
    <cellStyle name="20% - Accent4 4 3 12" xfId="4103"/>
    <cellStyle name="20% - Accent4 4 3 13" xfId="6430"/>
    <cellStyle name="20% - Accent4 4 3 14" xfId="8011"/>
    <cellStyle name="20% - Accent4 4 3 2" xfId="899"/>
    <cellStyle name="20% - Accent4 4 3 2 2" xfId="4106"/>
    <cellStyle name="20% - Accent4 4 3 2 3" xfId="6427"/>
    <cellStyle name="20% - Accent4 4 3 2 4" xfId="8008"/>
    <cellStyle name="20% - Accent4 4 3 3" xfId="1343"/>
    <cellStyle name="20% - Accent4 4 3 3 2" xfId="4107"/>
    <cellStyle name="20% - Accent4 4 3 3 3" xfId="6426"/>
    <cellStyle name="20% - Accent4 4 3 3 4" xfId="8007"/>
    <cellStyle name="20% - Accent4 4 3 4" xfId="1690"/>
    <cellStyle name="20% - Accent4 4 3 5" xfId="1938"/>
    <cellStyle name="20% - Accent4 4 3 6" xfId="2133"/>
    <cellStyle name="20% - Accent4 4 3 7" xfId="2199"/>
    <cellStyle name="20% - Accent4 4 3 8" xfId="2556"/>
    <cellStyle name="20% - Accent4 4 3 8 2" xfId="4112"/>
    <cellStyle name="20% - Accent4 4 3 8 3" xfId="6425"/>
    <cellStyle name="20% - Accent4 4 3 8 4" xfId="8006"/>
    <cellStyle name="20% - Accent4 4 3 9" xfId="2446"/>
    <cellStyle name="20% - Accent4 4 3 9 2" xfId="4113"/>
    <cellStyle name="20% - Accent4 4 3 9 3" xfId="6424"/>
    <cellStyle name="20% - Accent4 4 3 9 4" xfId="8005"/>
    <cellStyle name="20% - Accent4 4 4" xfId="769"/>
    <cellStyle name="20% - Accent4 4 4 2" xfId="4114"/>
    <cellStyle name="20% - Accent4 4 4 3" xfId="6423"/>
    <cellStyle name="20% - Accent4 4 4 4" xfId="8004"/>
    <cellStyle name="20% - Accent4 4 5" xfId="717"/>
    <cellStyle name="20% - Accent4 4 5 2" xfId="4115"/>
    <cellStyle name="20% - Accent4 4 5 3" xfId="6422"/>
    <cellStyle name="20% - Accent4 4 5 4" xfId="8003"/>
    <cellStyle name="20% - Accent4 4 6" xfId="1688"/>
    <cellStyle name="20% - Accent4 4 7" xfId="1941"/>
    <cellStyle name="20% - Accent4 4 8" xfId="2135"/>
    <cellStyle name="20% - Accent4 4 9" xfId="2201"/>
    <cellStyle name="20% - Accent4 5" xfId="430"/>
    <cellStyle name="20% - Accent4 5 10" xfId="2464"/>
    <cellStyle name="20% - Accent4 5 10 2" xfId="4119"/>
    <cellStyle name="20% - Accent4 5 10 3" xfId="6420"/>
    <cellStyle name="20% - Accent4 5 10 4" xfId="8001"/>
    <cellStyle name="20% - Accent4 5 11" xfId="2404"/>
    <cellStyle name="20% - Accent4 5 11 2" xfId="4120"/>
    <cellStyle name="20% - Accent4 5 11 3" xfId="6419"/>
    <cellStyle name="20% - Accent4 5 11 4" xfId="8000"/>
    <cellStyle name="20% - Accent4 5 12" xfId="2806"/>
    <cellStyle name="20% - Accent4 5 12 2" xfId="4121"/>
    <cellStyle name="20% - Accent4 5 12 3" xfId="6418"/>
    <cellStyle name="20% - Accent4 5 12 4" xfId="7999"/>
    <cellStyle name="20% - Accent4 5 13" xfId="3369"/>
    <cellStyle name="20% - Accent4 5 13 2" xfId="4122"/>
    <cellStyle name="20% - Accent4 5 13 3" xfId="6417"/>
    <cellStyle name="20% - Accent4 5 13 4" xfId="7998"/>
    <cellStyle name="20% - Accent4 5 14" xfId="4118"/>
    <cellStyle name="20% - Accent4 5 15" xfId="6421"/>
    <cellStyle name="20% - Accent4 5 16" xfId="8002"/>
    <cellStyle name="20% - Accent4 5 2" xfId="567"/>
    <cellStyle name="20% - Accent4 5 2 10" xfId="7997"/>
    <cellStyle name="20% - Accent4 5 2 2" xfId="942"/>
    <cellStyle name="20% - Accent4 5 2 2 2" xfId="4124"/>
    <cellStyle name="20% - Accent4 5 2 2 3" xfId="6415"/>
    <cellStyle name="20% - Accent4 5 2 2 4" xfId="7996"/>
    <cellStyle name="20% - Accent4 5 2 3" xfId="1388"/>
    <cellStyle name="20% - Accent4 5 2 3 2" xfId="4125"/>
    <cellStyle name="20% - Accent4 5 2 3 3" xfId="6414"/>
    <cellStyle name="20% - Accent4 5 2 3 4" xfId="7995"/>
    <cellStyle name="20% - Accent4 5 2 4" xfId="2602"/>
    <cellStyle name="20% - Accent4 5 2 4 2" xfId="4126"/>
    <cellStyle name="20% - Accent4 5 2 4 3" xfId="6413"/>
    <cellStyle name="20% - Accent4 5 2 4 4" xfId="7994"/>
    <cellStyle name="20% - Accent4 5 2 5" xfId="2339"/>
    <cellStyle name="20% - Accent4 5 2 5 2" xfId="4127"/>
    <cellStyle name="20% - Accent4 5 2 5 3" xfId="6412"/>
    <cellStyle name="20% - Accent4 5 2 5 4" xfId="7993"/>
    <cellStyle name="20% - Accent4 5 2 6" xfId="2763"/>
    <cellStyle name="20% - Accent4 5 2 6 2" xfId="4128"/>
    <cellStyle name="20% - Accent4 5 2 6 3" xfId="6411"/>
    <cellStyle name="20% - Accent4 5 2 6 4" xfId="7992"/>
    <cellStyle name="20% - Accent4 5 2 7" xfId="3469"/>
    <cellStyle name="20% - Accent4 5 2 7 2" xfId="4129"/>
    <cellStyle name="20% - Accent4 5 2 7 3" xfId="6410"/>
    <cellStyle name="20% - Accent4 5 2 7 4" xfId="7991"/>
    <cellStyle name="20% - Accent4 5 2 8" xfId="4123"/>
    <cellStyle name="20% - Accent4 5 2 9" xfId="6416"/>
    <cellStyle name="20% - Accent4 5 3" xfId="604"/>
    <cellStyle name="20% - Accent4 5 3 10" xfId="7990"/>
    <cellStyle name="20% - Accent4 5 3 2" xfId="980"/>
    <cellStyle name="20% - Accent4 5 3 2 2" xfId="4131"/>
    <cellStyle name="20% - Accent4 5 3 2 3" xfId="6408"/>
    <cellStyle name="20% - Accent4 5 3 2 4" xfId="7989"/>
    <cellStyle name="20% - Accent4 5 3 3" xfId="1425"/>
    <cellStyle name="20% - Accent4 5 3 3 2" xfId="4132"/>
    <cellStyle name="20% - Accent4 5 3 3 3" xfId="6407"/>
    <cellStyle name="20% - Accent4 5 3 3 4" xfId="7988"/>
    <cellStyle name="20% - Accent4 5 3 4" xfId="2641"/>
    <cellStyle name="20% - Accent4 5 3 4 2" xfId="4133"/>
    <cellStyle name="20% - Accent4 5 3 4 3" xfId="6406"/>
    <cellStyle name="20% - Accent4 5 3 4 4" xfId="7987"/>
    <cellStyle name="20% - Accent4 5 3 5" xfId="2316"/>
    <cellStyle name="20% - Accent4 5 3 5 2" xfId="4134"/>
    <cellStyle name="20% - Accent4 5 3 5 3" xfId="6405"/>
    <cellStyle name="20% - Accent4 5 3 5 4" xfId="7986"/>
    <cellStyle name="20% - Accent4 5 3 6" xfId="2820"/>
    <cellStyle name="20% - Accent4 5 3 6 2" xfId="4135"/>
    <cellStyle name="20% - Accent4 5 3 6 3" xfId="6404"/>
    <cellStyle name="20% - Accent4 5 3 6 4" xfId="7985"/>
    <cellStyle name="20% - Accent4 5 3 7" xfId="3508"/>
    <cellStyle name="20% - Accent4 5 3 7 2" xfId="4136"/>
    <cellStyle name="20% - Accent4 5 3 7 3" xfId="6403"/>
    <cellStyle name="20% - Accent4 5 3 7 4" xfId="7983"/>
    <cellStyle name="20% - Accent4 5 3 8" xfId="4130"/>
    <cellStyle name="20% - Accent4 5 3 9" xfId="6409"/>
    <cellStyle name="20% - Accent4 5 4" xfId="819"/>
    <cellStyle name="20% - Accent4 5 4 2" xfId="4137"/>
    <cellStyle name="20% - Accent4 5 4 3" xfId="6401"/>
    <cellStyle name="20% - Accent4 5 4 4" xfId="7982"/>
    <cellStyle name="20% - Accent4 5 5" xfId="1267"/>
    <cellStyle name="20% - Accent4 5 5 2" xfId="4138"/>
    <cellStyle name="20% - Accent4 5 5 3" xfId="6400"/>
    <cellStyle name="20% - Accent4 5 5 4" xfId="7981"/>
    <cellStyle name="20% - Accent4 5 6" xfId="1691"/>
    <cellStyle name="20% - Accent4 5 7" xfId="1935"/>
    <cellStyle name="20% - Accent4 5 8" xfId="2132"/>
    <cellStyle name="20% - Accent4 5 9" xfId="2198"/>
    <cellStyle name="20% - Accent4 6" xfId="465"/>
    <cellStyle name="20% - Accent4 7" xfId="479"/>
    <cellStyle name="20% - Accent4 7 10" xfId="4142"/>
    <cellStyle name="20% - Accent4 7 11" xfId="6340"/>
    <cellStyle name="20% - Accent4 7 12" xfId="7895"/>
    <cellStyle name="20% - Accent4 7 2" xfId="588"/>
    <cellStyle name="20% - Accent4 7 2 10" xfId="7888"/>
    <cellStyle name="20% - Accent4 7 2 2" xfId="964"/>
    <cellStyle name="20% - Accent4 7 2 2 2" xfId="4144"/>
    <cellStyle name="20% - Accent4 7 2 2 3" xfId="6306"/>
    <cellStyle name="20% - Accent4 7 2 2 4" xfId="7887"/>
    <cellStyle name="20% - Accent4 7 2 3" xfId="1411"/>
    <cellStyle name="20% - Accent4 7 2 3 2" xfId="4145"/>
    <cellStyle name="20% - Accent4 7 2 3 3" xfId="6305"/>
    <cellStyle name="20% - Accent4 7 2 3 4" xfId="7886"/>
    <cellStyle name="20% - Accent4 7 2 4" xfId="2625"/>
    <cellStyle name="20% - Accent4 7 2 4 2" xfId="4146"/>
    <cellStyle name="20% - Accent4 7 2 4 3" xfId="6304"/>
    <cellStyle name="20% - Accent4 7 2 4 4" xfId="7885"/>
    <cellStyle name="20% - Accent4 7 2 5" xfId="2452"/>
    <cellStyle name="20% - Accent4 7 2 5 2" xfId="4147"/>
    <cellStyle name="20% - Accent4 7 2 5 3" xfId="6303"/>
    <cellStyle name="20% - Accent4 7 2 5 4" xfId="7884"/>
    <cellStyle name="20% - Accent4 7 2 6" xfId="2773"/>
    <cellStyle name="20% - Accent4 7 2 6 2" xfId="4148"/>
    <cellStyle name="20% - Accent4 7 2 6 3" xfId="6302"/>
    <cellStyle name="20% - Accent4 7 2 6 4" xfId="7883"/>
    <cellStyle name="20% - Accent4 7 2 7" xfId="3492"/>
    <cellStyle name="20% - Accent4 7 2 7 2" xfId="4149"/>
    <cellStyle name="20% - Accent4 7 2 7 3" xfId="6301"/>
    <cellStyle name="20% - Accent4 7 2 7 4" xfId="7882"/>
    <cellStyle name="20% - Accent4 7 2 8" xfId="4143"/>
    <cellStyle name="20% - Accent4 7 2 9" xfId="6313"/>
    <cellStyle name="20% - Accent4 7 3" xfId="620"/>
    <cellStyle name="20% - Accent4 7 3 10" xfId="7881"/>
    <cellStyle name="20% - Accent4 7 3 2" xfId="996"/>
    <cellStyle name="20% - Accent4 7 3 2 2" xfId="4151"/>
    <cellStyle name="20% - Accent4 7 3 2 3" xfId="6299"/>
    <cellStyle name="20% - Accent4 7 3 2 4" xfId="7880"/>
    <cellStyle name="20% - Accent4 7 3 3" xfId="1441"/>
    <cellStyle name="20% - Accent4 7 3 3 2" xfId="4152"/>
    <cellStyle name="20% - Accent4 7 3 3 3" xfId="6298"/>
    <cellStyle name="20% - Accent4 7 3 3 4" xfId="7879"/>
    <cellStyle name="20% - Accent4 7 3 4" xfId="2657"/>
    <cellStyle name="20% - Accent4 7 3 4 2" xfId="4153"/>
    <cellStyle name="20% - Accent4 7 3 4 3" xfId="6297"/>
    <cellStyle name="20% - Accent4 7 3 4 4" xfId="7878"/>
    <cellStyle name="20% - Accent4 7 3 5" xfId="2880"/>
    <cellStyle name="20% - Accent4 7 3 5 2" xfId="4154"/>
    <cellStyle name="20% - Accent4 7 3 5 3" xfId="6296"/>
    <cellStyle name="20% - Accent4 7 3 5 4" xfId="7877"/>
    <cellStyle name="20% - Accent4 7 3 6" xfId="2994"/>
    <cellStyle name="20% - Accent4 7 3 6 2" xfId="4155"/>
    <cellStyle name="20% - Accent4 7 3 6 3" xfId="6295"/>
    <cellStyle name="20% - Accent4 7 3 6 4" xfId="7876"/>
    <cellStyle name="20% - Accent4 7 3 7" xfId="3524"/>
    <cellStyle name="20% - Accent4 7 3 7 2" xfId="4156"/>
    <cellStyle name="20% - Accent4 7 3 7 3" xfId="6294"/>
    <cellStyle name="20% - Accent4 7 3 7 4" xfId="7875"/>
    <cellStyle name="20% - Accent4 7 3 8" xfId="4150"/>
    <cellStyle name="20% - Accent4 7 3 9" xfId="6300"/>
    <cellStyle name="20% - Accent4 7 4" xfId="857"/>
    <cellStyle name="20% - Accent4 7 4 2" xfId="4157"/>
    <cellStyle name="20% - Accent4 7 4 3" xfId="6293"/>
    <cellStyle name="20% - Accent4 7 4 4" xfId="7874"/>
    <cellStyle name="20% - Accent4 7 5" xfId="1302"/>
    <cellStyle name="20% - Accent4 7 5 2" xfId="4158"/>
    <cellStyle name="20% - Accent4 7 5 3" xfId="6292"/>
    <cellStyle name="20% - Accent4 7 5 4" xfId="7873"/>
    <cellStyle name="20% - Accent4 7 6" xfId="2511"/>
    <cellStyle name="20% - Accent4 7 6 2" xfId="4159"/>
    <cellStyle name="20% - Accent4 7 6 3" xfId="6291"/>
    <cellStyle name="20% - Accent4 7 6 4" xfId="7872"/>
    <cellStyle name="20% - Accent4 7 7" xfId="2429"/>
    <cellStyle name="20% - Accent4 7 7 2" xfId="4160"/>
    <cellStyle name="20% - Accent4 7 7 3" xfId="6290"/>
    <cellStyle name="20% - Accent4 7 7 4" xfId="7871"/>
    <cellStyle name="20% - Accent4 7 8" xfId="2778"/>
    <cellStyle name="20% - Accent4 7 8 2" xfId="4161"/>
    <cellStyle name="20% - Accent4 7 8 3" xfId="6289"/>
    <cellStyle name="20% - Accent4 7 8 4" xfId="7870"/>
    <cellStyle name="20% - Accent4 7 9" xfId="3387"/>
    <cellStyle name="20% - Accent4 7 9 2" xfId="4162"/>
    <cellStyle name="20% - Accent4 7 9 3" xfId="6288"/>
    <cellStyle name="20% - Accent4 7 9 4" xfId="7869"/>
    <cellStyle name="20% - Accent4 8" xfId="497"/>
    <cellStyle name="20% - Accent4 8 10" xfId="7868"/>
    <cellStyle name="20% - Accent4 8 2" xfId="873"/>
    <cellStyle name="20% - Accent4 8 2 2" xfId="4164"/>
    <cellStyle name="20% - Accent4 8 2 3" xfId="6286"/>
    <cellStyle name="20% - Accent4 8 2 4" xfId="7867"/>
    <cellStyle name="20% - Accent4 8 3" xfId="1318"/>
    <cellStyle name="20% - Accent4 8 3 2" xfId="4165"/>
    <cellStyle name="20% - Accent4 8 3 3" xfId="6285"/>
    <cellStyle name="20% - Accent4 8 3 4" xfId="7866"/>
    <cellStyle name="20% - Accent4 8 4" xfId="2530"/>
    <cellStyle name="20% - Accent4 8 4 2" xfId="4166"/>
    <cellStyle name="20% - Accent4 8 4 3" xfId="6284"/>
    <cellStyle name="20% - Accent4 8 4 4" xfId="7865"/>
    <cellStyle name="20% - Accent4 8 5" xfId="2374"/>
    <cellStyle name="20% - Accent4 8 5 2" xfId="4167"/>
    <cellStyle name="20% - Accent4 8 5 3" xfId="6283"/>
    <cellStyle name="20% - Accent4 8 5 4" xfId="7864"/>
    <cellStyle name="20% - Accent4 8 6" xfId="2730"/>
    <cellStyle name="20% - Accent4 8 6 2" xfId="4168"/>
    <cellStyle name="20% - Accent4 8 6 3" xfId="6282"/>
    <cellStyle name="20% - Accent4 8 6 4" xfId="7862"/>
    <cellStyle name="20% - Accent4 8 7" xfId="3403"/>
    <cellStyle name="20% - Accent4 8 7 2" xfId="4169"/>
    <cellStyle name="20% - Accent4 8 7 3" xfId="6281"/>
    <cellStyle name="20% - Accent4 8 7 4" xfId="7861"/>
    <cellStyle name="20% - Accent4 8 8" xfId="4163"/>
    <cellStyle name="20% - Accent4 8 9" xfId="6287"/>
    <cellStyle name="20% - Accent4 9" xfId="558"/>
    <cellStyle name="20% - Accent4 9 10" xfId="7860"/>
    <cellStyle name="20% - Accent4 9 2" xfId="933"/>
    <cellStyle name="20% - Accent4 9 2 2" xfId="4171"/>
    <cellStyle name="20% - Accent4 9 2 3" xfId="6279"/>
    <cellStyle name="20% - Accent4 9 2 4" xfId="7859"/>
    <cellStyle name="20% - Accent4 9 3" xfId="1379"/>
    <cellStyle name="20% - Accent4 9 3 2" xfId="4172"/>
    <cellStyle name="20% - Accent4 9 3 3" xfId="6278"/>
    <cellStyle name="20% - Accent4 9 3 4" xfId="7858"/>
    <cellStyle name="20% - Accent4 9 4" xfId="2593"/>
    <cellStyle name="20% - Accent4 9 4 2" xfId="4173"/>
    <cellStyle name="20% - Accent4 9 4 3" xfId="6277"/>
    <cellStyle name="20% - Accent4 9 4 4" xfId="7857"/>
    <cellStyle name="20% - Accent4 9 5" xfId="2344"/>
    <cellStyle name="20% - Accent4 9 5 2" xfId="4174"/>
    <cellStyle name="20% - Accent4 9 5 3" xfId="6276"/>
    <cellStyle name="20% - Accent4 9 5 4" xfId="7848"/>
    <cellStyle name="20% - Accent4 9 6" xfId="2864"/>
    <cellStyle name="20% - Accent4 9 6 2" xfId="4175"/>
    <cellStyle name="20% - Accent4 9 6 3" xfId="6275"/>
    <cellStyle name="20% - Accent4 9 6 4" xfId="7839"/>
    <cellStyle name="20% - Accent4 9 7" xfId="3460"/>
    <cellStyle name="20% - Accent4 9 7 2" xfId="4176"/>
    <cellStyle name="20% - Accent4 9 7 3" xfId="6266"/>
    <cellStyle name="20% - Accent4 9 7 4" xfId="7830"/>
    <cellStyle name="20% - Accent4 9 8" xfId="4170"/>
    <cellStyle name="20% - Accent4 9 9" xfId="6280"/>
    <cellStyle name="20% - Accent5" xfId="280" builtinId="46" customBuiltin="1"/>
    <cellStyle name="20% - Accent5 10" xfId="649"/>
    <cellStyle name="20% - Accent5 10 10" xfId="7814"/>
    <cellStyle name="20% - Accent5 10 2" xfId="1022"/>
    <cellStyle name="20% - Accent5 10 2 2" xfId="4179"/>
    <cellStyle name="20% - Accent5 10 2 3" xfId="6239"/>
    <cellStyle name="20% - Accent5 10 2 4" xfId="7813"/>
    <cellStyle name="20% - Accent5 10 3" xfId="1470"/>
    <cellStyle name="20% - Accent5 10 3 2" xfId="4180"/>
    <cellStyle name="20% - Accent5 10 3 3" xfId="6232"/>
    <cellStyle name="20% - Accent5 10 3 4" xfId="7812"/>
    <cellStyle name="20% - Accent5 10 4" xfId="2686"/>
    <cellStyle name="20% - Accent5 10 4 2" xfId="4181"/>
    <cellStyle name="20% - Accent5 10 4 3" xfId="6231"/>
    <cellStyle name="20% - Accent5 10 4 4" xfId="7811"/>
    <cellStyle name="20% - Accent5 10 5" xfId="2909"/>
    <cellStyle name="20% - Accent5 10 5 2" xfId="4182"/>
    <cellStyle name="20% - Accent5 10 5 3" xfId="6230"/>
    <cellStyle name="20% - Accent5 10 5 4" xfId="7810"/>
    <cellStyle name="20% - Accent5 10 6" xfId="3023"/>
    <cellStyle name="20% - Accent5 10 6 2" xfId="4183"/>
    <cellStyle name="20% - Accent5 10 6 3" xfId="6229"/>
    <cellStyle name="20% - Accent5 10 6 4" xfId="7806"/>
    <cellStyle name="20% - Accent5 10 7" xfId="3553"/>
    <cellStyle name="20% - Accent5 10 7 2" xfId="4184"/>
    <cellStyle name="20% - Accent5 10 7 3" xfId="6228"/>
    <cellStyle name="20% - Accent5 10 7 4" xfId="7805"/>
    <cellStyle name="20% - Accent5 10 8" xfId="4178"/>
    <cellStyle name="20% - Accent5 10 9" xfId="6248"/>
    <cellStyle name="20% - Accent5 11" xfId="659"/>
    <cellStyle name="20% - Accent5 11 10" xfId="7804"/>
    <cellStyle name="20% - Accent5 11 2" xfId="1032"/>
    <cellStyle name="20% - Accent5 11 2 2" xfId="4186"/>
    <cellStyle name="20% - Accent5 11 2 3" xfId="6223"/>
    <cellStyle name="20% - Accent5 11 2 4" xfId="7803"/>
    <cellStyle name="20% - Accent5 11 3" xfId="1480"/>
    <cellStyle name="20% - Accent5 11 3 2" xfId="4187"/>
    <cellStyle name="20% - Accent5 11 3 3" xfId="6222"/>
    <cellStyle name="20% - Accent5 11 3 4" xfId="7802"/>
    <cellStyle name="20% - Accent5 11 4" xfId="2696"/>
    <cellStyle name="20% - Accent5 11 4 2" xfId="4188"/>
    <cellStyle name="20% - Accent5 11 4 3" xfId="6221"/>
    <cellStyle name="20% - Accent5 11 4 4" xfId="7801"/>
    <cellStyle name="20% - Accent5 11 5" xfId="2919"/>
    <cellStyle name="20% - Accent5 11 5 2" xfId="4189"/>
    <cellStyle name="20% - Accent5 11 5 3" xfId="6220"/>
    <cellStyle name="20% - Accent5 11 5 4" xfId="7800"/>
    <cellStyle name="20% - Accent5 11 6" xfId="3033"/>
    <cellStyle name="20% - Accent5 11 6 2" xfId="4190"/>
    <cellStyle name="20% - Accent5 11 6 3" xfId="6219"/>
    <cellStyle name="20% - Accent5 11 6 4" xfId="7799"/>
    <cellStyle name="20% - Accent5 11 7" xfId="3563"/>
    <cellStyle name="20% - Accent5 11 7 2" xfId="4191"/>
    <cellStyle name="20% - Accent5 11 7 3" xfId="6218"/>
    <cellStyle name="20% - Accent5 11 7 4" xfId="7798"/>
    <cellStyle name="20% - Accent5 11 8" xfId="4185"/>
    <cellStyle name="20% - Accent5 11 9" xfId="6224"/>
    <cellStyle name="20% - Accent5 12" xfId="667"/>
    <cellStyle name="20% - Accent5 12 10" xfId="7797"/>
    <cellStyle name="20% - Accent5 12 2" xfId="1040"/>
    <cellStyle name="20% - Accent5 12 2 2" xfId="4193"/>
    <cellStyle name="20% - Accent5 12 2 3" xfId="6216"/>
    <cellStyle name="20% - Accent5 12 2 4" xfId="7795"/>
    <cellStyle name="20% - Accent5 12 3" xfId="1488"/>
    <cellStyle name="20% - Accent5 12 3 2" xfId="4194"/>
    <cellStyle name="20% - Accent5 12 3 3" xfId="6215"/>
    <cellStyle name="20% - Accent5 12 3 4" xfId="7794"/>
    <cellStyle name="20% - Accent5 12 4" xfId="2704"/>
    <cellStyle name="20% - Accent5 12 4 2" xfId="4195"/>
    <cellStyle name="20% - Accent5 12 4 3" xfId="6213"/>
    <cellStyle name="20% - Accent5 12 4 4" xfId="7793"/>
    <cellStyle name="20% - Accent5 12 5" xfId="2927"/>
    <cellStyle name="20% - Accent5 12 5 2" xfId="4196"/>
    <cellStyle name="20% - Accent5 12 5 3" xfId="6212"/>
    <cellStyle name="20% - Accent5 12 5 4" xfId="7792"/>
    <cellStyle name="20% - Accent5 12 6" xfId="3041"/>
    <cellStyle name="20% - Accent5 12 6 2" xfId="4197"/>
    <cellStyle name="20% - Accent5 12 6 3" xfId="6211"/>
    <cellStyle name="20% - Accent5 12 6 4" xfId="7791"/>
    <cellStyle name="20% - Accent5 12 7" xfId="3571"/>
    <cellStyle name="20% - Accent5 12 7 2" xfId="4198"/>
    <cellStyle name="20% - Accent5 12 7 3" xfId="6210"/>
    <cellStyle name="20% - Accent5 12 7 4" xfId="7790"/>
    <cellStyle name="20% - Accent5 12 8" xfId="4192"/>
    <cellStyle name="20% - Accent5 12 9" xfId="6217"/>
    <cellStyle name="20% - Accent5 13" xfId="691"/>
    <cellStyle name="20% - Accent5 13 2" xfId="4199"/>
    <cellStyle name="20% - Accent5 13 3" xfId="6209"/>
    <cellStyle name="20% - Accent5 13 4" xfId="7789"/>
    <cellStyle name="20% - Accent5 14" xfId="846"/>
    <cellStyle name="20% - Accent5 14 2" xfId="4200"/>
    <cellStyle name="20% - Accent5 14 3" xfId="6208"/>
    <cellStyle name="20% - Accent5 14 4" xfId="7788"/>
    <cellStyle name="20% - Accent5 15" xfId="683"/>
    <cellStyle name="20% - Accent5 16" xfId="1546"/>
    <cellStyle name="20% - Accent5 17" xfId="1512"/>
    <cellStyle name="20% - Accent5 18" xfId="673"/>
    <cellStyle name="20% - Accent5 19" xfId="1576"/>
    <cellStyle name="20% - Accent5 2" xfId="297"/>
    <cellStyle name="20% - Accent5 2 2" xfId="1694"/>
    <cellStyle name="20% - Accent5 2 3" xfId="1695"/>
    <cellStyle name="20% - Accent5 20" xfId="1617"/>
    <cellStyle name="20% - Accent5 21" xfId="1692"/>
    <cellStyle name="20% - Accent5 21 2" xfId="4206"/>
    <cellStyle name="20% - Accent5 21 3" xfId="6206"/>
    <cellStyle name="20% - Accent5 21 4" xfId="7786"/>
    <cellStyle name="20% - Accent5 22" xfId="1932"/>
    <cellStyle name="20% - Accent5 22 2" xfId="4207"/>
    <cellStyle name="20% - Accent5 22 3" xfId="6205"/>
    <cellStyle name="20% - Accent5 22 4" xfId="7784"/>
    <cellStyle name="20% - Accent5 23" xfId="2131"/>
    <cellStyle name="20% - Accent5 23 2" xfId="4208"/>
    <cellStyle name="20% - Accent5 23 3" xfId="6204"/>
    <cellStyle name="20% - Accent5 23 4" xfId="7783"/>
    <cellStyle name="20% - Accent5 24" xfId="2197"/>
    <cellStyle name="20% - Accent5 24 2" xfId="4209"/>
    <cellStyle name="20% - Accent5 24 3" xfId="6202"/>
    <cellStyle name="20% - Accent5 24 4" xfId="7782"/>
    <cellStyle name="20% - Accent5 25" xfId="2301"/>
    <cellStyle name="20% - Accent5 25 2" xfId="4210"/>
    <cellStyle name="20% - Accent5 25 3" xfId="6201"/>
    <cellStyle name="20% - Accent5 25 4" xfId="7781"/>
    <cellStyle name="20% - Accent5 26" xfId="2809"/>
    <cellStyle name="20% - Accent5 26 2" xfId="4211"/>
    <cellStyle name="20% - Accent5 26 3" xfId="6200"/>
    <cellStyle name="20% - Accent5 26 4" xfId="7780"/>
    <cellStyle name="20% - Accent5 27" xfId="2967"/>
    <cellStyle name="20% - Accent5 27 2" xfId="4212"/>
    <cellStyle name="20% - Accent5 27 3" xfId="6199"/>
    <cellStyle name="20% - Accent5 27 4" xfId="7779"/>
    <cellStyle name="20% - Accent5 28" xfId="3309"/>
    <cellStyle name="20% - Accent5 28 2" xfId="4213"/>
    <cellStyle name="20% - Accent5 28 3" xfId="6198"/>
    <cellStyle name="20% - Accent5 28 4" xfId="7778"/>
    <cellStyle name="20% - Accent5 29" xfId="4177"/>
    <cellStyle name="20% - Accent5 3" xfId="298"/>
    <cellStyle name="20% - Accent5 3 2" xfId="1697"/>
    <cellStyle name="20% - Accent5 3 3" xfId="1698"/>
    <cellStyle name="20% - Accent5 30" xfId="6257"/>
    <cellStyle name="20% - Accent5 31" xfId="7821"/>
    <cellStyle name="20% - Accent5 4" xfId="390"/>
    <cellStyle name="20% - Accent5 4 10" xfId="2411"/>
    <cellStyle name="20% - Accent5 4 10 2" xfId="4218"/>
    <cellStyle name="20% - Accent5 4 10 3" xfId="6196"/>
    <cellStyle name="20% - Accent5 4 10 4" xfId="7776"/>
    <cellStyle name="20% - Accent5 4 11" xfId="2570"/>
    <cellStyle name="20% - Accent5 4 11 2" xfId="4219"/>
    <cellStyle name="20% - Accent5 4 11 3" xfId="6195"/>
    <cellStyle name="20% - Accent5 4 11 4" xfId="7775"/>
    <cellStyle name="20% - Accent5 4 12" xfId="2355"/>
    <cellStyle name="20% - Accent5 4 12 2" xfId="4220"/>
    <cellStyle name="20% - Accent5 4 12 3" xfId="6194"/>
    <cellStyle name="20% - Accent5 4 12 4" xfId="7774"/>
    <cellStyle name="20% - Accent5 4 13" xfId="3344"/>
    <cellStyle name="20% - Accent5 4 13 2" xfId="4221"/>
    <cellStyle name="20% - Accent5 4 13 3" xfId="6193"/>
    <cellStyle name="20% - Accent5 4 13 4" xfId="7773"/>
    <cellStyle name="20% - Accent5 4 14" xfId="4217"/>
    <cellStyle name="20% - Accent5 4 15" xfId="6197"/>
    <cellStyle name="20% - Accent5 4 16" xfId="7777"/>
    <cellStyle name="20% - Accent5 4 2" xfId="545"/>
    <cellStyle name="20% - Accent5 4 2 10" xfId="2858"/>
    <cellStyle name="20% - Accent5 4 2 10 2" xfId="4223"/>
    <cellStyle name="20% - Accent5 4 2 10 3" xfId="6191"/>
    <cellStyle name="20% - Accent5 4 2 10 4" xfId="7771"/>
    <cellStyle name="20% - Accent5 4 2 11" xfId="3446"/>
    <cellStyle name="20% - Accent5 4 2 11 2" xfId="4224"/>
    <cellStyle name="20% - Accent5 4 2 11 3" xfId="6190"/>
    <cellStyle name="20% - Accent5 4 2 11 4" xfId="7770"/>
    <cellStyle name="20% - Accent5 4 2 12" xfId="4222"/>
    <cellStyle name="20% - Accent5 4 2 13" xfId="6192"/>
    <cellStyle name="20% - Accent5 4 2 14" xfId="7772"/>
    <cellStyle name="20% - Accent5 4 2 2" xfId="918"/>
    <cellStyle name="20% - Accent5 4 2 2 2" xfId="4225"/>
    <cellStyle name="20% - Accent5 4 2 2 3" xfId="6189"/>
    <cellStyle name="20% - Accent5 4 2 2 4" xfId="7769"/>
    <cellStyle name="20% - Accent5 4 2 3" xfId="1364"/>
    <cellStyle name="20% - Accent5 4 2 3 2" xfId="4226"/>
    <cellStyle name="20% - Accent5 4 2 3 3" xfId="6188"/>
    <cellStyle name="20% - Accent5 4 2 3 4" xfId="7767"/>
    <cellStyle name="20% - Accent5 4 2 4" xfId="1700"/>
    <cellStyle name="20% - Accent5 4 2 4 2" xfId="4227"/>
    <cellStyle name="20% - Accent5 4 2 4 3" xfId="6187"/>
    <cellStyle name="20% - Accent5 4 2 4 4" xfId="7766"/>
    <cellStyle name="20% - Accent5 4 2 5" xfId="1918"/>
    <cellStyle name="20% - Accent5 4 2 5 2" xfId="4228"/>
    <cellStyle name="20% - Accent5 4 2 5 3" xfId="6185"/>
    <cellStyle name="20% - Accent5 4 2 5 4" xfId="7765"/>
    <cellStyle name="20% - Accent5 4 2 6" xfId="2127"/>
    <cellStyle name="20% - Accent5 4 2 6 2" xfId="4229"/>
    <cellStyle name="20% - Accent5 4 2 6 3" xfId="6184"/>
    <cellStyle name="20% - Accent5 4 2 6 4" xfId="7764"/>
    <cellStyle name="20% - Accent5 4 2 7" xfId="2194"/>
    <cellStyle name="20% - Accent5 4 2 7 2" xfId="4230"/>
    <cellStyle name="20% - Accent5 4 2 7 3" xfId="6183"/>
    <cellStyle name="20% - Accent5 4 2 7 4" xfId="7763"/>
    <cellStyle name="20% - Accent5 4 2 8" xfId="2578"/>
    <cellStyle name="20% - Accent5 4 2 8 2" xfId="4231"/>
    <cellStyle name="20% - Accent5 4 2 8 3" xfId="6182"/>
    <cellStyle name="20% - Accent5 4 2 8 4" xfId="7762"/>
    <cellStyle name="20% - Accent5 4 2 9" xfId="2351"/>
    <cellStyle name="20% - Accent5 4 2 9 2" xfId="4232"/>
    <cellStyle name="20% - Accent5 4 2 9 3" xfId="6181"/>
    <cellStyle name="20% - Accent5 4 2 9 4" xfId="7761"/>
    <cellStyle name="20% - Accent5 4 3" xfId="509"/>
    <cellStyle name="20% - Accent5 4 3 10" xfId="2832"/>
    <cellStyle name="20% - Accent5 4 3 10 2" xfId="4234"/>
    <cellStyle name="20% - Accent5 4 3 10 3" xfId="6179"/>
    <cellStyle name="20% - Accent5 4 3 10 4" xfId="7759"/>
    <cellStyle name="20% - Accent5 4 3 11" xfId="3415"/>
    <cellStyle name="20% - Accent5 4 3 11 2" xfId="4235"/>
    <cellStyle name="20% - Accent5 4 3 11 3" xfId="6178"/>
    <cellStyle name="20% - Accent5 4 3 11 4" xfId="7757"/>
    <cellStyle name="20% - Accent5 4 3 12" xfId="4233"/>
    <cellStyle name="20% - Accent5 4 3 13" xfId="6180"/>
    <cellStyle name="20% - Accent5 4 3 14" xfId="7760"/>
    <cellStyle name="20% - Accent5 4 3 2" xfId="885"/>
    <cellStyle name="20% - Accent5 4 3 2 2" xfId="4236"/>
    <cellStyle name="20% - Accent5 4 3 2 3" xfId="6177"/>
    <cellStyle name="20% - Accent5 4 3 2 4" xfId="7755"/>
    <cellStyle name="20% - Accent5 4 3 3" xfId="1329"/>
    <cellStyle name="20% - Accent5 4 3 3 2" xfId="4237"/>
    <cellStyle name="20% - Accent5 4 3 3 3" xfId="6175"/>
    <cellStyle name="20% - Accent5 4 3 3 4" xfId="7754"/>
    <cellStyle name="20% - Accent5 4 3 4" xfId="1701"/>
    <cellStyle name="20% - Accent5 4 3 5" xfId="1916"/>
    <cellStyle name="20% - Accent5 4 3 6" xfId="2126"/>
    <cellStyle name="20% - Accent5 4 3 7" xfId="2193"/>
    <cellStyle name="20% - Accent5 4 3 8" xfId="2542"/>
    <cellStyle name="20% - Accent5 4 3 8 2" xfId="4242"/>
    <cellStyle name="20% - Accent5 4 3 8 3" xfId="6174"/>
    <cellStyle name="20% - Accent5 4 3 8 4" xfId="7753"/>
    <cellStyle name="20% - Accent5 4 3 9" xfId="2368"/>
    <cellStyle name="20% - Accent5 4 3 9 2" xfId="4243"/>
    <cellStyle name="20% - Accent5 4 3 9 3" xfId="6173"/>
    <cellStyle name="20% - Accent5 4 3 9 4" xfId="7752"/>
    <cellStyle name="20% - Accent5 4 4" xfId="770"/>
    <cellStyle name="20% - Accent5 4 4 2" xfId="4244"/>
    <cellStyle name="20% - Accent5 4 4 3" xfId="6172"/>
    <cellStyle name="20% - Accent5 4 4 4" xfId="7751"/>
    <cellStyle name="20% - Accent5 4 5" xfId="682"/>
    <cellStyle name="20% - Accent5 4 5 2" xfId="4245"/>
    <cellStyle name="20% - Accent5 4 5 3" xfId="6171"/>
    <cellStyle name="20% - Accent5 4 5 4" xfId="7750"/>
    <cellStyle name="20% - Accent5 4 6" xfId="1699"/>
    <cellStyle name="20% - Accent5 4 7" xfId="1921"/>
    <cellStyle name="20% - Accent5 4 8" xfId="2128"/>
    <cellStyle name="20% - Accent5 4 9" xfId="2195"/>
    <cellStyle name="20% - Accent5 5" xfId="432"/>
    <cellStyle name="20% - Accent5 5 10" xfId="2466"/>
    <cellStyle name="20% - Accent5 5 10 2" xfId="4251"/>
    <cellStyle name="20% - Accent5 5 10 3" xfId="6168"/>
    <cellStyle name="20% - Accent5 5 10 4" xfId="7747"/>
    <cellStyle name="20% - Accent5 5 11" xfId="2796"/>
    <cellStyle name="20% - Accent5 5 11 2" xfId="4252"/>
    <cellStyle name="20% - Accent5 5 11 3" xfId="6167"/>
    <cellStyle name="20% - Accent5 5 11 4" xfId="7746"/>
    <cellStyle name="20% - Accent5 5 12" xfId="2962"/>
    <cellStyle name="20% - Accent5 5 12 2" xfId="4253"/>
    <cellStyle name="20% - Accent5 5 12 3" xfId="6166"/>
    <cellStyle name="20% - Accent5 5 12 4" xfId="7745"/>
    <cellStyle name="20% - Accent5 5 13" xfId="3371"/>
    <cellStyle name="20% - Accent5 5 13 2" xfId="4254"/>
    <cellStyle name="20% - Accent5 5 13 3" xfId="6165"/>
    <cellStyle name="20% - Accent5 5 13 4" xfId="7744"/>
    <cellStyle name="20% - Accent5 5 14" xfId="4250"/>
    <cellStyle name="20% - Accent5 5 15" xfId="6169"/>
    <cellStyle name="20% - Accent5 5 16" xfId="7748"/>
    <cellStyle name="20% - Accent5 5 2" xfId="569"/>
    <cellStyle name="20% - Accent5 5 2 10" xfId="7743"/>
    <cellStyle name="20% - Accent5 5 2 2" xfId="944"/>
    <cellStyle name="20% - Accent5 5 2 2 2" xfId="4256"/>
    <cellStyle name="20% - Accent5 5 2 2 3" xfId="6163"/>
    <cellStyle name="20% - Accent5 5 2 2 4" xfId="7742"/>
    <cellStyle name="20% - Accent5 5 2 3" xfId="1390"/>
    <cellStyle name="20% - Accent5 5 2 3 2" xfId="4257"/>
    <cellStyle name="20% - Accent5 5 2 3 3" xfId="6162"/>
    <cellStyle name="20% - Accent5 5 2 3 4" xfId="7741"/>
    <cellStyle name="20% - Accent5 5 2 4" xfId="2604"/>
    <cellStyle name="20% - Accent5 5 2 4 2" xfId="4258"/>
    <cellStyle name="20% - Accent5 5 2 4 3" xfId="6161"/>
    <cellStyle name="20% - Accent5 5 2 4 4" xfId="7740"/>
    <cellStyle name="20% - Accent5 5 2 5" xfId="2454"/>
    <cellStyle name="20% - Accent5 5 2 5 2" xfId="4259"/>
    <cellStyle name="20% - Accent5 5 2 5 3" xfId="6160"/>
    <cellStyle name="20% - Accent5 5 2 5 4" xfId="7739"/>
    <cellStyle name="20% - Accent5 5 2 6" xfId="2815"/>
    <cellStyle name="20% - Accent5 5 2 6 2" xfId="4260"/>
    <cellStyle name="20% - Accent5 5 2 6 3" xfId="6159"/>
    <cellStyle name="20% - Accent5 5 2 6 4" xfId="7738"/>
    <cellStyle name="20% - Accent5 5 2 7" xfId="3471"/>
    <cellStyle name="20% - Accent5 5 2 7 2" xfId="4261"/>
    <cellStyle name="20% - Accent5 5 2 7 3" xfId="6158"/>
    <cellStyle name="20% - Accent5 5 2 7 4" xfId="7737"/>
    <cellStyle name="20% - Accent5 5 2 8" xfId="4255"/>
    <cellStyle name="20% - Accent5 5 2 9" xfId="6164"/>
    <cellStyle name="20% - Accent5 5 3" xfId="606"/>
    <cellStyle name="20% - Accent5 5 3 10" xfId="7736"/>
    <cellStyle name="20% - Accent5 5 3 2" xfId="982"/>
    <cellStyle name="20% - Accent5 5 3 2 2" xfId="4263"/>
    <cellStyle name="20% - Accent5 5 3 2 3" xfId="6156"/>
    <cellStyle name="20% - Accent5 5 3 2 4" xfId="7735"/>
    <cellStyle name="20% - Accent5 5 3 3" xfId="1427"/>
    <cellStyle name="20% - Accent5 5 3 3 2" xfId="4264"/>
    <cellStyle name="20% - Accent5 5 3 3 3" xfId="6155"/>
    <cellStyle name="20% - Accent5 5 3 3 4" xfId="7734"/>
    <cellStyle name="20% - Accent5 5 3 4" xfId="2643"/>
    <cellStyle name="20% - Accent5 5 3 4 2" xfId="4265"/>
    <cellStyle name="20% - Accent5 5 3 4 3" xfId="6154"/>
    <cellStyle name="20% - Accent5 5 3 4 4" xfId="7733"/>
    <cellStyle name="20% - Accent5 5 3 5" xfId="2457"/>
    <cellStyle name="20% - Accent5 5 3 5 2" xfId="4266"/>
    <cellStyle name="20% - Accent5 5 3 5 3" xfId="6153"/>
    <cellStyle name="20% - Accent5 5 3 5 4" xfId="7731"/>
    <cellStyle name="20% - Accent5 5 3 6" xfId="2558"/>
    <cellStyle name="20% - Accent5 5 3 6 2" xfId="4267"/>
    <cellStyle name="20% - Accent5 5 3 6 3" xfId="6152"/>
    <cellStyle name="20% - Accent5 5 3 6 4" xfId="7730"/>
    <cellStyle name="20% - Accent5 5 3 7" xfId="3510"/>
    <cellStyle name="20% - Accent5 5 3 7 2" xfId="4268"/>
    <cellStyle name="20% - Accent5 5 3 7 3" xfId="6151"/>
    <cellStyle name="20% - Accent5 5 3 7 4" xfId="7729"/>
    <cellStyle name="20% - Accent5 5 3 8" xfId="4262"/>
    <cellStyle name="20% - Accent5 5 3 9" xfId="6157"/>
    <cellStyle name="20% - Accent5 5 4" xfId="821"/>
    <cellStyle name="20% - Accent5 5 4 2" xfId="4269"/>
    <cellStyle name="20% - Accent5 5 4 3" xfId="6149"/>
    <cellStyle name="20% - Accent5 5 4 4" xfId="7728"/>
    <cellStyle name="20% - Accent5 5 5" xfId="1269"/>
    <cellStyle name="20% - Accent5 5 5 2" xfId="4270"/>
    <cellStyle name="20% - Accent5 5 5 3" xfId="6148"/>
    <cellStyle name="20% - Accent5 5 5 4" xfId="7727"/>
    <cellStyle name="20% - Accent5 5 6" xfId="1702"/>
    <cellStyle name="20% - Accent5 5 7" xfId="1915"/>
    <cellStyle name="20% - Accent5 5 8" xfId="2125"/>
    <cellStyle name="20% - Accent5 5 9" xfId="2192"/>
    <cellStyle name="20% - Accent5 6" xfId="464"/>
    <cellStyle name="20% - Accent5 7" xfId="481"/>
    <cellStyle name="20% - Accent5 7 10" xfId="4276"/>
    <cellStyle name="20% - Accent5 7 11" xfId="6147"/>
    <cellStyle name="20% - Accent5 7 12" xfId="7726"/>
    <cellStyle name="20% - Accent5 7 2" xfId="590"/>
    <cellStyle name="20% - Accent5 7 2 10" xfId="7725"/>
    <cellStyle name="20% - Accent5 7 2 2" xfId="966"/>
    <cellStyle name="20% - Accent5 7 2 2 2" xfId="4278"/>
    <cellStyle name="20% - Accent5 7 2 2 3" xfId="6145"/>
    <cellStyle name="20% - Accent5 7 2 2 4" xfId="7724"/>
    <cellStyle name="20% - Accent5 7 2 3" xfId="1413"/>
    <cellStyle name="20% - Accent5 7 2 3 2" xfId="4279"/>
    <cellStyle name="20% - Accent5 7 2 3 3" xfId="6144"/>
    <cellStyle name="20% - Accent5 7 2 3 4" xfId="7723"/>
    <cellStyle name="20% - Accent5 7 2 4" xfId="2627"/>
    <cellStyle name="20% - Accent5 7 2 4 2" xfId="4280"/>
    <cellStyle name="20% - Accent5 7 2 4 3" xfId="6143"/>
    <cellStyle name="20% - Accent5 7 2 4 4" xfId="7722"/>
    <cellStyle name="20% - Accent5 7 2 5" xfId="2325"/>
    <cellStyle name="20% - Accent5 7 2 5 2" xfId="4281"/>
    <cellStyle name="20% - Accent5 7 2 5 3" xfId="6142"/>
    <cellStyle name="20% - Accent5 7 2 5 4" xfId="7721"/>
    <cellStyle name="20% - Accent5 7 2 6" xfId="2827"/>
    <cellStyle name="20% - Accent5 7 2 6 2" xfId="4282"/>
    <cellStyle name="20% - Accent5 7 2 6 3" xfId="6141"/>
    <cellStyle name="20% - Accent5 7 2 6 4" xfId="7720"/>
    <cellStyle name="20% - Accent5 7 2 7" xfId="3494"/>
    <cellStyle name="20% - Accent5 7 2 7 2" xfId="4283"/>
    <cellStyle name="20% - Accent5 7 2 7 3" xfId="6140"/>
    <cellStyle name="20% - Accent5 7 2 7 4" xfId="7719"/>
    <cellStyle name="20% - Accent5 7 2 8" xfId="4277"/>
    <cellStyle name="20% - Accent5 7 2 9" xfId="6146"/>
    <cellStyle name="20% - Accent5 7 3" xfId="622"/>
    <cellStyle name="20% - Accent5 7 3 10" xfId="7718"/>
    <cellStyle name="20% - Accent5 7 3 2" xfId="998"/>
    <cellStyle name="20% - Accent5 7 3 2 2" xfId="4285"/>
    <cellStyle name="20% - Accent5 7 3 2 3" xfId="6138"/>
    <cellStyle name="20% - Accent5 7 3 2 4" xfId="7717"/>
    <cellStyle name="20% - Accent5 7 3 3" xfId="1443"/>
    <cellStyle name="20% - Accent5 7 3 3 2" xfId="4286"/>
    <cellStyle name="20% - Accent5 7 3 3 3" xfId="6137"/>
    <cellStyle name="20% - Accent5 7 3 3 4" xfId="7716"/>
    <cellStyle name="20% - Accent5 7 3 4" xfId="2659"/>
    <cellStyle name="20% - Accent5 7 3 4 2" xfId="4287"/>
    <cellStyle name="20% - Accent5 7 3 4 3" xfId="6136"/>
    <cellStyle name="20% - Accent5 7 3 4 4" xfId="7715"/>
    <cellStyle name="20% - Accent5 7 3 5" xfId="2882"/>
    <cellStyle name="20% - Accent5 7 3 5 2" xfId="4288"/>
    <cellStyle name="20% - Accent5 7 3 5 3" xfId="6135"/>
    <cellStyle name="20% - Accent5 7 3 5 4" xfId="7714"/>
    <cellStyle name="20% - Accent5 7 3 6" xfId="2996"/>
    <cellStyle name="20% - Accent5 7 3 6 2" xfId="4289"/>
    <cellStyle name="20% - Accent5 7 3 6 3" xfId="6134"/>
    <cellStyle name="20% - Accent5 7 3 6 4" xfId="7713"/>
    <cellStyle name="20% - Accent5 7 3 7" xfId="3526"/>
    <cellStyle name="20% - Accent5 7 3 7 2" xfId="4290"/>
    <cellStyle name="20% - Accent5 7 3 7 3" xfId="6133"/>
    <cellStyle name="20% - Accent5 7 3 7 4" xfId="7712"/>
    <cellStyle name="20% - Accent5 7 3 8" xfId="4284"/>
    <cellStyle name="20% - Accent5 7 3 9" xfId="6139"/>
    <cellStyle name="20% - Accent5 7 4" xfId="859"/>
    <cellStyle name="20% - Accent5 7 4 2" xfId="4291"/>
    <cellStyle name="20% - Accent5 7 4 3" xfId="6132"/>
    <cellStyle name="20% - Accent5 7 4 4" xfId="7711"/>
    <cellStyle name="20% - Accent5 7 5" xfId="1304"/>
    <cellStyle name="20% - Accent5 7 5 2" xfId="4292"/>
    <cellStyle name="20% - Accent5 7 5 3" xfId="6131"/>
    <cellStyle name="20% - Accent5 7 5 4" xfId="7710"/>
    <cellStyle name="20% - Accent5 7 6" xfId="2513"/>
    <cellStyle name="20% - Accent5 7 6 2" xfId="4293"/>
    <cellStyle name="20% - Accent5 7 6 3" xfId="6130"/>
    <cellStyle name="20% - Accent5 7 6 4" xfId="7709"/>
    <cellStyle name="20% - Accent5 7 7" xfId="2431"/>
    <cellStyle name="20% - Accent5 7 7 2" xfId="4294"/>
    <cellStyle name="20% - Accent5 7 7 3" xfId="6129"/>
    <cellStyle name="20% - Accent5 7 7 4" xfId="7708"/>
    <cellStyle name="20% - Accent5 7 8" xfId="2798"/>
    <cellStyle name="20% - Accent5 7 8 2" xfId="4295"/>
    <cellStyle name="20% - Accent5 7 8 3" xfId="6128"/>
    <cellStyle name="20% - Accent5 7 8 4" xfId="7707"/>
    <cellStyle name="20% - Accent5 7 9" xfId="3389"/>
    <cellStyle name="20% - Accent5 7 9 2" xfId="4296"/>
    <cellStyle name="20% - Accent5 7 9 3" xfId="6127"/>
    <cellStyle name="20% - Accent5 7 9 4" xfId="7706"/>
    <cellStyle name="20% - Accent5 8" xfId="498"/>
    <cellStyle name="20% - Accent5 8 10" xfId="7705"/>
    <cellStyle name="20% - Accent5 8 2" xfId="874"/>
    <cellStyle name="20% - Accent5 8 2 2" xfId="4298"/>
    <cellStyle name="20% - Accent5 8 2 3" xfId="6125"/>
    <cellStyle name="20% - Accent5 8 2 4" xfId="7704"/>
    <cellStyle name="20% - Accent5 8 3" xfId="1319"/>
    <cellStyle name="20% - Accent5 8 3 2" xfId="4299"/>
    <cellStyle name="20% - Accent5 8 3 3" xfId="6124"/>
    <cellStyle name="20% - Accent5 8 3 4" xfId="7703"/>
    <cellStyle name="20% - Accent5 8 4" xfId="2531"/>
    <cellStyle name="20% - Accent5 8 4 2" xfId="4300"/>
    <cellStyle name="20% - Accent5 8 4 3" xfId="6123"/>
    <cellStyle name="20% - Accent5 8 4 4" xfId="7702"/>
    <cellStyle name="20% - Accent5 8 5" xfId="2277"/>
    <cellStyle name="20% - Accent5 8 5 2" xfId="4301"/>
    <cellStyle name="20% - Accent5 8 5 3" xfId="6122"/>
    <cellStyle name="20% - Accent5 8 5 4" xfId="7701"/>
    <cellStyle name="20% - Accent5 8 6" xfId="2383"/>
    <cellStyle name="20% - Accent5 8 6 2" xfId="4302"/>
    <cellStyle name="20% - Accent5 8 6 3" xfId="6121"/>
    <cellStyle name="20% - Accent5 8 6 4" xfId="7700"/>
    <cellStyle name="20% - Accent5 8 7" xfId="3404"/>
    <cellStyle name="20% - Accent5 8 7 2" xfId="4303"/>
    <cellStyle name="20% - Accent5 8 7 3" xfId="6120"/>
    <cellStyle name="20% - Accent5 8 7 4" xfId="7699"/>
    <cellStyle name="20% - Accent5 8 8" xfId="4297"/>
    <cellStyle name="20% - Accent5 8 9" xfId="6126"/>
    <cellStyle name="20% - Accent5 9" xfId="536"/>
    <cellStyle name="20% - Accent5 9 10" xfId="7698"/>
    <cellStyle name="20% - Accent5 9 2" xfId="910"/>
    <cellStyle name="20% - Accent5 9 2 2" xfId="4305"/>
    <cellStyle name="20% - Accent5 9 2 3" xfId="6118"/>
    <cellStyle name="20% - Accent5 9 2 4" xfId="7697"/>
    <cellStyle name="20% - Accent5 9 3" xfId="1355"/>
    <cellStyle name="20% - Accent5 9 3 2" xfId="4306"/>
    <cellStyle name="20% - Accent5 9 3 3" xfId="6117"/>
    <cellStyle name="20% - Accent5 9 3 4" xfId="7696"/>
    <cellStyle name="20% - Accent5 9 4" xfId="2569"/>
    <cellStyle name="20% - Accent5 9 4 2" xfId="4307"/>
    <cellStyle name="20% - Accent5 9 4 3" xfId="6116"/>
    <cellStyle name="20% - Accent5 9 4 4" xfId="7695"/>
    <cellStyle name="20% - Accent5 9 5" xfId="2356"/>
    <cellStyle name="20% - Accent5 9 5 2" xfId="4308"/>
    <cellStyle name="20% - Accent5 9 5 3" xfId="6115"/>
    <cellStyle name="20% - Accent5 9 5 4" xfId="7693"/>
    <cellStyle name="20% - Accent5 9 6" xfId="2813"/>
    <cellStyle name="20% - Accent5 9 6 2" xfId="4309"/>
    <cellStyle name="20% - Accent5 9 6 3" xfId="6114"/>
    <cellStyle name="20% - Accent5 9 6 4" xfId="7670"/>
    <cellStyle name="20% - Accent5 9 7" xfId="3437"/>
    <cellStyle name="20% - Accent5 9 7 2" xfId="4310"/>
    <cellStyle name="20% - Accent5 9 7 3" xfId="6113"/>
    <cellStyle name="20% - Accent5 9 7 4" xfId="7669"/>
    <cellStyle name="20% - Accent5 9 8" xfId="4304"/>
    <cellStyle name="20% - Accent5 9 9" xfId="6119"/>
    <cellStyle name="20% - Accent6" xfId="284" builtinId="50" customBuiltin="1"/>
    <cellStyle name="20% - Accent6 10" xfId="652"/>
    <cellStyle name="20% - Accent6 10 10" xfId="7667"/>
    <cellStyle name="20% - Accent6 10 2" xfId="1025"/>
    <cellStyle name="20% - Accent6 10 2 2" xfId="4313"/>
    <cellStyle name="20% - Accent6 10 2 3" xfId="6087"/>
    <cellStyle name="20% - Accent6 10 2 4" xfId="7666"/>
    <cellStyle name="20% - Accent6 10 3" xfId="1473"/>
    <cellStyle name="20% - Accent6 10 3 2" xfId="4314"/>
    <cellStyle name="20% - Accent6 10 3 3" xfId="6086"/>
    <cellStyle name="20% - Accent6 10 3 4" xfId="7665"/>
    <cellStyle name="20% - Accent6 10 4" xfId="2689"/>
    <cellStyle name="20% - Accent6 10 4 2" xfId="4315"/>
    <cellStyle name="20% - Accent6 10 4 3" xfId="6085"/>
    <cellStyle name="20% - Accent6 10 4 4" xfId="7642"/>
    <cellStyle name="20% - Accent6 10 5" xfId="2912"/>
    <cellStyle name="20% - Accent6 10 5 2" xfId="4316"/>
    <cellStyle name="20% - Accent6 10 5 3" xfId="6084"/>
    <cellStyle name="20% - Accent6 10 5 4" xfId="7641"/>
    <cellStyle name="20% - Accent6 10 6" xfId="3026"/>
    <cellStyle name="20% - Accent6 10 6 2" xfId="4317"/>
    <cellStyle name="20% - Accent6 10 6 3" xfId="6083"/>
    <cellStyle name="20% - Accent6 10 6 4" xfId="7640"/>
    <cellStyle name="20% - Accent6 10 7" xfId="3556"/>
    <cellStyle name="20% - Accent6 10 7 2" xfId="4318"/>
    <cellStyle name="20% - Accent6 10 7 3" xfId="6060"/>
    <cellStyle name="20% - Accent6 10 7 4" xfId="7639"/>
    <cellStyle name="20% - Accent6 10 8" xfId="4312"/>
    <cellStyle name="20% - Accent6 10 9" xfId="6088"/>
    <cellStyle name="20% - Accent6 11" xfId="662"/>
    <cellStyle name="20% - Accent6 11 10" xfId="7638"/>
    <cellStyle name="20% - Accent6 11 2" xfId="1035"/>
    <cellStyle name="20% - Accent6 11 2 2" xfId="4320"/>
    <cellStyle name="20% - Accent6 11 2 3" xfId="6058"/>
    <cellStyle name="20% - Accent6 11 2 4" xfId="7637"/>
    <cellStyle name="20% - Accent6 11 3" xfId="1483"/>
    <cellStyle name="20% - Accent6 11 3 2" xfId="4321"/>
    <cellStyle name="20% - Accent6 11 3 3" xfId="6057"/>
    <cellStyle name="20% - Accent6 11 3 4" xfId="7636"/>
    <cellStyle name="20% - Accent6 11 4" xfId="2699"/>
    <cellStyle name="20% - Accent6 11 4 2" xfId="4322"/>
    <cellStyle name="20% - Accent6 11 4 3" xfId="6056"/>
    <cellStyle name="20% - Accent6 11 4 4" xfId="7635"/>
    <cellStyle name="20% - Accent6 11 5" xfId="2922"/>
    <cellStyle name="20% - Accent6 11 5 2" xfId="4323"/>
    <cellStyle name="20% - Accent6 11 5 3" xfId="6055"/>
    <cellStyle name="20% - Accent6 11 5 4" xfId="7634"/>
    <cellStyle name="20% - Accent6 11 6" xfId="3036"/>
    <cellStyle name="20% - Accent6 11 6 2" xfId="4324"/>
    <cellStyle name="20% - Accent6 11 6 3" xfId="6054"/>
    <cellStyle name="20% - Accent6 11 6 4" xfId="7633"/>
    <cellStyle name="20% - Accent6 11 7" xfId="3566"/>
    <cellStyle name="20% - Accent6 11 7 2" xfId="4325"/>
    <cellStyle name="20% - Accent6 11 7 3" xfId="6053"/>
    <cellStyle name="20% - Accent6 11 7 4" xfId="7632"/>
    <cellStyle name="20% - Accent6 11 8" xfId="4319"/>
    <cellStyle name="20% - Accent6 11 9" xfId="6059"/>
    <cellStyle name="20% - Accent6 12" xfId="669"/>
    <cellStyle name="20% - Accent6 12 10" xfId="7631"/>
    <cellStyle name="20% - Accent6 12 2" xfId="1042"/>
    <cellStyle name="20% - Accent6 12 2 2" xfId="4327"/>
    <cellStyle name="20% - Accent6 12 2 3" xfId="6051"/>
    <cellStyle name="20% - Accent6 12 2 4" xfId="7630"/>
    <cellStyle name="20% - Accent6 12 3" xfId="1490"/>
    <cellStyle name="20% - Accent6 12 3 2" xfId="4328"/>
    <cellStyle name="20% - Accent6 12 3 3" xfId="6050"/>
    <cellStyle name="20% - Accent6 12 3 4" xfId="7629"/>
    <cellStyle name="20% - Accent6 12 4" xfId="2706"/>
    <cellStyle name="20% - Accent6 12 4 2" xfId="4329"/>
    <cellStyle name="20% - Accent6 12 4 3" xfId="6049"/>
    <cellStyle name="20% - Accent6 12 4 4" xfId="7628"/>
    <cellStyle name="20% - Accent6 12 5" xfId="2929"/>
    <cellStyle name="20% - Accent6 12 5 2" xfId="4330"/>
    <cellStyle name="20% - Accent6 12 5 3" xfId="6048"/>
    <cellStyle name="20% - Accent6 12 5 4" xfId="7627"/>
    <cellStyle name="20% - Accent6 12 6" xfId="3043"/>
    <cellStyle name="20% - Accent6 12 6 2" xfId="4331"/>
    <cellStyle name="20% - Accent6 12 6 3" xfId="6047"/>
    <cellStyle name="20% - Accent6 12 6 4" xfId="7626"/>
    <cellStyle name="20% - Accent6 12 7" xfId="3573"/>
    <cellStyle name="20% - Accent6 12 7 2" xfId="4332"/>
    <cellStyle name="20% - Accent6 12 7 3" xfId="6046"/>
    <cellStyle name="20% - Accent6 12 7 4" xfId="7625"/>
    <cellStyle name="20% - Accent6 12 8" xfId="4326"/>
    <cellStyle name="20% - Accent6 12 9" xfId="6052"/>
    <cellStyle name="20% - Accent6 13" xfId="695"/>
    <cellStyle name="20% - Accent6 13 2" xfId="4333"/>
    <cellStyle name="20% - Accent6 13 3" xfId="6045"/>
    <cellStyle name="20% - Accent6 13 4" xfId="7624"/>
    <cellStyle name="20% - Accent6 14" xfId="805"/>
    <cellStyle name="20% - Accent6 14 2" xfId="4334"/>
    <cellStyle name="20% - Accent6 14 3" xfId="6044"/>
    <cellStyle name="20% - Accent6 14 4" xfId="7623"/>
    <cellStyle name="20% - Accent6 15" xfId="727"/>
    <cellStyle name="20% - Accent6 16" xfId="1516"/>
    <cellStyle name="20% - Accent6 17" xfId="1562"/>
    <cellStyle name="20% - Accent6 18" xfId="734"/>
    <cellStyle name="20% - Accent6 19" xfId="1577"/>
    <cellStyle name="20% - Accent6 2" xfId="299"/>
    <cellStyle name="20% - Accent6 2 2" xfId="1705"/>
    <cellStyle name="20% - Accent6 2 3" xfId="1706"/>
    <cellStyle name="20% - Accent6 20" xfId="1618"/>
    <cellStyle name="20% - Accent6 21" xfId="1703"/>
    <cellStyle name="20% - Accent6 21 2" xfId="4340"/>
    <cellStyle name="20% - Accent6 21 3" xfId="6035"/>
    <cellStyle name="20% - Accent6 21 4" xfId="7622"/>
    <cellStyle name="20% - Accent6 22" xfId="1903"/>
    <cellStyle name="20% - Accent6 22 2" xfId="4341"/>
    <cellStyle name="20% - Accent6 22 3" xfId="6034"/>
    <cellStyle name="20% - Accent6 22 4" xfId="7621"/>
    <cellStyle name="20% - Accent6 23" xfId="2124"/>
    <cellStyle name="20% - Accent6 23 2" xfId="4342"/>
    <cellStyle name="20% - Accent6 23 3" xfId="6033"/>
    <cellStyle name="20% - Accent6 23 4" xfId="7620"/>
    <cellStyle name="20% - Accent6 24" xfId="2191"/>
    <cellStyle name="20% - Accent6 24 2" xfId="4343"/>
    <cellStyle name="20% - Accent6 24 3" xfId="6032"/>
    <cellStyle name="20% - Accent6 24 4" xfId="7619"/>
    <cellStyle name="20% - Accent6 25" xfId="2305"/>
    <cellStyle name="20% - Accent6 25 2" xfId="4344"/>
    <cellStyle name="20% - Accent6 25 3" xfId="6031"/>
    <cellStyle name="20% - Accent6 25 4" xfId="7618"/>
    <cellStyle name="20% - Accent6 26" xfId="2560"/>
    <cellStyle name="20% - Accent6 26 2" xfId="4345"/>
    <cellStyle name="20% - Accent6 26 3" xfId="6030"/>
    <cellStyle name="20% - Accent6 26 4" xfId="7617"/>
    <cellStyle name="20% - Accent6 27" xfId="2478"/>
    <cellStyle name="20% - Accent6 27 2" xfId="4346"/>
    <cellStyle name="20% - Accent6 27 3" xfId="6029"/>
    <cellStyle name="20% - Accent6 27 4" xfId="7616"/>
    <cellStyle name="20% - Accent6 28" xfId="3311"/>
    <cellStyle name="20% - Accent6 28 2" xfId="4347"/>
    <cellStyle name="20% - Accent6 28 3" xfId="6028"/>
    <cellStyle name="20% - Accent6 28 4" xfId="7615"/>
    <cellStyle name="20% - Accent6 29" xfId="4311"/>
    <cellStyle name="20% - Accent6 3" xfId="300"/>
    <cellStyle name="20% - Accent6 3 2" xfId="1707"/>
    <cellStyle name="20% - Accent6 3 3" xfId="1708"/>
    <cellStyle name="20% - Accent6 30" xfId="6111"/>
    <cellStyle name="20% - Accent6 31" xfId="7668"/>
    <cellStyle name="20% - Accent6 4" xfId="391"/>
    <cellStyle name="20% - Accent6 4 10" xfId="2412"/>
    <cellStyle name="20% - Accent6 4 10 2" xfId="4352"/>
    <cellStyle name="20% - Accent6 4 10 3" xfId="6023"/>
    <cellStyle name="20% - Accent6 4 10 4" xfId="7613"/>
    <cellStyle name="20% - Accent6 4 11" xfId="2829"/>
    <cellStyle name="20% - Accent6 4 11 2" xfId="4353"/>
    <cellStyle name="20% - Accent6 4 11 3" xfId="6022"/>
    <cellStyle name="20% - Accent6 4 11 4" xfId="7612"/>
    <cellStyle name="20% - Accent6 4 12" xfId="2975"/>
    <cellStyle name="20% - Accent6 4 12 2" xfId="4354"/>
    <cellStyle name="20% - Accent6 4 12 3" xfId="6021"/>
    <cellStyle name="20% - Accent6 4 12 4" xfId="7611"/>
    <cellStyle name="20% - Accent6 4 13" xfId="3345"/>
    <cellStyle name="20% - Accent6 4 13 2" xfId="4355"/>
    <cellStyle name="20% - Accent6 4 13 3" xfId="6020"/>
    <cellStyle name="20% - Accent6 4 13 4" xfId="7610"/>
    <cellStyle name="20% - Accent6 4 14" xfId="4351"/>
    <cellStyle name="20% - Accent6 4 15" xfId="6024"/>
    <cellStyle name="20% - Accent6 4 16" xfId="7614"/>
    <cellStyle name="20% - Accent6 4 2" xfId="546"/>
    <cellStyle name="20% - Accent6 4 2 10" xfId="2826"/>
    <cellStyle name="20% - Accent6 4 2 10 2" xfId="4357"/>
    <cellStyle name="20% - Accent6 4 2 10 3" xfId="6018"/>
    <cellStyle name="20% - Accent6 4 2 10 4" xfId="7607"/>
    <cellStyle name="20% - Accent6 4 2 11" xfId="3447"/>
    <cellStyle name="20% - Accent6 4 2 11 2" xfId="4358"/>
    <cellStyle name="20% - Accent6 4 2 11 3" xfId="6017"/>
    <cellStyle name="20% - Accent6 4 2 11 4" xfId="7606"/>
    <cellStyle name="20% - Accent6 4 2 12" xfId="4356"/>
    <cellStyle name="20% - Accent6 4 2 13" xfId="6019"/>
    <cellStyle name="20% - Accent6 4 2 14" xfId="7608"/>
    <cellStyle name="20% - Accent6 4 2 2" xfId="919"/>
    <cellStyle name="20% - Accent6 4 2 2 2" xfId="4359"/>
    <cellStyle name="20% - Accent6 4 2 2 3" xfId="6016"/>
    <cellStyle name="20% - Accent6 4 2 2 4" xfId="7605"/>
    <cellStyle name="20% - Accent6 4 2 3" xfId="1365"/>
    <cellStyle name="20% - Accent6 4 2 3 2" xfId="4360"/>
    <cellStyle name="20% - Accent6 4 2 3 3" xfId="6015"/>
    <cellStyle name="20% - Accent6 4 2 3 4" xfId="7604"/>
    <cellStyle name="20% - Accent6 4 2 4" xfId="1710"/>
    <cellStyle name="20% - Accent6 4 2 4 2" xfId="4361"/>
    <cellStyle name="20% - Accent6 4 2 4 3" xfId="6014"/>
    <cellStyle name="20% - Accent6 4 2 4 4" xfId="7603"/>
    <cellStyle name="20% - Accent6 4 2 5" xfId="1883"/>
    <cellStyle name="20% - Accent6 4 2 5 2" xfId="4362"/>
    <cellStyle name="20% - Accent6 4 2 5 3" xfId="6013"/>
    <cellStyle name="20% - Accent6 4 2 5 4" xfId="7602"/>
    <cellStyle name="20% - Accent6 4 2 6" xfId="2120"/>
    <cellStyle name="20% - Accent6 4 2 6 2" xfId="4363"/>
    <cellStyle name="20% - Accent6 4 2 6 3" xfId="6012"/>
    <cellStyle name="20% - Accent6 4 2 6 4" xfId="7601"/>
    <cellStyle name="20% - Accent6 4 2 7" xfId="2188"/>
    <cellStyle name="20% - Accent6 4 2 7 2" xfId="4364"/>
    <cellStyle name="20% - Accent6 4 2 7 3" xfId="6011"/>
    <cellStyle name="20% - Accent6 4 2 7 4" xfId="7600"/>
    <cellStyle name="20% - Accent6 4 2 8" xfId="2579"/>
    <cellStyle name="20% - Accent6 4 2 8 2" xfId="4365"/>
    <cellStyle name="20% - Accent6 4 2 8 3" xfId="6010"/>
    <cellStyle name="20% - Accent6 4 2 8 4" xfId="7599"/>
    <cellStyle name="20% - Accent6 4 2 9" xfId="2296"/>
    <cellStyle name="20% - Accent6 4 2 9 2" xfId="4366"/>
    <cellStyle name="20% - Accent6 4 2 9 3" xfId="6009"/>
    <cellStyle name="20% - Accent6 4 2 9 4" xfId="7598"/>
    <cellStyle name="20% - Accent6 4 3" xfId="577"/>
    <cellStyle name="20% - Accent6 4 3 10" xfId="2868"/>
    <cellStyle name="20% - Accent6 4 3 10 2" xfId="4368"/>
    <cellStyle name="20% - Accent6 4 3 10 3" xfId="6007"/>
    <cellStyle name="20% - Accent6 4 3 10 4" xfId="7596"/>
    <cellStyle name="20% - Accent6 4 3 11" xfId="3479"/>
    <cellStyle name="20% - Accent6 4 3 11 2" xfId="4369"/>
    <cellStyle name="20% - Accent6 4 3 11 3" xfId="6006"/>
    <cellStyle name="20% - Accent6 4 3 11 4" xfId="7595"/>
    <cellStyle name="20% - Accent6 4 3 12" xfId="4367"/>
    <cellStyle name="20% - Accent6 4 3 13" xfId="6008"/>
    <cellStyle name="20% - Accent6 4 3 14" xfId="7597"/>
    <cellStyle name="20% - Accent6 4 3 2" xfId="951"/>
    <cellStyle name="20% - Accent6 4 3 2 2" xfId="4370"/>
    <cellStyle name="20% - Accent6 4 3 2 3" xfId="6005"/>
    <cellStyle name="20% - Accent6 4 3 2 4" xfId="7594"/>
    <cellStyle name="20% - Accent6 4 3 3" xfId="1398"/>
    <cellStyle name="20% - Accent6 4 3 3 2" xfId="4371"/>
    <cellStyle name="20% - Accent6 4 3 3 3" xfId="6004"/>
    <cellStyle name="20% - Accent6 4 3 3 4" xfId="7593"/>
    <cellStyle name="20% - Accent6 4 3 4" xfId="1711"/>
    <cellStyle name="20% - Accent6 4 3 5" xfId="1880"/>
    <cellStyle name="20% - Accent6 4 3 6" xfId="2119"/>
    <cellStyle name="20% - Accent6 4 3 7" xfId="2187"/>
    <cellStyle name="20% - Accent6 4 3 8" xfId="2612"/>
    <cellStyle name="20% - Accent6 4 3 8 2" xfId="4376"/>
    <cellStyle name="20% - Accent6 4 3 8 3" xfId="5995"/>
    <cellStyle name="20% - Accent6 4 3 8 4" xfId="7588"/>
    <cellStyle name="20% - Accent6 4 3 9" xfId="2487"/>
    <cellStyle name="20% - Accent6 4 3 9 2" xfId="4377"/>
    <cellStyle name="20% - Accent6 4 3 9 3" xfId="5994"/>
    <cellStyle name="20% - Accent6 4 3 9 4" xfId="7587"/>
    <cellStyle name="20% - Accent6 4 4" xfId="771"/>
    <cellStyle name="20% - Accent6 4 4 2" xfId="4378"/>
    <cellStyle name="20% - Accent6 4 4 3" xfId="5993"/>
    <cellStyle name="20% - Accent6 4 4 4" xfId="7586"/>
    <cellStyle name="20% - Accent6 4 5" xfId="836"/>
    <cellStyle name="20% - Accent6 4 5 2" xfId="4379"/>
    <cellStyle name="20% - Accent6 4 5 3" xfId="5992"/>
    <cellStyle name="20% - Accent6 4 5 4" xfId="7585"/>
    <cellStyle name="20% - Accent6 4 6" xfId="1709"/>
    <cellStyle name="20% - Accent6 4 7" xfId="1886"/>
    <cellStyle name="20% - Accent6 4 8" xfId="2121"/>
    <cellStyle name="20% - Accent6 4 9" xfId="2189"/>
    <cellStyle name="20% - Accent6 5" xfId="434"/>
    <cellStyle name="20% - Accent6 5 10" xfId="2468"/>
    <cellStyle name="20% - Accent6 5 10 2" xfId="4385"/>
    <cellStyle name="20% - Accent6 5 10 3" xfId="5986"/>
    <cellStyle name="20% - Accent6 5 10 4" xfId="7583"/>
    <cellStyle name="20% - Accent6 5 11" xfId="2849"/>
    <cellStyle name="20% - Accent6 5 11 2" xfId="4386"/>
    <cellStyle name="20% - Accent6 5 11 3" xfId="5985"/>
    <cellStyle name="20% - Accent6 5 11 4" xfId="7582"/>
    <cellStyle name="20% - Accent6 5 12" xfId="2980"/>
    <cellStyle name="20% - Accent6 5 12 2" xfId="4387"/>
    <cellStyle name="20% - Accent6 5 12 3" xfId="5984"/>
    <cellStyle name="20% - Accent6 5 12 4" xfId="7581"/>
    <cellStyle name="20% - Accent6 5 13" xfId="3373"/>
    <cellStyle name="20% - Accent6 5 13 2" xfId="4388"/>
    <cellStyle name="20% - Accent6 5 13 3" xfId="5983"/>
    <cellStyle name="20% - Accent6 5 13 4" xfId="7580"/>
    <cellStyle name="20% - Accent6 5 14" xfId="4384"/>
    <cellStyle name="20% - Accent6 5 15" xfId="5987"/>
    <cellStyle name="20% - Accent6 5 16" xfId="7584"/>
    <cellStyle name="20% - Accent6 5 2" xfId="571"/>
    <cellStyle name="20% - Accent6 5 2 10" xfId="7579"/>
    <cellStyle name="20% - Accent6 5 2 2" xfId="946"/>
    <cellStyle name="20% - Accent6 5 2 2 2" xfId="4390"/>
    <cellStyle name="20% - Accent6 5 2 2 3" xfId="5981"/>
    <cellStyle name="20% - Accent6 5 2 2 4" xfId="7578"/>
    <cellStyle name="20% - Accent6 5 2 3" xfId="1392"/>
    <cellStyle name="20% - Accent6 5 2 3 2" xfId="4391"/>
    <cellStyle name="20% - Accent6 5 2 3 3" xfId="5980"/>
    <cellStyle name="20% - Accent6 5 2 3 4" xfId="7577"/>
    <cellStyle name="20% - Accent6 5 2 4" xfId="2606"/>
    <cellStyle name="20% - Accent6 5 2 4 2" xfId="4392"/>
    <cellStyle name="20% - Accent6 5 2 4 3" xfId="5979"/>
    <cellStyle name="20% - Accent6 5 2 4 4" xfId="7576"/>
    <cellStyle name="20% - Accent6 5 2 5" xfId="2337"/>
    <cellStyle name="20% - Accent6 5 2 5 2" xfId="4393"/>
    <cellStyle name="20% - Accent6 5 2 5 3" xfId="5978"/>
    <cellStyle name="20% - Accent6 5 2 5 4" xfId="7575"/>
    <cellStyle name="20% - Accent6 5 2 6" xfId="2761"/>
    <cellStyle name="20% - Accent6 5 2 6 2" xfId="4394"/>
    <cellStyle name="20% - Accent6 5 2 6 3" xfId="5977"/>
    <cellStyle name="20% - Accent6 5 2 6 4" xfId="7574"/>
    <cellStyle name="20% - Accent6 5 2 7" xfId="3473"/>
    <cellStyle name="20% - Accent6 5 2 7 2" xfId="4395"/>
    <cellStyle name="20% - Accent6 5 2 7 3" xfId="5976"/>
    <cellStyle name="20% - Accent6 5 2 7 4" xfId="7573"/>
    <cellStyle name="20% - Accent6 5 2 8" xfId="4389"/>
    <cellStyle name="20% - Accent6 5 2 9" xfId="5982"/>
    <cellStyle name="20% - Accent6 5 3" xfId="608"/>
    <cellStyle name="20% - Accent6 5 3 10" xfId="7572"/>
    <cellStyle name="20% - Accent6 5 3 2" xfId="984"/>
    <cellStyle name="20% - Accent6 5 3 2 2" xfId="4397"/>
    <cellStyle name="20% - Accent6 5 3 2 3" xfId="5974"/>
    <cellStyle name="20% - Accent6 5 3 2 4" xfId="7571"/>
    <cellStyle name="20% - Accent6 5 3 3" xfId="1429"/>
    <cellStyle name="20% - Accent6 5 3 3 2" xfId="4398"/>
    <cellStyle name="20% - Accent6 5 3 3 3" xfId="5973"/>
    <cellStyle name="20% - Accent6 5 3 3 4" xfId="7570"/>
    <cellStyle name="20% - Accent6 5 3 4" xfId="2645"/>
    <cellStyle name="20% - Accent6 5 3 4 2" xfId="4399"/>
    <cellStyle name="20% - Accent6 5 3 4 3" xfId="5972"/>
    <cellStyle name="20% - Accent6 5 3 4 4" xfId="7569"/>
    <cellStyle name="20% - Accent6 5 3 5" xfId="2313"/>
    <cellStyle name="20% - Accent6 5 3 5 2" xfId="4400"/>
    <cellStyle name="20% - Accent6 5 3 5 3" xfId="5971"/>
    <cellStyle name="20% - Accent6 5 3 5 4" xfId="7568"/>
    <cellStyle name="20% - Accent6 5 3 6" xfId="2842"/>
    <cellStyle name="20% - Accent6 5 3 6 2" xfId="4401"/>
    <cellStyle name="20% - Accent6 5 3 6 3" xfId="5970"/>
    <cellStyle name="20% - Accent6 5 3 6 4" xfId="7567"/>
    <cellStyle name="20% - Accent6 5 3 7" xfId="3512"/>
    <cellStyle name="20% - Accent6 5 3 7 2" xfId="4402"/>
    <cellStyle name="20% - Accent6 5 3 7 3" xfId="5969"/>
    <cellStyle name="20% - Accent6 5 3 7 4" xfId="7566"/>
    <cellStyle name="20% - Accent6 5 3 8" xfId="4396"/>
    <cellStyle name="20% - Accent6 5 3 9" xfId="5975"/>
    <cellStyle name="20% - Accent6 5 4" xfId="823"/>
    <cellStyle name="20% - Accent6 5 4 2" xfId="4403"/>
    <cellStyle name="20% - Accent6 5 4 3" xfId="5968"/>
    <cellStyle name="20% - Accent6 5 4 4" xfId="7565"/>
    <cellStyle name="20% - Accent6 5 5" xfId="1271"/>
    <cellStyle name="20% - Accent6 5 5 2" xfId="4404"/>
    <cellStyle name="20% - Accent6 5 5 3" xfId="5967"/>
    <cellStyle name="20% - Accent6 5 5 4" xfId="7564"/>
    <cellStyle name="20% - Accent6 5 6" xfId="1712"/>
    <cellStyle name="20% - Accent6 5 7" xfId="1877"/>
    <cellStyle name="20% - Accent6 5 8" xfId="2118"/>
    <cellStyle name="20% - Accent6 5 9" xfId="2186"/>
    <cellStyle name="20% - Accent6 6" xfId="409"/>
    <cellStyle name="20% - Accent6 7" xfId="483"/>
    <cellStyle name="20% - Accent6 7 10" xfId="4410"/>
    <cellStyle name="20% - Accent6 7 11" xfId="5961"/>
    <cellStyle name="20% - Accent6 7 12" xfId="7563"/>
    <cellStyle name="20% - Accent6 7 2" xfId="592"/>
    <cellStyle name="20% - Accent6 7 2 10" xfId="7562"/>
    <cellStyle name="20% - Accent6 7 2 2" xfId="968"/>
    <cellStyle name="20% - Accent6 7 2 2 2" xfId="4412"/>
    <cellStyle name="20% - Accent6 7 2 2 3" xfId="5959"/>
    <cellStyle name="20% - Accent6 7 2 2 4" xfId="7561"/>
    <cellStyle name="20% - Accent6 7 2 3" xfId="1415"/>
    <cellStyle name="20% - Accent6 7 2 3 2" xfId="4413"/>
    <cellStyle name="20% - Accent6 7 2 3 3" xfId="5958"/>
    <cellStyle name="20% - Accent6 7 2 3 4" xfId="7560"/>
    <cellStyle name="20% - Accent6 7 2 4" xfId="2629"/>
    <cellStyle name="20% - Accent6 7 2 4 2" xfId="4414"/>
    <cellStyle name="20% - Accent6 7 2 4 3" xfId="5957"/>
    <cellStyle name="20% - Accent6 7 2 4 4" xfId="7559"/>
    <cellStyle name="20% - Accent6 7 2 5" xfId="2324"/>
    <cellStyle name="20% - Accent6 7 2 5 2" xfId="4415"/>
    <cellStyle name="20% - Accent6 7 2 5 3" xfId="5956"/>
    <cellStyle name="20% - Accent6 7 2 5 4" xfId="7558"/>
    <cellStyle name="20% - Accent6 7 2 6" xfId="2784"/>
    <cellStyle name="20% - Accent6 7 2 6 2" xfId="4416"/>
    <cellStyle name="20% - Accent6 7 2 6 3" xfId="5955"/>
    <cellStyle name="20% - Accent6 7 2 6 4" xfId="7557"/>
    <cellStyle name="20% - Accent6 7 2 7" xfId="3496"/>
    <cellStyle name="20% - Accent6 7 2 7 2" xfId="4417"/>
    <cellStyle name="20% - Accent6 7 2 7 3" xfId="5954"/>
    <cellStyle name="20% - Accent6 7 2 7 4" xfId="7556"/>
    <cellStyle name="20% - Accent6 7 2 8" xfId="4411"/>
    <cellStyle name="20% - Accent6 7 2 9" xfId="5960"/>
    <cellStyle name="20% - Accent6 7 3" xfId="624"/>
    <cellStyle name="20% - Accent6 7 3 10" xfId="7555"/>
    <cellStyle name="20% - Accent6 7 3 2" xfId="1000"/>
    <cellStyle name="20% - Accent6 7 3 2 2" xfId="4419"/>
    <cellStyle name="20% - Accent6 7 3 2 3" xfId="5952"/>
    <cellStyle name="20% - Accent6 7 3 2 4" xfId="7554"/>
    <cellStyle name="20% - Accent6 7 3 3" xfId="1445"/>
    <cellStyle name="20% - Accent6 7 3 3 2" xfId="4420"/>
    <cellStyle name="20% - Accent6 7 3 3 3" xfId="5951"/>
    <cellStyle name="20% - Accent6 7 3 3 4" xfId="7553"/>
    <cellStyle name="20% - Accent6 7 3 4" xfId="2661"/>
    <cellStyle name="20% - Accent6 7 3 4 2" xfId="4421"/>
    <cellStyle name="20% - Accent6 7 3 4 3" xfId="5950"/>
    <cellStyle name="20% - Accent6 7 3 4 4" xfId="7552"/>
    <cellStyle name="20% - Accent6 7 3 5" xfId="2884"/>
    <cellStyle name="20% - Accent6 7 3 5 2" xfId="4422"/>
    <cellStyle name="20% - Accent6 7 3 5 3" xfId="5949"/>
    <cellStyle name="20% - Accent6 7 3 5 4" xfId="7551"/>
    <cellStyle name="20% - Accent6 7 3 6" xfId="2998"/>
    <cellStyle name="20% - Accent6 7 3 6 2" xfId="4423"/>
    <cellStyle name="20% - Accent6 7 3 6 3" xfId="5948"/>
    <cellStyle name="20% - Accent6 7 3 6 4" xfId="7550"/>
    <cellStyle name="20% - Accent6 7 3 7" xfId="3528"/>
    <cellStyle name="20% - Accent6 7 3 7 2" xfId="4424"/>
    <cellStyle name="20% - Accent6 7 3 7 3" xfId="5947"/>
    <cellStyle name="20% - Accent6 7 3 7 4" xfId="7549"/>
    <cellStyle name="20% - Accent6 7 3 8" xfId="4418"/>
    <cellStyle name="20% - Accent6 7 3 9" xfId="5953"/>
    <cellStyle name="20% - Accent6 7 4" xfId="861"/>
    <cellStyle name="20% - Accent6 7 4 2" xfId="4425"/>
    <cellStyle name="20% - Accent6 7 4 3" xfId="5946"/>
    <cellStyle name="20% - Accent6 7 4 4" xfId="7548"/>
    <cellStyle name="20% - Accent6 7 5" xfId="1306"/>
    <cellStyle name="20% - Accent6 7 5 2" xfId="4426"/>
    <cellStyle name="20% - Accent6 7 5 3" xfId="5945"/>
    <cellStyle name="20% - Accent6 7 5 4" xfId="7547"/>
    <cellStyle name="20% - Accent6 7 6" xfId="2515"/>
    <cellStyle name="20% - Accent6 7 6 2" xfId="4427"/>
    <cellStyle name="20% - Accent6 7 6 3" xfId="5944"/>
    <cellStyle name="20% - Accent6 7 6 4" xfId="7546"/>
    <cellStyle name="20% - Accent6 7 7" xfId="2433"/>
    <cellStyle name="20% - Accent6 7 7 2" xfId="4428"/>
    <cellStyle name="20% - Accent6 7 7 3" xfId="5943"/>
    <cellStyle name="20% - Accent6 7 7 4" xfId="7545"/>
    <cellStyle name="20% - Accent6 7 8" xfId="2766"/>
    <cellStyle name="20% - Accent6 7 8 2" xfId="4429"/>
    <cellStyle name="20% - Accent6 7 8 3" xfId="5942"/>
    <cellStyle name="20% - Accent6 7 8 4" xfId="7544"/>
    <cellStyle name="20% - Accent6 7 9" xfId="3391"/>
    <cellStyle name="20% - Accent6 7 9 2" xfId="4430"/>
    <cellStyle name="20% - Accent6 7 9 3" xfId="5941"/>
    <cellStyle name="20% - Accent6 7 9 4" xfId="7543"/>
    <cellStyle name="20% - Accent6 8" xfId="499"/>
    <cellStyle name="20% - Accent6 8 10" xfId="7542"/>
    <cellStyle name="20% - Accent6 8 2" xfId="875"/>
    <cellStyle name="20% - Accent6 8 2 2" xfId="4432"/>
    <cellStyle name="20% - Accent6 8 2 3" xfId="5939"/>
    <cellStyle name="20% - Accent6 8 2 4" xfId="7541"/>
    <cellStyle name="20% - Accent6 8 3" xfId="1320"/>
    <cellStyle name="20% - Accent6 8 3 2" xfId="4433"/>
    <cellStyle name="20% - Accent6 8 3 3" xfId="5938"/>
    <cellStyle name="20% - Accent6 8 3 4" xfId="7540"/>
    <cellStyle name="20% - Accent6 8 4" xfId="2532"/>
    <cellStyle name="20% - Accent6 8 4 2" xfId="4434"/>
    <cellStyle name="20% - Accent6 8 4 3" xfId="5937"/>
    <cellStyle name="20% - Accent6 8 4 4" xfId="7539"/>
    <cellStyle name="20% - Accent6 8 5" xfId="2474"/>
    <cellStyle name="20% - Accent6 8 5 2" xfId="4435"/>
    <cellStyle name="20% - Accent6 8 5 3" xfId="5936"/>
    <cellStyle name="20% - Accent6 8 5 4" xfId="7538"/>
    <cellStyle name="20% - Accent6 8 6" xfId="2825"/>
    <cellStyle name="20% - Accent6 8 6 2" xfId="4436"/>
    <cellStyle name="20% - Accent6 8 6 3" xfId="5935"/>
    <cellStyle name="20% - Accent6 8 6 4" xfId="7537"/>
    <cellStyle name="20% - Accent6 8 7" xfId="3405"/>
    <cellStyle name="20% - Accent6 8 7 2" xfId="4437"/>
    <cellStyle name="20% - Accent6 8 7 3" xfId="5934"/>
    <cellStyle name="20% - Accent6 8 7 4" xfId="7536"/>
    <cellStyle name="20% - Accent6 8 8" xfId="4431"/>
    <cellStyle name="20% - Accent6 8 9" xfId="5940"/>
    <cellStyle name="20% - Accent6 9" xfId="535"/>
    <cellStyle name="20% - Accent6 9 10" xfId="7535"/>
    <cellStyle name="20% - Accent6 9 2" xfId="909"/>
    <cellStyle name="20% - Accent6 9 2 2" xfId="4439"/>
    <cellStyle name="20% - Accent6 9 2 3" xfId="5932"/>
    <cellStyle name="20% - Accent6 9 2 4" xfId="7534"/>
    <cellStyle name="20% - Accent6 9 3" xfId="1354"/>
    <cellStyle name="20% - Accent6 9 3 2" xfId="4440"/>
    <cellStyle name="20% - Accent6 9 3 3" xfId="5931"/>
    <cellStyle name="20% - Accent6 9 3 4" xfId="7533"/>
    <cellStyle name="20% - Accent6 9 4" xfId="2568"/>
    <cellStyle name="20% - Accent6 9 4 2" xfId="4441"/>
    <cellStyle name="20% - Accent6 9 4 3" xfId="5930"/>
    <cellStyle name="20% - Accent6 9 4 4" xfId="7532"/>
    <cellStyle name="20% - Accent6 9 5" xfId="2447"/>
    <cellStyle name="20% - Accent6 9 5 2" xfId="4442"/>
    <cellStyle name="20% - Accent6 9 5 3" xfId="5929"/>
    <cellStyle name="20% - Accent6 9 5 4" xfId="7531"/>
    <cellStyle name="20% - Accent6 9 6" xfId="2634"/>
    <cellStyle name="20% - Accent6 9 6 2" xfId="4443"/>
    <cellStyle name="20% - Accent6 9 6 3" xfId="5928"/>
    <cellStyle name="20% - Accent6 9 6 4" xfId="7530"/>
    <cellStyle name="20% - Accent6 9 7" xfId="3436"/>
    <cellStyle name="20% - Accent6 9 7 2" xfId="4444"/>
    <cellStyle name="20% - Accent6 9 7 3" xfId="5927"/>
    <cellStyle name="20% - Accent6 9 7 4" xfId="7529"/>
    <cellStyle name="20% - Accent6 9 8" xfId="4438"/>
    <cellStyle name="20% - Accent6 9 9" xfId="5933"/>
    <cellStyle name="40% - Accent1" xfId="265" builtinId="31" customBuiltin="1"/>
    <cellStyle name="40% - Accent1 10" xfId="637"/>
    <cellStyle name="40% - Accent1 10 10" xfId="7527"/>
    <cellStyle name="40% - Accent1 10 2" xfId="1010"/>
    <cellStyle name="40% - Accent1 10 2 2" xfId="4447"/>
    <cellStyle name="40% - Accent1 10 2 3" xfId="5924"/>
    <cellStyle name="40% - Accent1 10 2 4" xfId="7526"/>
    <cellStyle name="40% - Accent1 10 3" xfId="1458"/>
    <cellStyle name="40% - Accent1 10 3 2" xfId="4448"/>
    <cellStyle name="40% - Accent1 10 3 3" xfId="5923"/>
    <cellStyle name="40% - Accent1 10 3 4" xfId="7525"/>
    <cellStyle name="40% - Accent1 10 4" xfId="2674"/>
    <cellStyle name="40% - Accent1 10 4 2" xfId="4449"/>
    <cellStyle name="40% - Accent1 10 4 3" xfId="5922"/>
    <cellStyle name="40% - Accent1 10 4 4" xfId="7524"/>
    <cellStyle name="40% - Accent1 10 5" xfId="2897"/>
    <cellStyle name="40% - Accent1 10 5 2" xfId="4450"/>
    <cellStyle name="40% - Accent1 10 5 3" xfId="5921"/>
    <cellStyle name="40% - Accent1 10 5 4" xfId="7523"/>
    <cellStyle name="40% - Accent1 10 6" xfId="3011"/>
    <cellStyle name="40% - Accent1 10 6 2" xfId="4451"/>
    <cellStyle name="40% - Accent1 10 6 3" xfId="5920"/>
    <cellStyle name="40% - Accent1 10 6 4" xfId="7522"/>
    <cellStyle name="40% - Accent1 10 7" xfId="3541"/>
    <cellStyle name="40% - Accent1 10 7 2" xfId="4452"/>
    <cellStyle name="40% - Accent1 10 7 3" xfId="5919"/>
    <cellStyle name="40% - Accent1 10 7 4" xfId="7521"/>
    <cellStyle name="40% - Accent1 10 8" xfId="4446"/>
    <cellStyle name="40% - Accent1 10 9" xfId="5925"/>
    <cellStyle name="40% - Accent1 11" xfId="639"/>
    <cellStyle name="40% - Accent1 11 10" xfId="7520"/>
    <cellStyle name="40% - Accent1 11 2" xfId="1012"/>
    <cellStyle name="40% - Accent1 11 2 2" xfId="4454"/>
    <cellStyle name="40% - Accent1 11 2 3" xfId="5917"/>
    <cellStyle name="40% - Accent1 11 2 4" xfId="7519"/>
    <cellStyle name="40% - Accent1 11 3" xfId="1460"/>
    <cellStyle name="40% - Accent1 11 3 2" xfId="4455"/>
    <cellStyle name="40% - Accent1 11 3 3" xfId="5916"/>
    <cellStyle name="40% - Accent1 11 3 4" xfId="7518"/>
    <cellStyle name="40% - Accent1 11 4" xfId="2676"/>
    <cellStyle name="40% - Accent1 11 4 2" xfId="4456"/>
    <cellStyle name="40% - Accent1 11 4 3" xfId="5915"/>
    <cellStyle name="40% - Accent1 11 4 4" xfId="7517"/>
    <cellStyle name="40% - Accent1 11 5" xfId="2899"/>
    <cellStyle name="40% - Accent1 11 5 2" xfId="4457"/>
    <cellStyle name="40% - Accent1 11 5 3" xfId="5914"/>
    <cellStyle name="40% - Accent1 11 5 4" xfId="7516"/>
    <cellStyle name="40% - Accent1 11 6" xfId="3013"/>
    <cellStyle name="40% - Accent1 11 6 2" xfId="4458"/>
    <cellStyle name="40% - Accent1 11 6 3" xfId="5913"/>
    <cellStyle name="40% - Accent1 11 6 4" xfId="7515"/>
    <cellStyle name="40% - Accent1 11 7" xfId="3543"/>
    <cellStyle name="40% - Accent1 11 7 2" xfId="4459"/>
    <cellStyle name="40% - Accent1 11 7 3" xfId="5912"/>
    <cellStyle name="40% - Accent1 11 7 4" xfId="7514"/>
    <cellStyle name="40% - Accent1 11 8" xfId="4453"/>
    <cellStyle name="40% - Accent1 11 9" xfId="5918"/>
    <cellStyle name="40% - Accent1 12" xfId="654"/>
    <cellStyle name="40% - Accent1 12 10" xfId="7513"/>
    <cellStyle name="40% - Accent1 12 2" xfId="1027"/>
    <cellStyle name="40% - Accent1 12 2 2" xfId="4461"/>
    <cellStyle name="40% - Accent1 12 2 3" xfId="5910"/>
    <cellStyle name="40% - Accent1 12 2 4" xfId="7512"/>
    <cellStyle name="40% - Accent1 12 3" xfId="1475"/>
    <cellStyle name="40% - Accent1 12 3 2" xfId="4462"/>
    <cellStyle name="40% - Accent1 12 3 3" xfId="5909"/>
    <cellStyle name="40% - Accent1 12 3 4" xfId="7511"/>
    <cellStyle name="40% - Accent1 12 4" xfId="2691"/>
    <cellStyle name="40% - Accent1 12 4 2" xfId="4463"/>
    <cellStyle name="40% - Accent1 12 4 3" xfId="5908"/>
    <cellStyle name="40% - Accent1 12 4 4" xfId="7510"/>
    <cellStyle name="40% - Accent1 12 5" xfId="2914"/>
    <cellStyle name="40% - Accent1 12 5 2" xfId="4464"/>
    <cellStyle name="40% - Accent1 12 5 3" xfId="5907"/>
    <cellStyle name="40% - Accent1 12 5 4" xfId="7509"/>
    <cellStyle name="40% - Accent1 12 6" xfId="3028"/>
    <cellStyle name="40% - Accent1 12 6 2" xfId="4465"/>
    <cellStyle name="40% - Accent1 12 6 3" xfId="5906"/>
    <cellStyle name="40% - Accent1 12 6 4" xfId="7508"/>
    <cellStyle name="40% - Accent1 12 7" xfId="3558"/>
    <cellStyle name="40% - Accent1 12 7 2" xfId="4466"/>
    <cellStyle name="40% - Accent1 12 7 3" xfId="5905"/>
    <cellStyle name="40% - Accent1 12 7 4" xfId="7507"/>
    <cellStyle name="40% - Accent1 12 8" xfId="4460"/>
    <cellStyle name="40% - Accent1 12 9" xfId="5911"/>
    <cellStyle name="40% - Accent1 13" xfId="677"/>
    <cellStyle name="40% - Accent1 13 2" xfId="4467"/>
    <cellStyle name="40% - Accent1 13 3" xfId="5904"/>
    <cellStyle name="40% - Accent1 13 4" xfId="7506"/>
    <cellStyle name="40% - Accent1 14" xfId="840"/>
    <cellStyle name="40% - Accent1 14 2" xfId="4468"/>
    <cellStyle name="40% - Accent1 14 3" xfId="5903"/>
    <cellStyle name="40% - Accent1 14 4" xfId="7505"/>
    <cellStyle name="40% - Accent1 15" xfId="902"/>
    <cellStyle name="40% - Accent1 16" xfId="1513"/>
    <cellStyle name="40% - Accent1 17" xfId="1533"/>
    <cellStyle name="40% - Accent1 18" xfId="780"/>
    <cellStyle name="40% - Accent1 19" xfId="1578"/>
    <cellStyle name="40% - Accent1 2" xfId="301"/>
    <cellStyle name="40% - Accent1 2 2" xfId="1714"/>
    <cellStyle name="40% - Accent1 2 3" xfId="1715"/>
    <cellStyle name="40% - Accent1 20" xfId="1619"/>
    <cellStyle name="40% - Accent1 21" xfId="1713"/>
    <cellStyle name="40% - Accent1 21 2" xfId="4478"/>
    <cellStyle name="40% - Accent1 21 3" xfId="5893"/>
    <cellStyle name="40% - Accent1 21 4" xfId="7504"/>
    <cellStyle name="40% - Accent1 22" xfId="1876"/>
    <cellStyle name="40% - Accent1 22 2" xfId="4479"/>
    <cellStyle name="40% - Accent1 22 3" xfId="5892"/>
    <cellStyle name="40% - Accent1 22 4" xfId="7503"/>
    <cellStyle name="40% - Accent1 23" xfId="2116"/>
    <cellStyle name="40% - Accent1 23 2" xfId="4480"/>
    <cellStyle name="40% - Accent1 23 3" xfId="5891"/>
    <cellStyle name="40% - Accent1 23 4" xfId="7502"/>
    <cellStyle name="40% - Accent1 24" xfId="2184"/>
    <cellStyle name="40% - Accent1 24 2" xfId="4481"/>
    <cellStyle name="40% - Accent1 24 3" xfId="5890"/>
    <cellStyle name="40% - Accent1 24 4" xfId="7501"/>
    <cellStyle name="40% - Accent1 25" xfId="2286"/>
    <cellStyle name="40% - Accent1 25 2" xfId="4482"/>
    <cellStyle name="40% - Accent1 25 3" xfId="5889"/>
    <cellStyle name="40% - Accent1 25 4" xfId="7500"/>
    <cellStyle name="40% - Accent1 26" xfId="2559"/>
    <cellStyle name="40% - Accent1 26 2" xfId="4483"/>
    <cellStyle name="40% - Accent1 26 3" xfId="5888"/>
    <cellStyle name="40% - Accent1 26 4" xfId="7499"/>
    <cellStyle name="40% - Accent1 27" xfId="2280"/>
    <cellStyle name="40% - Accent1 27 2" xfId="4484"/>
    <cellStyle name="40% - Accent1 27 3" xfId="5887"/>
    <cellStyle name="40% - Accent1 27 4" xfId="7498"/>
    <cellStyle name="40% - Accent1 28" xfId="3302"/>
    <cellStyle name="40% - Accent1 28 2" xfId="4485"/>
    <cellStyle name="40% - Accent1 28 3" xfId="5886"/>
    <cellStyle name="40% - Accent1 28 4" xfId="7497"/>
    <cellStyle name="40% - Accent1 29" xfId="4445"/>
    <cellStyle name="40% - Accent1 3" xfId="302"/>
    <cellStyle name="40% - Accent1 3 2" xfId="1716"/>
    <cellStyle name="40% - Accent1 3 3" xfId="1717"/>
    <cellStyle name="40% - Accent1 30" xfId="5926"/>
    <cellStyle name="40% - Accent1 31" xfId="7528"/>
    <cellStyle name="40% - Accent1 4" xfId="392"/>
    <cellStyle name="40% - Accent1 4 10" xfId="2413"/>
    <cellStyle name="40% - Accent1 4 10 2" xfId="4490"/>
    <cellStyle name="40% - Accent1 4 10 3" xfId="5882"/>
    <cellStyle name="40% - Accent1 4 10 4" xfId="7495"/>
    <cellStyle name="40% - Accent1 4 11" xfId="2400"/>
    <cellStyle name="40% - Accent1 4 11 2" xfId="4491"/>
    <cellStyle name="40% - Accent1 4 11 3" xfId="5881"/>
    <cellStyle name="40% - Accent1 4 11 4" xfId="7494"/>
    <cellStyle name="40% - Accent1 4 12" xfId="2819"/>
    <cellStyle name="40% - Accent1 4 12 2" xfId="4492"/>
    <cellStyle name="40% - Accent1 4 12 3" xfId="5880"/>
    <cellStyle name="40% - Accent1 4 12 4" xfId="7493"/>
    <cellStyle name="40% - Accent1 4 13" xfId="3346"/>
    <cellStyle name="40% - Accent1 4 13 2" xfId="4493"/>
    <cellStyle name="40% - Accent1 4 13 3" xfId="5879"/>
    <cellStyle name="40% - Accent1 4 13 4" xfId="7492"/>
    <cellStyle name="40% - Accent1 4 14" xfId="4489"/>
    <cellStyle name="40% - Accent1 4 15" xfId="5883"/>
    <cellStyle name="40% - Accent1 4 16" xfId="7496"/>
    <cellStyle name="40% - Accent1 4 2" xfId="547"/>
    <cellStyle name="40% - Accent1 4 2 10" xfId="2517"/>
    <cellStyle name="40% - Accent1 4 2 10 2" xfId="4495"/>
    <cellStyle name="40% - Accent1 4 2 10 3" xfId="5877"/>
    <cellStyle name="40% - Accent1 4 2 10 4" xfId="7490"/>
    <cellStyle name="40% - Accent1 4 2 11" xfId="3448"/>
    <cellStyle name="40% - Accent1 4 2 11 2" xfId="4496"/>
    <cellStyle name="40% - Accent1 4 2 11 3" xfId="5876"/>
    <cellStyle name="40% - Accent1 4 2 11 4" xfId="7489"/>
    <cellStyle name="40% - Accent1 4 2 12" xfId="4494"/>
    <cellStyle name="40% - Accent1 4 2 13" xfId="5878"/>
    <cellStyle name="40% - Accent1 4 2 14" xfId="7491"/>
    <cellStyle name="40% - Accent1 4 2 2" xfId="920"/>
    <cellStyle name="40% - Accent1 4 2 2 2" xfId="4497"/>
    <cellStyle name="40% - Accent1 4 2 2 3" xfId="5875"/>
    <cellStyle name="40% - Accent1 4 2 2 4" xfId="7488"/>
    <cellStyle name="40% - Accent1 4 2 3" xfId="1366"/>
    <cellStyle name="40% - Accent1 4 2 3 2" xfId="4498"/>
    <cellStyle name="40% - Accent1 4 2 3 3" xfId="5874"/>
    <cellStyle name="40% - Accent1 4 2 3 4" xfId="7487"/>
    <cellStyle name="40% - Accent1 4 2 4" xfId="1719"/>
    <cellStyle name="40% - Accent1 4 2 4 2" xfId="4499"/>
    <cellStyle name="40% - Accent1 4 2 4 3" xfId="5873"/>
    <cellStyle name="40% - Accent1 4 2 4 4" xfId="7486"/>
    <cellStyle name="40% - Accent1 4 2 5" xfId="1862"/>
    <cellStyle name="40% - Accent1 4 2 5 2" xfId="4500"/>
    <cellStyle name="40% - Accent1 4 2 5 3" xfId="5872"/>
    <cellStyle name="40% - Accent1 4 2 5 4" xfId="7485"/>
    <cellStyle name="40% - Accent1 4 2 6" xfId="2114"/>
    <cellStyle name="40% - Accent1 4 2 6 2" xfId="4501"/>
    <cellStyle name="40% - Accent1 4 2 6 3" xfId="5871"/>
    <cellStyle name="40% - Accent1 4 2 6 4" xfId="7484"/>
    <cellStyle name="40% - Accent1 4 2 7" xfId="2182"/>
    <cellStyle name="40% - Accent1 4 2 7 2" xfId="4502"/>
    <cellStyle name="40% - Accent1 4 2 7 3" xfId="5870"/>
    <cellStyle name="40% - Accent1 4 2 7 4" xfId="7483"/>
    <cellStyle name="40% - Accent1 4 2 8" xfId="2580"/>
    <cellStyle name="40% - Accent1 4 2 8 2" xfId="4503"/>
    <cellStyle name="40% - Accent1 4 2 8 3" xfId="5869"/>
    <cellStyle name="40% - Accent1 4 2 8 4" xfId="7482"/>
    <cellStyle name="40% - Accent1 4 2 9" xfId="2448"/>
    <cellStyle name="40% - Accent1 4 2 9 2" xfId="4504"/>
    <cellStyle name="40% - Accent1 4 2 9 3" xfId="5868"/>
    <cellStyle name="40% - Accent1 4 2 9 4" xfId="7481"/>
    <cellStyle name="40% - Accent1 4 3" xfId="522"/>
    <cellStyle name="40% - Accent1 4 3 10" xfId="2278"/>
    <cellStyle name="40% - Accent1 4 3 10 2" xfId="4506"/>
    <cellStyle name="40% - Accent1 4 3 10 3" xfId="5866"/>
    <cellStyle name="40% - Accent1 4 3 10 4" xfId="7475"/>
    <cellStyle name="40% - Accent1 4 3 11" xfId="3427"/>
    <cellStyle name="40% - Accent1 4 3 11 2" xfId="4507"/>
    <cellStyle name="40% - Accent1 4 3 11 3" xfId="5865"/>
    <cellStyle name="40% - Accent1 4 3 11 4" xfId="7474"/>
    <cellStyle name="40% - Accent1 4 3 12" xfId="4505"/>
    <cellStyle name="40% - Accent1 4 3 13" xfId="5867"/>
    <cellStyle name="40% - Accent1 4 3 14" xfId="7476"/>
    <cellStyle name="40% - Accent1 4 3 2" xfId="898"/>
    <cellStyle name="40% - Accent1 4 3 2 2" xfId="4508"/>
    <cellStyle name="40% - Accent1 4 3 2 3" xfId="5864"/>
    <cellStyle name="40% - Accent1 4 3 2 4" xfId="7473"/>
    <cellStyle name="40% - Accent1 4 3 3" xfId="1342"/>
    <cellStyle name="40% - Accent1 4 3 3 2" xfId="4509"/>
    <cellStyle name="40% - Accent1 4 3 3 3" xfId="5859"/>
    <cellStyle name="40% - Accent1 4 3 3 4" xfId="7472"/>
    <cellStyle name="40% - Accent1 4 3 4" xfId="1720"/>
    <cellStyle name="40% - Accent1 4 3 5" xfId="1859"/>
    <cellStyle name="40% - Accent1 4 3 6" xfId="2112"/>
    <cellStyle name="40% - Accent1 4 3 7" xfId="2180"/>
    <cellStyle name="40% - Accent1 4 3 8" xfId="2555"/>
    <cellStyle name="40% - Accent1 4 3 8 2" xfId="4513"/>
    <cellStyle name="40% - Accent1 4 3 8 3" xfId="5858"/>
    <cellStyle name="40% - Accent1 4 3 8 4" xfId="7471"/>
    <cellStyle name="40% - Accent1 4 3 9" xfId="2282"/>
    <cellStyle name="40% - Accent1 4 3 9 2" xfId="4514"/>
    <cellStyle name="40% - Accent1 4 3 9 3" xfId="5857"/>
    <cellStyle name="40% - Accent1 4 3 9 4" xfId="7469"/>
    <cellStyle name="40% - Accent1 4 4" xfId="772"/>
    <cellStyle name="40% - Accent1 4 4 2" xfId="4515"/>
    <cellStyle name="40% - Accent1 4 4 3" xfId="5856"/>
    <cellStyle name="40% - Accent1 4 4 4" xfId="7468"/>
    <cellStyle name="40% - Accent1 4 5" xfId="716"/>
    <cellStyle name="40% - Accent1 4 5 2" xfId="4516"/>
    <cellStyle name="40% - Accent1 4 5 3" xfId="5855"/>
    <cellStyle name="40% - Accent1 4 5 4" xfId="7467"/>
    <cellStyle name="40% - Accent1 4 6" xfId="1718"/>
    <cellStyle name="40% - Accent1 4 7" xfId="1863"/>
    <cellStyle name="40% - Accent1 4 8" xfId="2115"/>
    <cellStyle name="40% - Accent1 4 9" xfId="2183"/>
    <cellStyle name="40% - Accent1 5" xfId="425"/>
    <cellStyle name="40% - Accent1 5 10" xfId="2459"/>
    <cellStyle name="40% - Accent1 5 10 2" xfId="4522"/>
    <cellStyle name="40% - Accent1 5 10 3" xfId="5848"/>
    <cellStyle name="40% - Accent1 5 10 4" xfId="7465"/>
    <cellStyle name="40% - Accent1 5 11" xfId="2754"/>
    <cellStyle name="40% - Accent1 5 11 2" xfId="4523"/>
    <cellStyle name="40% - Accent1 5 11 3" xfId="5847"/>
    <cellStyle name="40% - Accent1 5 11 4" xfId="7464"/>
    <cellStyle name="40% - Accent1 5 12" xfId="2953"/>
    <cellStyle name="40% - Accent1 5 12 2" xfId="4524"/>
    <cellStyle name="40% - Accent1 5 12 3" xfId="5846"/>
    <cellStyle name="40% - Accent1 5 12 4" xfId="7463"/>
    <cellStyle name="40% - Accent1 5 13" xfId="3364"/>
    <cellStyle name="40% - Accent1 5 13 2" xfId="4525"/>
    <cellStyle name="40% - Accent1 5 13 3" xfId="5845"/>
    <cellStyle name="40% - Accent1 5 13 4" xfId="7462"/>
    <cellStyle name="40% - Accent1 5 14" xfId="4521"/>
    <cellStyle name="40% - Accent1 5 15" xfId="5849"/>
    <cellStyle name="40% - Accent1 5 16" xfId="7466"/>
    <cellStyle name="40% - Accent1 5 2" xfId="562"/>
    <cellStyle name="40% - Accent1 5 2 10" xfId="7461"/>
    <cellStyle name="40% - Accent1 5 2 2" xfId="937"/>
    <cellStyle name="40% - Accent1 5 2 2 2" xfId="4527"/>
    <cellStyle name="40% - Accent1 5 2 2 3" xfId="5843"/>
    <cellStyle name="40% - Accent1 5 2 2 4" xfId="7460"/>
    <cellStyle name="40% - Accent1 5 2 3" xfId="1383"/>
    <cellStyle name="40% - Accent1 5 2 3 2" xfId="4528"/>
    <cellStyle name="40% - Accent1 5 2 3 3" xfId="5842"/>
    <cellStyle name="40% - Accent1 5 2 3 4" xfId="7459"/>
    <cellStyle name="40% - Accent1 5 2 4" xfId="2597"/>
    <cellStyle name="40% - Accent1 5 2 4 2" xfId="4529"/>
    <cellStyle name="40% - Accent1 5 2 4 3" xfId="5841"/>
    <cellStyle name="40% - Accent1 5 2 4 4" xfId="7458"/>
    <cellStyle name="40% - Accent1 5 2 5" xfId="2342"/>
    <cellStyle name="40% - Accent1 5 2 5 2" xfId="4530"/>
    <cellStyle name="40% - Accent1 5 2 5 3" xfId="5840"/>
    <cellStyle name="40% - Accent1 5 2 5 4" xfId="7457"/>
    <cellStyle name="40% - Accent1 5 2 6" xfId="2854"/>
    <cellStyle name="40% - Accent1 5 2 6 2" xfId="4531"/>
    <cellStyle name="40% - Accent1 5 2 6 3" xfId="5839"/>
    <cellStyle name="40% - Accent1 5 2 6 4" xfId="7456"/>
    <cellStyle name="40% - Accent1 5 2 7" xfId="3464"/>
    <cellStyle name="40% - Accent1 5 2 7 2" xfId="4532"/>
    <cellStyle name="40% - Accent1 5 2 7 3" xfId="5838"/>
    <cellStyle name="40% - Accent1 5 2 7 4" xfId="7454"/>
    <cellStyle name="40% - Accent1 5 2 8" xfId="4526"/>
    <cellStyle name="40% - Accent1 5 2 9" xfId="5844"/>
    <cellStyle name="40% - Accent1 5 3" xfId="599"/>
    <cellStyle name="40% - Accent1 5 3 10" xfId="7453"/>
    <cellStyle name="40% - Accent1 5 3 2" xfId="975"/>
    <cellStyle name="40% - Accent1 5 3 2 2" xfId="4534"/>
    <cellStyle name="40% - Accent1 5 3 2 3" xfId="5836"/>
    <cellStyle name="40% - Accent1 5 3 2 4" xfId="7452"/>
    <cellStyle name="40% - Accent1 5 3 3" xfId="1420"/>
    <cellStyle name="40% - Accent1 5 3 3 2" xfId="4535"/>
    <cellStyle name="40% - Accent1 5 3 3 3" xfId="5835"/>
    <cellStyle name="40% - Accent1 5 3 3 4" xfId="7451"/>
    <cellStyle name="40% - Accent1 5 3 4" xfId="2636"/>
    <cellStyle name="40% - Accent1 5 3 4 2" xfId="4536"/>
    <cellStyle name="40% - Accent1 5 3 4 3" xfId="5833"/>
    <cellStyle name="40% - Accent1 5 3 4 4" xfId="7450"/>
    <cellStyle name="40% - Accent1 5 3 5" xfId="2319"/>
    <cellStyle name="40% - Accent1 5 3 5 2" xfId="4537"/>
    <cellStyle name="40% - Accent1 5 3 5 3" xfId="5832"/>
    <cellStyle name="40% - Accent1 5 3 5 4" xfId="7449"/>
    <cellStyle name="40% - Accent1 5 3 6" xfId="2793"/>
    <cellStyle name="40% - Accent1 5 3 6 2" xfId="4538"/>
    <cellStyle name="40% - Accent1 5 3 6 3" xfId="5831"/>
    <cellStyle name="40% - Accent1 5 3 6 4" xfId="7448"/>
    <cellStyle name="40% - Accent1 5 3 7" xfId="3503"/>
    <cellStyle name="40% - Accent1 5 3 7 2" xfId="4539"/>
    <cellStyle name="40% - Accent1 5 3 7 3" xfId="5830"/>
    <cellStyle name="40% - Accent1 5 3 7 4" xfId="7447"/>
    <cellStyle name="40% - Accent1 5 3 8" xfId="4533"/>
    <cellStyle name="40% - Accent1 5 3 9" xfId="5837"/>
    <cellStyle name="40% - Accent1 5 4" xfId="814"/>
    <cellStyle name="40% - Accent1 5 4 2" xfId="4540"/>
    <cellStyle name="40% - Accent1 5 4 3" xfId="5829"/>
    <cellStyle name="40% - Accent1 5 4 4" xfId="7446"/>
    <cellStyle name="40% - Accent1 5 5" xfId="1262"/>
    <cellStyle name="40% - Accent1 5 5 2" xfId="4541"/>
    <cellStyle name="40% - Accent1 5 5 3" xfId="5828"/>
    <cellStyle name="40% - Accent1 5 5 4" xfId="7445"/>
    <cellStyle name="40% - Accent1 5 6" xfId="1721"/>
    <cellStyle name="40% - Accent1 5 7" xfId="1856"/>
    <cellStyle name="40% - Accent1 5 8" xfId="2111"/>
    <cellStyle name="40% - Accent1 5 9" xfId="2179"/>
    <cellStyle name="40% - Accent1 6" xfId="463"/>
    <cellStyle name="40% - Accent1 7" xfId="474"/>
    <cellStyle name="40% - Accent1 7 10" xfId="4547"/>
    <cellStyle name="40% - Accent1 7 11" xfId="5822"/>
    <cellStyle name="40% - Accent1 7 12" xfId="7444"/>
    <cellStyle name="40% - Accent1 7 2" xfId="583"/>
    <cellStyle name="40% - Accent1 7 2 10" xfId="7443"/>
    <cellStyle name="40% - Accent1 7 2 2" xfId="959"/>
    <cellStyle name="40% - Accent1 7 2 2 2" xfId="4549"/>
    <cellStyle name="40% - Accent1 7 2 2 3" xfId="5820"/>
    <cellStyle name="40% - Accent1 7 2 2 4" xfId="7442"/>
    <cellStyle name="40% - Accent1 7 2 3" xfId="1406"/>
    <cellStyle name="40% - Accent1 7 2 3 2" xfId="4550"/>
    <cellStyle name="40% - Accent1 7 2 3 3" xfId="5819"/>
    <cellStyle name="40% - Accent1 7 2 3 4" xfId="7440"/>
    <cellStyle name="40% - Accent1 7 2 4" xfId="2620"/>
    <cellStyle name="40% - Accent1 7 2 4 2" xfId="4551"/>
    <cellStyle name="40% - Accent1 7 2 4 3" xfId="5818"/>
    <cellStyle name="40% - Accent1 7 2 4 4" xfId="7439"/>
    <cellStyle name="40% - Accent1 7 2 5" xfId="2330"/>
    <cellStyle name="40% - Accent1 7 2 5 2" xfId="4552"/>
    <cellStyle name="40% - Accent1 7 2 5 3" xfId="5817"/>
    <cellStyle name="40% - Accent1 7 2 5 4" xfId="7438"/>
    <cellStyle name="40% - Accent1 7 2 6" xfId="2779"/>
    <cellStyle name="40% - Accent1 7 2 6 2" xfId="4553"/>
    <cellStyle name="40% - Accent1 7 2 6 3" xfId="5816"/>
    <cellStyle name="40% - Accent1 7 2 6 4" xfId="7437"/>
    <cellStyle name="40% - Accent1 7 2 7" xfId="3487"/>
    <cellStyle name="40% - Accent1 7 2 7 2" xfId="4554"/>
    <cellStyle name="40% - Accent1 7 2 7 3" xfId="5814"/>
    <cellStyle name="40% - Accent1 7 2 7 4" xfId="7436"/>
    <cellStyle name="40% - Accent1 7 2 8" xfId="4548"/>
    <cellStyle name="40% - Accent1 7 2 9" xfId="5821"/>
    <cellStyle name="40% - Accent1 7 3" xfId="615"/>
    <cellStyle name="40% - Accent1 7 3 10" xfId="7435"/>
    <cellStyle name="40% - Accent1 7 3 2" xfId="991"/>
    <cellStyle name="40% - Accent1 7 3 2 2" xfId="4556"/>
    <cellStyle name="40% - Accent1 7 3 2 3" xfId="5812"/>
    <cellStyle name="40% - Accent1 7 3 2 4" xfId="7434"/>
    <cellStyle name="40% - Accent1 7 3 3" xfId="1436"/>
    <cellStyle name="40% - Accent1 7 3 3 2" xfId="4557"/>
    <cellStyle name="40% - Accent1 7 3 3 3" xfId="5811"/>
    <cellStyle name="40% - Accent1 7 3 3 4" xfId="7433"/>
    <cellStyle name="40% - Accent1 7 3 4" xfId="2652"/>
    <cellStyle name="40% - Accent1 7 3 4 2" xfId="4558"/>
    <cellStyle name="40% - Accent1 7 3 4 3" xfId="5810"/>
    <cellStyle name="40% - Accent1 7 3 4 4" xfId="7432"/>
    <cellStyle name="40% - Accent1 7 3 5" xfId="2875"/>
    <cellStyle name="40% - Accent1 7 3 5 2" xfId="4559"/>
    <cellStyle name="40% - Accent1 7 3 5 3" xfId="5809"/>
    <cellStyle name="40% - Accent1 7 3 5 4" xfId="7430"/>
    <cellStyle name="40% - Accent1 7 3 6" xfId="2989"/>
    <cellStyle name="40% - Accent1 7 3 6 2" xfId="4560"/>
    <cellStyle name="40% - Accent1 7 3 6 3" xfId="5808"/>
    <cellStyle name="40% - Accent1 7 3 6 4" xfId="7429"/>
    <cellStyle name="40% - Accent1 7 3 7" xfId="3519"/>
    <cellStyle name="40% - Accent1 7 3 7 2" xfId="4561"/>
    <cellStyle name="40% - Accent1 7 3 7 3" xfId="5807"/>
    <cellStyle name="40% - Accent1 7 3 7 4" xfId="7428"/>
    <cellStyle name="40% - Accent1 7 3 8" xfId="4555"/>
    <cellStyle name="40% - Accent1 7 3 9" xfId="5813"/>
    <cellStyle name="40% - Accent1 7 4" xfId="852"/>
    <cellStyle name="40% - Accent1 7 4 2" xfId="4562"/>
    <cellStyle name="40% - Accent1 7 4 3" xfId="5806"/>
    <cellStyle name="40% - Accent1 7 4 4" xfId="7427"/>
    <cellStyle name="40% - Accent1 7 5" xfId="1297"/>
    <cellStyle name="40% - Accent1 7 5 2" xfId="4563"/>
    <cellStyle name="40% - Accent1 7 5 3" xfId="5804"/>
    <cellStyle name="40% - Accent1 7 5 4" xfId="7426"/>
    <cellStyle name="40% - Accent1 7 6" xfId="2506"/>
    <cellStyle name="40% - Accent1 7 6 2" xfId="4564"/>
    <cellStyle name="40% - Accent1 7 6 3" xfId="5803"/>
    <cellStyle name="40% - Accent1 7 6 4" xfId="7425"/>
    <cellStyle name="40% - Accent1 7 7" xfId="2776"/>
    <cellStyle name="40% - Accent1 7 7 2" xfId="4565"/>
    <cellStyle name="40% - Accent1 7 7 3" xfId="5802"/>
    <cellStyle name="40% - Accent1 7 7 4" xfId="7424"/>
    <cellStyle name="40% - Accent1 7 8" xfId="2957"/>
    <cellStyle name="40% - Accent1 7 8 2" xfId="4566"/>
    <cellStyle name="40% - Accent1 7 8 3" xfId="5801"/>
    <cellStyle name="40% - Accent1 7 8 4" xfId="7423"/>
    <cellStyle name="40% - Accent1 7 9" xfId="3382"/>
    <cellStyle name="40% - Accent1 7 9 2" xfId="4567"/>
    <cellStyle name="40% - Accent1 7 9 3" xfId="5800"/>
    <cellStyle name="40% - Accent1 7 9 4" xfId="7422"/>
    <cellStyle name="40% - Accent1 8" xfId="500"/>
    <cellStyle name="40% - Accent1 8 10" xfId="7421"/>
    <cellStyle name="40% - Accent1 8 2" xfId="876"/>
    <cellStyle name="40% - Accent1 8 2 2" xfId="4569"/>
    <cellStyle name="40% - Accent1 8 2 3" xfId="5798"/>
    <cellStyle name="40% - Accent1 8 2 4" xfId="7420"/>
    <cellStyle name="40% - Accent1 8 3" xfId="1321"/>
    <cellStyle name="40% - Accent1 8 3 2" xfId="4570"/>
    <cellStyle name="40% - Accent1 8 3 3" xfId="5797"/>
    <cellStyle name="40% - Accent1 8 3 4" xfId="7419"/>
    <cellStyle name="40% - Accent1 8 4" xfId="2533"/>
    <cellStyle name="40% - Accent1 8 4 2" xfId="4571"/>
    <cellStyle name="40% - Accent1 8 4 3" xfId="5796"/>
    <cellStyle name="40% - Accent1 8 4 4" xfId="7418"/>
    <cellStyle name="40% - Accent1 8 5" xfId="2373"/>
    <cellStyle name="40% - Accent1 8 5 2" xfId="4572"/>
    <cellStyle name="40% - Accent1 8 5 3" xfId="5795"/>
    <cellStyle name="40% - Accent1 8 5 4" xfId="7417"/>
    <cellStyle name="40% - Accent1 8 6" xfId="2737"/>
    <cellStyle name="40% - Accent1 8 6 2" xfId="4573"/>
    <cellStyle name="40% - Accent1 8 6 3" xfId="5794"/>
    <cellStyle name="40% - Accent1 8 6 4" xfId="7416"/>
    <cellStyle name="40% - Accent1 8 7" xfId="3406"/>
    <cellStyle name="40% - Accent1 8 7 2" xfId="4574"/>
    <cellStyle name="40% - Accent1 8 7 3" xfId="5793"/>
    <cellStyle name="40% - Accent1 8 7 4" xfId="7415"/>
    <cellStyle name="40% - Accent1 8 8" xfId="4568"/>
    <cellStyle name="40% - Accent1 8 9" xfId="5799"/>
    <cellStyle name="40% - Accent1 9" xfId="515"/>
    <cellStyle name="40% - Accent1 9 10" xfId="7414"/>
    <cellStyle name="40% - Accent1 9 2" xfId="891"/>
    <cellStyle name="40% - Accent1 9 2 2" xfId="4576"/>
    <cellStyle name="40% - Accent1 9 2 3" xfId="5791"/>
    <cellStyle name="40% - Accent1 9 2 4" xfId="7413"/>
    <cellStyle name="40% - Accent1 9 3" xfId="1335"/>
    <cellStyle name="40% - Accent1 9 3 2" xfId="4577"/>
    <cellStyle name="40% - Accent1 9 3 3" xfId="5790"/>
    <cellStyle name="40% - Accent1 9 3 4" xfId="7412"/>
    <cellStyle name="40% - Accent1 9 4" xfId="2548"/>
    <cellStyle name="40% - Accent1 9 4 2" xfId="4578"/>
    <cellStyle name="40% - Accent1 9 4 3" xfId="5789"/>
    <cellStyle name="40% - Accent1 9 4 4" xfId="7411"/>
    <cellStyle name="40% - Accent1 9 5" xfId="2477"/>
    <cellStyle name="40% - Accent1 9 5 2" xfId="4579"/>
    <cellStyle name="40% - Accent1 9 5 3" xfId="5788"/>
    <cellStyle name="40% - Accent1 9 5 4" xfId="7410"/>
    <cellStyle name="40% - Accent1 9 6" xfId="2866"/>
    <cellStyle name="40% - Accent1 9 6 2" xfId="4580"/>
    <cellStyle name="40% - Accent1 9 6 3" xfId="5787"/>
    <cellStyle name="40% - Accent1 9 6 4" xfId="7409"/>
    <cellStyle name="40% - Accent1 9 7" xfId="3420"/>
    <cellStyle name="40% - Accent1 9 7 2" xfId="4581"/>
    <cellStyle name="40% - Accent1 9 7 3" xfId="5786"/>
    <cellStyle name="40% - Accent1 9 7 4" xfId="7408"/>
    <cellStyle name="40% - Accent1 9 8" xfId="4575"/>
    <cellStyle name="40% - Accent1 9 9" xfId="5792"/>
    <cellStyle name="40% - Accent2" xfId="269" builtinId="35" customBuiltin="1"/>
    <cellStyle name="40% - Accent2 10" xfId="641"/>
    <cellStyle name="40% - Accent2 10 10" xfId="7406"/>
    <cellStyle name="40% - Accent2 10 2" xfId="1014"/>
    <cellStyle name="40% - Accent2 10 2 2" xfId="4584"/>
    <cellStyle name="40% - Accent2 10 2 3" xfId="5783"/>
    <cellStyle name="40% - Accent2 10 2 4" xfId="7405"/>
    <cellStyle name="40% - Accent2 10 3" xfId="1462"/>
    <cellStyle name="40% - Accent2 10 3 2" xfId="4585"/>
    <cellStyle name="40% - Accent2 10 3 3" xfId="5782"/>
    <cellStyle name="40% - Accent2 10 3 4" xfId="7404"/>
    <cellStyle name="40% - Accent2 10 4" xfId="2678"/>
    <cellStyle name="40% - Accent2 10 4 2" xfId="4586"/>
    <cellStyle name="40% - Accent2 10 4 3" xfId="5781"/>
    <cellStyle name="40% - Accent2 10 4 4" xfId="7402"/>
    <cellStyle name="40% - Accent2 10 5" xfId="2901"/>
    <cellStyle name="40% - Accent2 10 5 2" xfId="4587"/>
    <cellStyle name="40% - Accent2 10 5 3" xfId="5780"/>
    <cellStyle name="40% - Accent2 10 5 4" xfId="7401"/>
    <cellStyle name="40% - Accent2 10 6" xfId="3015"/>
    <cellStyle name="40% - Accent2 10 6 2" xfId="4588"/>
    <cellStyle name="40% - Accent2 10 6 3" xfId="5779"/>
    <cellStyle name="40% - Accent2 10 6 4" xfId="7400"/>
    <cellStyle name="40% - Accent2 10 7" xfId="3545"/>
    <cellStyle name="40% - Accent2 10 7 2" xfId="4589"/>
    <cellStyle name="40% - Accent2 10 7 3" xfId="5778"/>
    <cellStyle name="40% - Accent2 10 7 4" xfId="7397"/>
    <cellStyle name="40% - Accent2 10 8" xfId="4583"/>
    <cellStyle name="40% - Accent2 10 9" xfId="5784"/>
    <cellStyle name="40% - Accent2 11" xfId="648"/>
    <cellStyle name="40% - Accent2 11 10" xfId="7396"/>
    <cellStyle name="40% - Accent2 11 2" xfId="1021"/>
    <cellStyle name="40% - Accent2 11 2 2" xfId="4591"/>
    <cellStyle name="40% - Accent2 11 2 3" xfId="5775"/>
    <cellStyle name="40% - Accent2 11 2 4" xfId="7393"/>
    <cellStyle name="40% - Accent2 11 3" xfId="1469"/>
    <cellStyle name="40% - Accent2 11 3 2" xfId="4592"/>
    <cellStyle name="40% - Accent2 11 3 3" xfId="5774"/>
    <cellStyle name="40% - Accent2 11 3 4" xfId="7392"/>
    <cellStyle name="40% - Accent2 11 4" xfId="2685"/>
    <cellStyle name="40% - Accent2 11 4 2" xfId="4593"/>
    <cellStyle name="40% - Accent2 11 4 3" xfId="5771"/>
    <cellStyle name="40% - Accent2 11 4 4" xfId="7391"/>
    <cellStyle name="40% - Accent2 11 5" xfId="2908"/>
    <cellStyle name="40% - Accent2 11 5 2" xfId="4594"/>
    <cellStyle name="40% - Accent2 11 5 3" xfId="5770"/>
    <cellStyle name="40% - Accent2 11 5 4" xfId="7389"/>
    <cellStyle name="40% - Accent2 11 6" xfId="3022"/>
    <cellStyle name="40% - Accent2 11 6 2" xfId="4595"/>
    <cellStyle name="40% - Accent2 11 6 3" xfId="5767"/>
    <cellStyle name="40% - Accent2 11 6 4" xfId="7388"/>
    <cellStyle name="40% - Accent2 11 7" xfId="3552"/>
    <cellStyle name="40% - Accent2 11 7 2" xfId="4596"/>
    <cellStyle name="40% - Accent2 11 7 3" xfId="5766"/>
    <cellStyle name="40% - Accent2 11 7 4" xfId="7387"/>
    <cellStyle name="40% - Accent2 11 8" xfId="4590"/>
    <cellStyle name="40% - Accent2 11 9" xfId="5776"/>
    <cellStyle name="40% - Accent2 12" xfId="658"/>
    <cellStyle name="40% - Accent2 12 10" xfId="7386"/>
    <cellStyle name="40% - Accent2 12 2" xfId="1031"/>
    <cellStyle name="40% - Accent2 12 2 2" xfId="4598"/>
    <cellStyle name="40% - Accent2 12 2 3" xfId="5763"/>
    <cellStyle name="40% - Accent2 12 2 4" xfId="7385"/>
    <cellStyle name="40% - Accent2 12 3" xfId="1479"/>
    <cellStyle name="40% - Accent2 12 3 2" xfId="4599"/>
    <cellStyle name="40% - Accent2 12 3 3" xfId="5762"/>
    <cellStyle name="40% - Accent2 12 3 4" xfId="7384"/>
    <cellStyle name="40% - Accent2 12 4" xfId="2695"/>
    <cellStyle name="40% - Accent2 12 4 2" xfId="4600"/>
    <cellStyle name="40% - Accent2 12 4 3" xfId="5761"/>
    <cellStyle name="40% - Accent2 12 4 4" xfId="7375"/>
    <cellStyle name="40% - Accent2 12 5" xfId="2918"/>
    <cellStyle name="40% - Accent2 12 5 2" xfId="4601"/>
    <cellStyle name="40% - Accent2 12 5 3" xfId="5760"/>
    <cellStyle name="40% - Accent2 12 5 4" xfId="7374"/>
    <cellStyle name="40% - Accent2 12 6" xfId="3032"/>
    <cellStyle name="40% - Accent2 12 6 2" xfId="4602"/>
    <cellStyle name="40% - Accent2 12 6 3" xfId="5759"/>
    <cellStyle name="40% - Accent2 12 6 4" xfId="7373"/>
    <cellStyle name="40% - Accent2 12 7" xfId="3562"/>
    <cellStyle name="40% - Accent2 12 7 2" xfId="4603"/>
    <cellStyle name="40% - Accent2 12 7 3" xfId="5758"/>
    <cellStyle name="40% - Accent2 12 7 4" xfId="7372"/>
    <cellStyle name="40% - Accent2 12 8" xfId="4597"/>
    <cellStyle name="40% - Accent2 12 9" xfId="5765"/>
    <cellStyle name="40% - Accent2 13" xfId="681"/>
    <cellStyle name="40% - Accent2 13 2" xfId="4604"/>
    <cellStyle name="40% - Accent2 13 3" xfId="5749"/>
    <cellStyle name="40% - Accent2 13 4" xfId="7371"/>
    <cellStyle name="40% - Accent2 14" xfId="864"/>
    <cellStyle name="40% - Accent2 14 2" xfId="4605"/>
    <cellStyle name="40% - Accent2 14 3" xfId="5748"/>
    <cellStyle name="40% - Accent2 14 4" xfId="7370"/>
    <cellStyle name="40% - Accent2 15" xfId="1274"/>
    <cellStyle name="40% - Accent2 16" xfId="1503"/>
    <cellStyle name="40% - Accent2 17" xfId="1553"/>
    <cellStyle name="40% - Accent2 18" xfId="1256"/>
    <cellStyle name="40% - Accent2 19" xfId="1579"/>
    <cellStyle name="40% - Accent2 2" xfId="303"/>
    <cellStyle name="40% - Accent2 2 2" xfId="1724"/>
    <cellStyle name="40% - Accent2 2 3" xfId="1725"/>
    <cellStyle name="40% - Accent2 20" xfId="1620"/>
    <cellStyle name="40% - Accent2 21" xfId="1722"/>
    <cellStyle name="40% - Accent2 21 2" xfId="4615"/>
    <cellStyle name="40% - Accent2 21 3" xfId="5738"/>
    <cellStyle name="40% - Accent2 21 4" xfId="7369"/>
    <cellStyle name="40% - Accent2 22" xfId="1853"/>
    <cellStyle name="40% - Accent2 22 2" xfId="4616"/>
    <cellStyle name="40% - Accent2 22 3" xfId="5737"/>
    <cellStyle name="40% - Accent2 22 4" xfId="7368"/>
    <cellStyle name="40% - Accent2 23" xfId="2110"/>
    <cellStyle name="40% - Accent2 23 2" xfId="4617"/>
    <cellStyle name="40% - Accent2 23 3" xfId="5736"/>
    <cellStyle name="40% - Accent2 23 4" xfId="7367"/>
    <cellStyle name="40% - Accent2 24" xfId="2178"/>
    <cellStyle name="40% - Accent2 24 2" xfId="4618"/>
    <cellStyle name="40% - Accent2 24 3" xfId="5735"/>
    <cellStyle name="40% - Accent2 24 4" xfId="7366"/>
    <cellStyle name="40% - Accent2 25" xfId="2290"/>
    <cellStyle name="40% - Accent2 25 2" xfId="4619"/>
    <cellStyle name="40% - Accent2 25 3" xfId="5734"/>
    <cellStyle name="40% - Accent2 25 4" xfId="7365"/>
    <cellStyle name="40% - Accent2 26" xfId="2750"/>
    <cellStyle name="40% - Accent2 26 2" xfId="4620"/>
    <cellStyle name="40% - Accent2 26 3" xfId="5733"/>
    <cellStyle name="40% - Accent2 26 4" xfId="7364"/>
    <cellStyle name="40% - Accent2 27" xfId="2952"/>
    <cellStyle name="40% - Accent2 27 2" xfId="4621"/>
    <cellStyle name="40% - Accent2 27 3" xfId="5732"/>
    <cellStyle name="40% - Accent2 27 4" xfId="7363"/>
    <cellStyle name="40% - Accent2 28" xfId="3304"/>
    <cellStyle name="40% - Accent2 28 2" xfId="4622"/>
    <cellStyle name="40% - Accent2 28 3" xfId="5731"/>
    <cellStyle name="40% - Accent2 28 4" xfId="7362"/>
    <cellStyle name="40% - Accent2 29" xfId="4582"/>
    <cellStyle name="40% - Accent2 3" xfId="304"/>
    <cellStyle name="40% - Accent2 3 2" xfId="1726"/>
    <cellStyle name="40% - Accent2 3 3" xfId="1727"/>
    <cellStyle name="40% - Accent2 30" xfId="5785"/>
    <cellStyle name="40% - Accent2 31" xfId="7407"/>
    <cellStyle name="40% - Accent2 4" xfId="393"/>
    <cellStyle name="40% - Accent2 4 10" xfId="2414"/>
    <cellStyle name="40% - Accent2 4 10 2" xfId="4627"/>
    <cellStyle name="40% - Accent2 4 10 3" xfId="5726"/>
    <cellStyle name="40% - Accent2 4 10 4" xfId="7360"/>
    <cellStyle name="40% - Accent2 4 11" xfId="2717"/>
    <cellStyle name="40% - Accent2 4 11 2" xfId="4628"/>
    <cellStyle name="40% - Accent2 4 11 3" xfId="5725"/>
    <cellStyle name="40% - Accent2 4 11 4" xfId="7359"/>
    <cellStyle name="40% - Accent2 4 12" xfId="2937"/>
    <cellStyle name="40% - Accent2 4 12 2" xfId="4629"/>
    <cellStyle name="40% - Accent2 4 12 3" xfId="5724"/>
    <cellStyle name="40% - Accent2 4 12 4" xfId="7358"/>
    <cellStyle name="40% - Accent2 4 13" xfId="3347"/>
    <cellStyle name="40% - Accent2 4 13 2" xfId="4630"/>
    <cellStyle name="40% - Accent2 4 13 3" xfId="5723"/>
    <cellStyle name="40% - Accent2 4 13 4" xfId="7357"/>
    <cellStyle name="40% - Accent2 4 14" xfId="4626"/>
    <cellStyle name="40% - Accent2 4 15" xfId="5727"/>
    <cellStyle name="40% - Accent2 4 16" xfId="7361"/>
    <cellStyle name="40% - Accent2 4 2" xfId="548"/>
    <cellStyle name="40% - Accent2 4 2 10" xfId="2837"/>
    <cellStyle name="40% - Accent2 4 2 10 2" xfId="4632"/>
    <cellStyle name="40% - Accent2 4 2 10 3" xfId="5721"/>
    <cellStyle name="40% - Accent2 4 2 10 4" xfId="7355"/>
    <cellStyle name="40% - Accent2 4 2 11" xfId="3449"/>
    <cellStyle name="40% - Accent2 4 2 11 2" xfId="4633"/>
    <cellStyle name="40% - Accent2 4 2 11 3" xfId="5720"/>
    <cellStyle name="40% - Accent2 4 2 11 4" xfId="7354"/>
    <cellStyle name="40% - Accent2 4 2 12" xfId="4631"/>
    <cellStyle name="40% - Accent2 4 2 13" xfId="5722"/>
    <cellStyle name="40% - Accent2 4 2 14" xfId="7356"/>
    <cellStyle name="40% - Accent2 4 2 2" xfId="921"/>
    <cellStyle name="40% - Accent2 4 2 2 2" xfId="4634"/>
    <cellStyle name="40% - Accent2 4 2 2 3" xfId="5719"/>
    <cellStyle name="40% - Accent2 4 2 2 4" xfId="7353"/>
    <cellStyle name="40% - Accent2 4 2 3" xfId="1367"/>
    <cellStyle name="40% - Accent2 4 2 3 2" xfId="4635"/>
    <cellStyle name="40% - Accent2 4 2 3 3" xfId="5718"/>
    <cellStyle name="40% - Accent2 4 2 3 4" xfId="7352"/>
    <cellStyle name="40% - Accent2 4 2 4" xfId="1729"/>
    <cellStyle name="40% - Accent2 4 2 4 2" xfId="4636"/>
    <cellStyle name="40% - Accent2 4 2 4 3" xfId="5717"/>
    <cellStyle name="40% - Accent2 4 2 4 4" xfId="7351"/>
    <cellStyle name="40% - Accent2 4 2 5" xfId="1834"/>
    <cellStyle name="40% - Accent2 4 2 5 2" xfId="4637"/>
    <cellStyle name="40% - Accent2 4 2 5 3" xfId="5716"/>
    <cellStyle name="40% - Accent2 4 2 5 4" xfId="7350"/>
    <cellStyle name="40% - Accent2 4 2 6" xfId="2107"/>
    <cellStyle name="40% - Accent2 4 2 6 2" xfId="4638"/>
    <cellStyle name="40% - Accent2 4 2 6 3" xfId="5715"/>
    <cellStyle name="40% - Accent2 4 2 6 4" xfId="7349"/>
    <cellStyle name="40% - Accent2 4 2 7" xfId="2010"/>
    <cellStyle name="40% - Accent2 4 2 7 2" xfId="4639"/>
    <cellStyle name="40% - Accent2 4 2 7 3" xfId="5714"/>
    <cellStyle name="40% - Accent2 4 2 7 4" xfId="7348"/>
    <cellStyle name="40% - Accent2 4 2 8" xfId="2581"/>
    <cellStyle name="40% - Accent2 4 2 8 2" xfId="4640"/>
    <cellStyle name="40% - Accent2 4 2 8 3" xfId="5713"/>
    <cellStyle name="40% - Accent2 4 2 8 4" xfId="7347"/>
    <cellStyle name="40% - Accent2 4 2 9" xfId="2350"/>
    <cellStyle name="40% - Accent2 4 2 9 2" xfId="4641"/>
    <cellStyle name="40% - Accent2 4 2 9 3" xfId="5712"/>
    <cellStyle name="40% - Accent2 4 2 9 4" xfId="7346"/>
    <cellStyle name="40% - Accent2 4 3" xfId="521"/>
    <cellStyle name="40% - Accent2 4 3 10" xfId="2742"/>
    <cellStyle name="40% - Accent2 4 3 10 2" xfId="4643"/>
    <cellStyle name="40% - Accent2 4 3 10 3" xfId="5710"/>
    <cellStyle name="40% - Accent2 4 3 10 4" xfId="7344"/>
    <cellStyle name="40% - Accent2 4 3 11" xfId="3426"/>
    <cellStyle name="40% - Accent2 4 3 11 2" xfId="4644"/>
    <cellStyle name="40% - Accent2 4 3 11 3" xfId="5709"/>
    <cellStyle name="40% - Accent2 4 3 11 4" xfId="7343"/>
    <cellStyle name="40% - Accent2 4 3 12" xfId="4642"/>
    <cellStyle name="40% - Accent2 4 3 13" xfId="5711"/>
    <cellStyle name="40% - Accent2 4 3 14" xfId="7345"/>
    <cellStyle name="40% - Accent2 4 3 2" xfId="897"/>
    <cellStyle name="40% - Accent2 4 3 2 2" xfId="4645"/>
    <cellStyle name="40% - Accent2 4 3 2 3" xfId="5708"/>
    <cellStyle name="40% - Accent2 4 3 2 4" xfId="7342"/>
    <cellStyle name="40% - Accent2 4 3 3" xfId="1341"/>
    <cellStyle name="40% - Accent2 4 3 3 2" xfId="4646"/>
    <cellStyle name="40% - Accent2 4 3 3 3" xfId="5707"/>
    <cellStyle name="40% - Accent2 4 3 3 4" xfId="7341"/>
    <cellStyle name="40% - Accent2 4 3 4" xfId="1730"/>
    <cellStyle name="40% - Accent2 4 3 5" xfId="1833"/>
    <cellStyle name="40% - Accent2 4 3 6" xfId="2106"/>
    <cellStyle name="40% - Accent2 4 3 7" xfId="2009"/>
    <cellStyle name="40% - Accent2 4 3 8" xfId="2554"/>
    <cellStyle name="40% - Accent2 4 3 8 2" xfId="4651"/>
    <cellStyle name="40% - Accent2 4 3 8 3" xfId="5706"/>
    <cellStyle name="40% - Accent2 4 3 8 4" xfId="7340"/>
    <cellStyle name="40% - Accent2 4 3 9" xfId="2362"/>
    <cellStyle name="40% - Accent2 4 3 9 2" xfId="4652"/>
    <cellStyle name="40% - Accent2 4 3 9 3" xfId="5705"/>
    <cellStyle name="40% - Accent2 4 3 9 4" xfId="7339"/>
    <cellStyle name="40% - Accent2 4 4" xfId="773"/>
    <cellStyle name="40% - Accent2 4 4 2" xfId="4653"/>
    <cellStyle name="40% - Accent2 4 4 3" xfId="5704"/>
    <cellStyle name="40% - Accent2 4 4 4" xfId="7338"/>
    <cellStyle name="40% - Accent2 4 5" xfId="715"/>
    <cellStyle name="40% - Accent2 4 5 2" xfId="4654"/>
    <cellStyle name="40% - Accent2 4 5 3" xfId="5703"/>
    <cellStyle name="40% - Accent2 4 5 4" xfId="7337"/>
    <cellStyle name="40% - Accent2 4 6" xfId="1728"/>
    <cellStyle name="40% - Accent2 4 7" xfId="1837"/>
    <cellStyle name="40% - Accent2 4 8" xfId="2108"/>
    <cellStyle name="40% - Accent2 4 9" xfId="2013"/>
    <cellStyle name="40% - Accent2 5" xfId="427"/>
    <cellStyle name="40% - Accent2 5 10" xfId="2461"/>
    <cellStyle name="40% - Accent2 5 10 2" xfId="4660"/>
    <cellStyle name="40% - Accent2 5 10 3" xfId="5697"/>
    <cellStyle name="40% - Accent2 5 10 4" xfId="7335"/>
    <cellStyle name="40% - Accent2 5 11" xfId="2787"/>
    <cellStyle name="40% - Accent2 5 11 2" xfId="4661"/>
    <cellStyle name="40% - Accent2 5 11 3" xfId="5696"/>
    <cellStyle name="40% - Accent2 5 11 4" xfId="7334"/>
    <cellStyle name="40% - Accent2 5 12" xfId="2960"/>
    <cellStyle name="40% - Accent2 5 12 2" xfId="4662"/>
    <cellStyle name="40% - Accent2 5 12 3" xfId="5695"/>
    <cellStyle name="40% - Accent2 5 12 4" xfId="7333"/>
    <cellStyle name="40% - Accent2 5 13" xfId="3366"/>
    <cellStyle name="40% - Accent2 5 13 2" xfId="4663"/>
    <cellStyle name="40% - Accent2 5 13 3" xfId="5694"/>
    <cellStyle name="40% - Accent2 5 13 4" xfId="7332"/>
    <cellStyle name="40% - Accent2 5 14" xfId="4659"/>
    <cellStyle name="40% - Accent2 5 15" xfId="5698"/>
    <cellStyle name="40% - Accent2 5 16" xfId="7336"/>
    <cellStyle name="40% - Accent2 5 2" xfId="564"/>
    <cellStyle name="40% - Accent2 5 2 10" xfId="7331"/>
    <cellStyle name="40% - Accent2 5 2 2" xfId="939"/>
    <cellStyle name="40% - Accent2 5 2 2 2" xfId="4665"/>
    <cellStyle name="40% - Accent2 5 2 2 3" xfId="5692"/>
    <cellStyle name="40% - Accent2 5 2 2 4" xfId="7330"/>
    <cellStyle name="40% - Accent2 5 2 3" xfId="1385"/>
    <cellStyle name="40% - Accent2 5 2 3 2" xfId="4666"/>
    <cellStyle name="40% - Accent2 5 2 3 3" xfId="5691"/>
    <cellStyle name="40% - Accent2 5 2 3 4" xfId="7329"/>
    <cellStyle name="40% - Accent2 5 2 4" xfId="2599"/>
    <cellStyle name="40% - Accent2 5 2 4 2" xfId="4667"/>
    <cellStyle name="40% - Accent2 5 2 4 3" xfId="5690"/>
    <cellStyle name="40% - Accent2 5 2 4 4" xfId="7328"/>
    <cellStyle name="40% - Accent2 5 2 5" xfId="2303"/>
    <cellStyle name="40% - Accent2 5 2 5 2" xfId="4668"/>
    <cellStyle name="40% - Accent2 5 2 5 3" xfId="5689"/>
    <cellStyle name="40% - Accent2 5 2 5 4" xfId="7327"/>
    <cellStyle name="40% - Accent2 5 2 6" xfId="2727"/>
    <cellStyle name="40% - Accent2 5 2 6 2" xfId="4669"/>
    <cellStyle name="40% - Accent2 5 2 6 3" xfId="5688"/>
    <cellStyle name="40% - Accent2 5 2 6 4" xfId="7326"/>
    <cellStyle name="40% - Accent2 5 2 7" xfId="3466"/>
    <cellStyle name="40% - Accent2 5 2 7 2" xfId="4670"/>
    <cellStyle name="40% - Accent2 5 2 7 3" xfId="5687"/>
    <cellStyle name="40% - Accent2 5 2 7 4" xfId="7325"/>
    <cellStyle name="40% - Accent2 5 2 8" xfId="4664"/>
    <cellStyle name="40% - Accent2 5 2 9" xfId="5693"/>
    <cellStyle name="40% - Accent2 5 3" xfId="601"/>
    <cellStyle name="40% - Accent2 5 3 10" xfId="7324"/>
    <cellStyle name="40% - Accent2 5 3 2" xfId="977"/>
    <cellStyle name="40% - Accent2 5 3 2 2" xfId="4672"/>
    <cellStyle name="40% - Accent2 5 3 2 3" xfId="5685"/>
    <cellStyle name="40% - Accent2 5 3 2 4" xfId="7323"/>
    <cellStyle name="40% - Accent2 5 3 3" xfId="1422"/>
    <cellStyle name="40% - Accent2 5 3 3 2" xfId="4673"/>
    <cellStyle name="40% - Accent2 5 3 3 3" xfId="5684"/>
    <cellStyle name="40% - Accent2 5 3 3 4" xfId="7322"/>
    <cellStyle name="40% - Accent2 5 3 4" xfId="2638"/>
    <cellStyle name="40% - Accent2 5 3 4 2" xfId="4674"/>
    <cellStyle name="40% - Accent2 5 3 4 3" xfId="5683"/>
    <cellStyle name="40% - Accent2 5 3 4 4" xfId="7321"/>
    <cellStyle name="40% - Accent2 5 3 5" xfId="2318"/>
    <cellStyle name="40% - Accent2 5 3 5 2" xfId="4675"/>
    <cellStyle name="40% - Accent2 5 3 5 3" xfId="5682"/>
    <cellStyle name="40% - Accent2 5 3 5 4" xfId="7320"/>
    <cellStyle name="40% - Accent2 5 3 6" xfId="2839"/>
    <cellStyle name="40% - Accent2 5 3 6 2" xfId="4676"/>
    <cellStyle name="40% - Accent2 5 3 6 3" xfId="5681"/>
    <cellStyle name="40% - Accent2 5 3 6 4" xfId="7319"/>
    <cellStyle name="40% - Accent2 5 3 7" xfId="3505"/>
    <cellStyle name="40% - Accent2 5 3 7 2" xfId="4677"/>
    <cellStyle name="40% - Accent2 5 3 7 3" xfId="5680"/>
    <cellStyle name="40% - Accent2 5 3 7 4" xfId="7318"/>
    <cellStyle name="40% - Accent2 5 3 8" xfId="4671"/>
    <cellStyle name="40% - Accent2 5 3 9" xfId="5686"/>
    <cellStyle name="40% - Accent2 5 4" xfId="816"/>
    <cellStyle name="40% - Accent2 5 4 2" xfId="4678"/>
    <cellStyle name="40% - Accent2 5 4 3" xfId="5679"/>
    <cellStyle name="40% - Accent2 5 4 4" xfId="7317"/>
    <cellStyle name="40% - Accent2 5 5" xfId="1264"/>
    <cellStyle name="40% - Accent2 5 5 2" xfId="4679"/>
    <cellStyle name="40% - Accent2 5 5 3" xfId="5678"/>
    <cellStyle name="40% - Accent2 5 5 4" xfId="7316"/>
    <cellStyle name="40% - Accent2 5 6" xfId="1731"/>
    <cellStyle name="40% - Accent2 5 7" xfId="1830"/>
    <cellStyle name="40% - Accent2 5 8" xfId="2105"/>
    <cellStyle name="40% - Accent2 5 9" xfId="2001"/>
    <cellStyle name="40% - Accent2 6" xfId="462"/>
    <cellStyle name="40% - Accent2 7" xfId="476"/>
    <cellStyle name="40% - Accent2 7 10" xfId="4685"/>
    <cellStyle name="40% - Accent2 7 11" xfId="5676"/>
    <cellStyle name="40% - Accent2 7 12" xfId="7315"/>
    <cellStyle name="40% - Accent2 7 2" xfId="585"/>
    <cellStyle name="40% - Accent2 7 2 10" xfId="7314"/>
    <cellStyle name="40% - Accent2 7 2 2" xfId="961"/>
    <cellStyle name="40% - Accent2 7 2 2 2" xfId="4687"/>
    <cellStyle name="40% - Accent2 7 2 2 3" xfId="5674"/>
    <cellStyle name="40% - Accent2 7 2 2 4" xfId="7313"/>
    <cellStyle name="40% - Accent2 7 2 3" xfId="1408"/>
    <cellStyle name="40% - Accent2 7 2 3 2" xfId="4688"/>
    <cellStyle name="40% - Accent2 7 2 3 3" xfId="5673"/>
    <cellStyle name="40% - Accent2 7 2 3 4" xfId="7312"/>
    <cellStyle name="40% - Accent2 7 2 4" xfId="2622"/>
    <cellStyle name="40% - Accent2 7 2 4 2" xfId="4689"/>
    <cellStyle name="40% - Accent2 7 2 4 3" xfId="5672"/>
    <cellStyle name="40% - Accent2 7 2 4 4" xfId="7311"/>
    <cellStyle name="40% - Accent2 7 2 5" xfId="2489"/>
    <cellStyle name="40% - Accent2 7 2 5 2" xfId="4690"/>
    <cellStyle name="40% - Accent2 7 2 5 3" xfId="5671"/>
    <cellStyle name="40% - Accent2 7 2 5 4" xfId="7310"/>
    <cellStyle name="40% - Accent2 7 2 6" xfId="2799"/>
    <cellStyle name="40% - Accent2 7 2 6 2" xfId="4691"/>
    <cellStyle name="40% - Accent2 7 2 6 3" xfId="5670"/>
    <cellStyle name="40% - Accent2 7 2 6 4" xfId="7309"/>
    <cellStyle name="40% - Accent2 7 2 7" xfId="3489"/>
    <cellStyle name="40% - Accent2 7 2 7 2" xfId="4692"/>
    <cellStyle name="40% - Accent2 7 2 7 3" xfId="5669"/>
    <cellStyle name="40% - Accent2 7 2 7 4" xfId="7308"/>
    <cellStyle name="40% - Accent2 7 2 8" xfId="4686"/>
    <cellStyle name="40% - Accent2 7 2 9" xfId="5675"/>
    <cellStyle name="40% - Accent2 7 3" xfId="617"/>
    <cellStyle name="40% - Accent2 7 3 10" xfId="7307"/>
    <cellStyle name="40% - Accent2 7 3 2" xfId="993"/>
    <cellStyle name="40% - Accent2 7 3 2 2" xfId="4694"/>
    <cellStyle name="40% - Accent2 7 3 2 3" xfId="5667"/>
    <cellStyle name="40% - Accent2 7 3 2 4" xfId="7306"/>
    <cellStyle name="40% - Accent2 7 3 3" xfId="1438"/>
    <cellStyle name="40% - Accent2 7 3 3 2" xfId="4695"/>
    <cellStyle name="40% - Accent2 7 3 3 3" xfId="5666"/>
    <cellStyle name="40% - Accent2 7 3 3 4" xfId="7305"/>
    <cellStyle name="40% - Accent2 7 3 4" xfId="2654"/>
    <cellStyle name="40% - Accent2 7 3 4 2" xfId="4696"/>
    <cellStyle name="40% - Accent2 7 3 4 3" xfId="5665"/>
    <cellStyle name="40% - Accent2 7 3 4 4" xfId="7304"/>
    <cellStyle name="40% - Accent2 7 3 5" xfId="2877"/>
    <cellStyle name="40% - Accent2 7 3 5 2" xfId="4697"/>
    <cellStyle name="40% - Accent2 7 3 5 3" xfId="5664"/>
    <cellStyle name="40% - Accent2 7 3 5 4" xfId="7303"/>
    <cellStyle name="40% - Accent2 7 3 6" xfId="2991"/>
    <cellStyle name="40% - Accent2 7 3 6 2" xfId="4698"/>
    <cellStyle name="40% - Accent2 7 3 6 3" xfId="5663"/>
    <cellStyle name="40% - Accent2 7 3 6 4" xfId="7302"/>
    <cellStyle name="40% - Accent2 7 3 7" xfId="3521"/>
    <cellStyle name="40% - Accent2 7 3 7 2" xfId="4699"/>
    <cellStyle name="40% - Accent2 7 3 7 3" xfId="5662"/>
    <cellStyle name="40% - Accent2 7 3 7 4" xfId="7301"/>
    <cellStyle name="40% - Accent2 7 3 8" xfId="4693"/>
    <cellStyle name="40% - Accent2 7 3 9" xfId="5668"/>
    <cellStyle name="40% - Accent2 7 4" xfId="854"/>
    <cellStyle name="40% - Accent2 7 4 2" xfId="4700"/>
    <cellStyle name="40% - Accent2 7 4 3" xfId="5661"/>
    <cellStyle name="40% - Accent2 7 4 4" xfId="7300"/>
    <cellStyle name="40% - Accent2 7 5" xfId="1299"/>
    <cellStyle name="40% - Accent2 7 5 2" xfId="4701"/>
    <cellStyle name="40% - Accent2 7 5 3" xfId="5660"/>
    <cellStyle name="40% - Accent2 7 5 4" xfId="7299"/>
    <cellStyle name="40% - Accent2 7 6" xfId="2508"/>
    <cellStyle name="40% - Accent2 7 6 2" xfId="4702"/>
    <cellStyle name="40% - Accent2 7 6 3" xfId="5659"/>
    <cellStyle name="40% - Accent2 7 6 4" xfId="7298"/>
    <cellStyle name="40% - Accent2 7 7" xfId="2843"/>
    <cellStyle name="40% - Accent2 7 7 2" xfId="4703"/>
    <cellStyle name="40% - Accent2 7 7 3" xfId="5658"/>
    <cellStyle name="40% - Accent2 7 7 4" xfId="7297"/>
    <cellStyle name="40% - Accent2 7 8" xfId="2978"/>
    <cellStyle name="40% - Accent2 7 8 2" xfId="4704"/>
    <cellStyle name="40% - Accent2 7 8 3" xfId="5657"/>
    <cellStyle name="40% - Accent2 7 8 4" xfId="7296"/>
    <cellStyle name="40% - Accent2 7 9" xfId="3384"/>
    <cellStyle name="40% - Accent2 7 9 2" xfId="4705"/>
    <cellStyle name="40% - Accent2 7 9 3" xfId="5656"/>
    <cellStyle name="40% - Accent2 7 9 4" xfId="7295"/>
    <cellStyle name="40% - Accent2 8" xfId="501"/>
    <cellStyle name="40% - Accent2 8 10" xfId="7294"/>
    <cellStyle name="40% - Accent2 8 2" xfId="877"/>
    <cellStyle name="40% - Accent2 8 2 2" xfId="4707"/>
    <cellStyle name="40% - Accent2 8 2 3" xfId="5654"/>
    <cellStyle name="40% - Accent2 8 2 4" xfId="7293"/>
    <cellStyle name="40% - Accent2 8 3" xfId="1322"/>
    <cellStyle name="40% - Accent2 8 3 2" xfId="4708"/>
    <cellStyle name="40% - Accent2 8 3 3" xfId="5653"/>
    <cellStyle name="40% - Accent2 8 3 4" xfId="7292"/>
    <cellStyle name="40% - Accent2 8 4" xfId="2534"/>
    <cellStyle name="40% - Accent2 8 4 2" xfId="4709"/>
    <cellStyle name="40% - Accent2 8 4 3" xfId="5652"/>
    <cellStyle name="40% - Accent2 8 4 4" xfId="7291"/>
    <cellStyle name="40% - Accent2 8 5" xfId="2372"/>
    <cellStyle name="40% - Accent2 8 5 2" xfId="4710"/>
    <cellStyle name="40% - Accent2 8 5 3" xfId="5651"/>
    <cellStyle name="40% - Accent2 8 5 4" xfId="7290"/>
    <cellStyle name="40% - Accent2 8 6" xfId="2852"/>
    <cellStyle name="40% - Accent2 8 6 2" xfId="4711"/>
    <cellStyle name="40% - Accent2 8 6 3" xfId="5650"/>
    <cellStyle name="40% - Accent2 8 6 4" xfId="7289"/>
    <cellStyle name="40% - Accent2 8 7" xfId="3407"/>
    <cellStyle name="40% - Accent2 8 7 2" xfId="4712"/>
    <cellStyle name="40% - Accent2 8 7 3" xfId="5649"/>
    <cellStyle name="40% - Accent2 8 7 4" xfId="7288"/>
    <cellStyle name="40% - Accent2 8 8" xfId="4706"/>
    <cellStyle name="40% - Accent2 8 9" xfId="5655"/>
    <cellStyle name="40% - Accent2 9" xfId="574"/>
    <cellStyle name="40% - Accent2 9 10" xfId="7287"/>
    <cellStyle name="40% - Accent2 9 2" xfId="948"/>
    <cellStyle name="40% - Accent2 9 2 2" xfId="4714"/>
    <cellStyle name="40% - Accent2 9 2 3" xfId="5647"/>
    <cellStyle name="40% - Accent2 9 2 4" xfId="7286"/>
    <cellStyle name="40% - Accent2 9 3" xfId="1395"/>
    <cellStyle name="40% - Accent2 9 3 2" xfId="4715"/>
    <cellStyle name="40% - Accent2 9 3 3" xfId="5646"/>
    <cellStyle name="40% - Accent2 9 3 4" xfId="7285"/>
    <cellStyle name="40% - Accent2 9 4" xfId="2609"/>
    <cellStyle name="40% - Accent2 9 4 2" xfId="4716"/>
    <cellStyle name="40% - Accent2 9 4 3" xfId="5645"/>
    <cellStyle name="40% - Accent2 9 4 4" xfId="7284"/>
    <cellStyle name="40% - Accent2 9 5" xfId="2336"/>
    <cellStyle name="40% - Accent2 9 5 2" xfId="4717"/>
    <cellStyle name="40% - Accent2 9 5 3" xfId="5644"/>
    <cellStyle name="40% - Accent2 9 5 4" xfId="7283"/>
    <cellStyle name="40% - Accent2 9 6" xfId="2726"/>
    <cellStyle name="40% - Accent2 9 6 2" xfId="4718"/>
    <cellStyle name="40% - Accent2 9 6 3" xfId="5643"/>
    <cellStyle name="40% - Accent2 9 6 4" xfId="7282"/>
    <cellStyle name="40% - Accent2 9 7" xfId="3476"/>
    <cellStyle name="40% - Accent2 9 7 2" xfId="4719"/>
    <cellStyle name="40% - Accent2 9 7 3" xfId="5642"/>
    <cellStyle name="40% - Accent2 9 7 4" xfId="7281"/>
    <cellStyle name="40% - Accent2 9 8" xfId="4713"/>
    <cellStyle name="40% - Accent2 9 9" xfId="5648"/>
    <cellStyle name="40% - Accent3" xfId="273" builtinId="39" customBuiltin="1"/>
    <cellStyle name="40% - Accent3 10" xfId="645"/>
    <cellStyle name="40% - Accent3 10 10" xfId="7279"/>
    <cellStyle name="40% - Accent3 10 2" xfId="1018"/>
    <cellStyle name="40% - Accent3 10 2 2" xfId="4722"/>
    <cellStyle name="40% - Accent3 10 2 3" xfId="5639"/>
    <cellStyle name="40% - Accent3 10 2 4" xfId="7278"/>
    <cellStyle name="40% - Accent3 10 3" xfId="1466"/>
    <cellStyle name="40% - Accent3 10 3 2" xfId="4723"/>
    <cellStyle name="40% - Accent3 10 3 3" xfId="5638"/>
    <cellStyle name="40% - Accent3 10 3 4" xfId="7277"/>
    <cellStyle name="40% - Accent3 10 4" xfId="2682"/>
    <cellStyle name="40% - Accent3 10 4 2" xfId="4724"/>
    <cellStyle name="40% - Accent3 10 4 3" xfId="5637"/>
    <cellStyle name="40% - Accent3 10 4 4" xfId="7276"/>
    <cellStyle name="40% - Accent3 10 5" xfId="2905"/>
    <cellStyle name="40% - Accent3 10 5 2" xfId="4725"/>
    <cellStyle name="40% - Accent3 10 5 3" xfId="5636"/>
    <cellStyle name="40% - Accent3 10 5 4" xfId="7275"/>
    <cellStyle name="40% - Accent3 10 6" xfId="3019"/>
    <cellStyle name="40% - Accent3 10 6 2" xfId="4726"/>
    <cellStyle name="40% - Accent3 10 6 3" xfId="5635"/>
    <cellStyle name="40% - Accent3 10 6 4" xfId="7274"/>
    <cellStyle name="40% - Accent3 10 7" xfId="3549"/>
    <cellStyle name="40% - Accent3 10 7 2" xfId="4727"/>
    <cellStyle name="40% - Accent3 10 7 3" xfId="5634"/>
    <cellStyle name="40% - Accent3 10 7 4" xfId="7273"/>
    <cellStyle name="40% - Accent3 10 8" xfId="4721"/>
    <cellStyle name="40% - Accent3 10 9" xfId="5640"/>
    <cellStyle name="40% - Accent3 11" xfId="655"/>
    <cellStyle name="40% - Accent3 11 10" xfId="7272"/>
    <cellStyle name="40% - Accent3 11 2" xfId="1028"/>
    <cellStyle name="40% - Accent3 11 2 2" xfId="4729"/>
    <cellStyle name="40% - Accent3 11 2 3" xfId="5632"/>
    <cellStyle name="40% - Accent3 11 2 4" xfId="7271"/>
    <cellStyle name="40% - Accent3 11 3" xfId="1476"/>
    <cellStyle name="40% - Accent3 11 3 2" xfId="4730"/>
    <cellStyle name="40% - Accent3 11 3 3" xfId="5631"/>
    <cellStyle name="40% - Accent3 11 3 4" xfId="7270"/>
    <cellStyle name="40% - Accent3 11 4" xfId="2692"/>
    <cellStyle name="40% - Accent3 11 4 2" xfId="4731"/>
    <cellStyle name="40% - Accent3 11 4 3" xfId="5630"/>
    <cellStyle name="40% - Accent3 11 4 4" xfId="7269"/>
    <cellStyle name="40% - Accent3 11 5" xfId="2915"/>
    <cellStyle name="40% - Accent3 11 5 2" xfId="4732"/>
    <cellStyle name="40% - Accent3 11 5 3" xfId="5629"/>
    <cellStyle name="40% - Accent3 11 5 4" xfId="7268"/>
    <cellStyle name="40% - Accent3 11 6" xfId="3029"/>
    <cellStyle name="40% - Accent3 11 6 2" xfId="4733"/>
    <cellStyle name="40% - Accent3 11 6 3" xfId="5628"/>
    <cellStyle name="40% - Accent3 11 6 4" xfId="7267"/>
    <cellStyle name="40% - Accent3 11 7" xfId="3559"/>
    <cellStyle name="40% - Accent3 11 7 2" xfId="4734"/>
    <cellStyle name="40% - Accent3 11 7 3" xfId="5627"/>
    <cellStyle name="40% - Accent3 11 7 4" xfId="7266"/>
    <cellStyle name="40% - Accent3 11 8" xfId="4728"/>
    <cellStyle name="40% - Accent3 11 9" xfId="5633"/>
    <cellStyle name="40% - Accent3 12" xfId="664"/>
    <cellStyle name="40% - Accent3 12 10" xfId="7265"/>
    <cellStyle name="40% - Accent3 12 2" xfId="1037"/>
    <cellStyle name="40% - Accent3 12 2 2" xfId="4736"/>
    <cellStyle name="40% - Accent3 12 2 3" xfId="5625"/>
    <cellStyle name="40% - Accent3 12 2 4" xfId="7264"/>
    <cellStyle name="40% - Accent3 12 3" xfId="1485"/>
    <cellStyle name="40% - Accent3 12 3 2" xfId="4737"/>
    <cellStyle name="40% - Accent3 12 3 3" xfId="5624"/>
    <cellStyle name="40% - Accent3 12 3 4" xfId="7263"/>
    <cellStyle name="40% - Accent3 12 4" xfId="2701"/>
    <cellStyle name="40% - Accent3 12 4 2" xfId="4738"/>
    <cellStyle name="40% - Accent3 12 4 3" xfId="5623"/>
    <cellStyle name="40% - Accent3 12 4 4" xfId="7262"/>
    <cellStyle name="40% - Accent3 12 5" xfId="2924"/>
    <cellStyle name="40% - Accent3 12 5 2" xfId="4739"/>
    <cellStyle name="40% - Accent3 12 5 3" xfId="5622"/>
    <cellStyle name="40% - Accent3 12 5 4" xfId="7261"/>
    <cellStyle name="40% - Accent3 12 6" xfId="3038"/>
    <cellStyle name="40% - Accent3 12 6 2" xfId="4740"/>
    <cellStyle name="40% - Accent3 12 6 3" xfId="5621"/>
    <cellStyle name="40% - Accent3 12 6 4" xfId="7260"/>
    <cellStyle name="40% - Accent3 12 7" xfId="3568"/>
    <cellStyle name="40% - Accent3 12 7 2" xfId="4741"/>
    <cellStyle name="40% - Accent3 12 7 3" xfId="5620"/>
    <cellStyle name="40% - Accent3 12 7 4" xfId="7259"/>
    <cellStyle name="40% - Accent3 12 8" xfId="4735"/>
    <cellStyle name="40% - Accent3 12 9" xfId="5626"/>
    <cellStyle name="40% - Accent3 13" xfId="685"/>
    <cellStyle name="40% - Accent3 13 2" xfId="4742"/>
    <cellStyle name="40% - Accent3 13 3" xfId="5619"/>
    <cellStyle name="40% - Accent3 13 4" xfId="7258"/>
    <cellStyle name="40% - Accent3 14" xfId="798"/>
    <cellStyle name="40% - Accent3 14 2" xfId="4743"/>
    <cellStyle name="40% - Accent3 14 3" xfId="5618"/>
    <cellStyle name="40% - Accent3 14 4" xfId="7257"/>
    <cellStyle name="40% - Accent3 15" xfId="728"/>
    <cellStyle name="40% - Accent3 16" xfId="1542"/>
    <cellStyle name="40% - Accent3 17" xfId="1522"/>
    <cellStyle name="40% - Accent3 18" xfId="735"/>
    <cellStyle name="40% - Accent3 19" xfId="1580"/>
    <cellStyle name="40% - Accent3 2" xfId="305"/>
    <cellStyle name="40% - Accent3 2 2" xfId="1733"/>
    <cellStyle name="40% - Accent3 2 3" xfId="1734"/>
    <cellStyle name="40% - Accent3 20" xfId="1621"/>
    <cellStyle name="40% - Accent3 21" xfId="1732"/>
    <cellStyle name="40% - Accent3 21 2" xfId="4753"/>
    <cellStyle name="40% - Accent3 21 3" xfId="5608"/>
    <cellStyle name="40% - Accent3 21 4" xfId="7256"/>
    <cellStyle name="40% - Accent3 22" xfId="1827"/>
    <cellStyle name="40% - Accent3 22 2" xfId="4754"/>
    <cellStyle name="40% - Accent3 22 3" xfId="5607"/>
    <cellStyle name="40% - Accent3 22 4" xfId="7255"/>
    <cellStyle name="40% - Accent3 23" xfId="2104"/>
    <cellStyle name="40% - Accent3 23 2" xfId="4755"/>
    <cellStyle name="40% - Accent3 23 3" xfId="5606"/>
    <cellStyle name="40% - Accent3 23 4" xfId="7254"/>
    <cellStyle name="40% - Accent3 24" xfId="1998"/>
    <cellStyle name="40% - Accent3 24 2" xfId="4756"/>
    <cellStyle name="40% - Accent3 24 3" xfId="5605"/>
    <cellStyle name="40% - Accent3 24 4" xfId="7253"/>
    <cellStyle name="40% - Accent3 25" xfId="2294"/>
    <cellStyle name="40% - Accent3 25 2" xfId="4757"/>
    <cellStyle name="40% - Accent3 25 3" xfId="5604"/>
    <cellStyle name="40% - Accent3 25 4" xfId="7252"/>
    <cellStyle name="40% - Accent3 26" xfId="2857"/>
    <cellStyle name="40% - Accent3 26 2" xfId="4758"/>
    <cellStyle name="40% - Accent3 26 3" xfId="5603"/>
    <cellStyle name="40% - Accent3 26 4" xfId="7251"/>
    <cellStyle name="40% - Accent3 27" xfId="2984"/>
    <cellStyle name="40% - Accent3 27 2" xfId="4759"/>
    <cellStyle name="40% - Accent3 27 3" xfId="5602"/>
    <cellStyle name="40% - Accent3 27 4" xfId="7250"/>
    <cellStyle name="40% - Accent3 28" xfId="3306"/>
    <cellStyle name="40% - Accent3 28 2" xfId="4760"/>
    <cellStyle name="40% - Accent3 28 3" xfId="5601"/>
    <cellStyle name="40% - Accent3 28 4" xfId="7249"/>
    <cellStyle name="40% - Accent3 29" xfId="4720"/>
    <cellStyle name="40% - Accent3 3" xfId="306"/>
    <cellStyle name="40% - Accent3 3 2" xfId="1736"/>
    <cellStyle name="40% - Accent3 3 3" xfId="1737"/>
    <cellStyle name="40% - Accent3 30" xfId="5641"/>
    <cellStyle name="40% - Accent3 31" xfId="7280"/>
    <cellStyle name="40% - Accent3 4" xfId="394"/>
    <cellStyle name="40% - Accent3 4 10" xfId="2415"/>
    <cellStyle name="40% - Accent3 4 10 2" xfId="4765"/>
    <cellStyle name="40% - Accent3 4 10 3" xfId="5596"/>
    <cellStyle name="40% - Accent3 4 10 4" xfId="7247"/>
    <cellStyle name="40% - Accent3 4 11" xfId="2396"/>
    <cellStyle name="40% - Accent3 4 11 2" xfId="4766"/>
    <cellStyle name="40% - Accent3 4 11 3" xfId="5595"/>
    <cellStyle name="40% - Accent3 4 11 4" xfId="7246"/>
    <cellStyle name="40% - Accent3 4 12" xfId="2777"/>
    <cellStyle name="40% - Accent3 4 12 2" xfId="4767"/>
    <cellStyle name="40% - Accent3 4 12 3" xfId="5594"/>
    <cellStyle name="40% - Accent3 4 12 4" xfId="7245"/>
    <cellStyle name="40% - Accent3 4 13" xfId="3348"/>
    <cellStyle name="40% - Accent3 4 13 2" xfId="4768"/>
    <cellStyle name="40% - Accent3 4 13 3" xfId="5593"/>
    <cellStyle name="40% - Accent3 4 13 4" xfId="7244"/>
    <cellStyle name="40% - Accent3 4 14" xfId="4764"/>
    <cellStyle name="40% - Accent3 4 15" xfId="5597"/>
    <cellStyle name="40% - Accent3 4 16" xfId="7248"/>
    <cellStyle name="40% - Accent3 4 2" xfId="549"/>
    <cellStyle name="40% - Accent3 4 2 10" xfId="2785"/>
    <cellStyle name="40% - Accent3 4 2 10 2" xfId="4770"/>
    <cellStyle name="40% - Accent3 4 2 10 3" xfId="5591"/>
    <cellStyle name="40% - Accent3 4 2 10 4" xfId="7242"/>
    <cellStyle name="40% - Accent3 4 2 11" xfId="3450"/>
    <cellStyle name="40% - Accent3 4 2 11 2" xfId="4771"/>
    <cellStyle name="40% - Accent3 4 2 11 3" xfId="5590"/>
    <cellStyle name="40% - Accent3 4 2 11 4" xfId="7241"/>
    <cellStyle name="40% - Accent3 4 2 12" xfId="4769"/>
    <cellStyle name="40% - Accent3 4 2 13" xfId="5592"/>
    <cellStyle name="40% - Accent3 4 2 14" xfId="7243"/>
    <cellStyle name="40% - Accent3 4 2 2" xfId="922"/>
    <cellStyle name="40% - Accent3 4 2 2 2" xfId="4772"/>
    <cellStyle name="40% - Accent3 4 2 2 3" xfId="5589"/>
    <cellStyle name="40% - Accent3 4 2 2 4" xfId="7240"/>
    <cellStyle name="40% - Accent3 4 2 3" xfId="1368"/>
    <cellStyle name="40% - Accent3 4 2 3 2" xfId="4773"/>
    <cellStyle name="40% - Accent3 4 2 3 3" xfId="5588"/>
    <cellStyle name="40% - Accent3 4 2 3 4" xfId="7239"/>
    <cellStyle name="40% - Accent3 4 2 4" xfId="1739"/>
    <cellStyle name="40% - Accent3 4 2 4 2" xfId="4774"/>
    <cellStyle name="40% - Accent3 4 2 4 3" xfId="5587"/>
    <cellStyle name="40% - Accent3 4 2 4 4" xfId="7238"/>
    <cellStyle name="40% - Accent3 4 2 5" xfId="1812"/>
    <cellStyle name="40% - Accent3 4 2 5 2" xfId="4775"/>
    <cellStyle name="40% - Accent3 4 2 5 3" xfId="5586"/>
    <cellStyle name="40% - Accent3 4 2 5 4" xfId="7237"/>
    <cellStyle name="40% - Accent3 4 2 6" xfId="2101"/>
    <cellStyle name="40% - Accent3 4 2 6 2" xfId="4776"/>
    <cellStyle name="40% - Accent3 4 2 6 3" xfId="5585"/>
    <cellStyle name="40% - Accent3 4 2 6 4" xfId="7236"/>
    <cellStyle name="40% - Accent3 4 2 7" xfId="1952"/>
    <cellStyle name="40% - Accent3 4 2 7 2" xfId="4777"/>
    <cellStyle name="40% - Accent3 4 2 7 3" xfId="5584"/>
    <cellStyle name="40% - Accent3 4 2 7 4" xfId="7235"/>
    <cellStyle name="40% - Accent3 4 2 8" xfId="2582"/>
    <cellStyle name="40% - Accent3 4 2 8 2" xfId="4778"/>
    <cellStyle name="40% - Accent3 4 2 8 3" xfId="5583"/>
    <cellStyle name="40% - Accent3 4 2 8 4" xfId="7234"/>
    <cellStyle name="40% - Accent3 4 2 9" xfId="2349"/>
    <cellStyle name="40% - Accent3 4 2 9 2" xfId="4779"/>
    <cellStyle name="40% - Accent3 4 2 9 3" xfId="5582"/>
    <cellStyle name="40% - Accent3 4 2 9 4" xfId="7233"/>
    <cellStyle name="40% - Accent3 4 3" xfId="508"/>
    <cellStyle name="40% - Accent3 4 3 10" xfId="2845"/>
    <cellStyle name="40% - Accent3 4 3 10 2" xfId="4781"/>
    <cellStyle name="40% - Accent3 4 3 10 3" xfId="5580"/>
    <cellStyle name="40% - Accent3 4 3 10 4" xfId="7231"/>
    <cellStyle name="40% - Accent3 4 3 11" xfId="3414"/>
    <cellStyle name="40% - Accent3 4 3 11 2" xfId="4782"/>
    <cellStyle name="40% - Accent3 4 3 11 3" xfId="5579"/>
    <cellStyle name="40% - Accent3 4 3 11 4" xfId="7230"/>
    <cellStyle name="40% - Accent3 4 3 12" xfId="4780"/>
    <cellStyle name="40% - Accent3 4 3 13" xfId="5581"/>
    <cellStyle name="40% - Accent3 4 3 14" xfId="7232"/>
    <cellStyle name="40% - Accent3 4 3 2" xfId="884"/>
    <cellStyle name="40% - Accent3 4 3 2 2" xfId="4783"/>
    <cellStyle name="40% - Accent3 4 3 2 3" xfId="5578"/>
    <cellStyle name="40% - Accent3 4 3 2 4" xfId="7229"/>
    <cellStyle name="40% - Accent3 4 3 3" xfId="1328"/>
    <cellStyle name="40% - Accent3 4 3 3 2" xfId="4784"/>
    <cellStyle name="40% - Accent3 4 3 3 3" xfId="5577"/>
    <cellStyle name="40% - Accent3 4 3 3 4" xfId="7228"/>
    <cellStyle name="40% - Accent3 4 3 4" xfId="1740"/>
    <cellStyle name="40% - Accent3 4 3 5" xfId="1809"/>
    <cellStyle name="40% - Accent3 4 3 6" xfId="2100"/>
    <cellStyle name="40% - Accent3 4 3 7" xfId="1949"/>
    <cellStyle name="40% - Accent3 4 3 8" xfId="2541"/>
    <cellStyle name="40% - Accent3 4 3 8 2" xfId="4789"/>
    <cellStyle name="40% - Accent3 4 3 8 3" xfId="5572"/>
    <cellStyle name="40% - Accent3 4 3 8 4" xfId="7227"/>
    <cellStyle name="40% - Accent3 4 3 9" xfId="2369"/>
    <cellStyle name="40% - Accent3 4 3 9 2" xfId="4790"/>
    <cellStyle name="40% - Accent3 4 3 9 3" xfId="5571"/>
    <cellStyle name="40% - Accent3 4 3 9 4" xfId="7226"/>
    <cellStyle name="40% - Accent3 4 4" xfId="774"/>
    <cellStyle name="40% - Accent3 4 4 2" xfId="4791"/>
    <cellStyle name="40% - Accent3 4 4 3" xfId="5570"/>
    <cellStyle name="40% - Accent3 4 4 4" xfId="7225"/>
    <cellStyle name="40% - Accent3 4 5" xfId="678"/>
    <cellStyle name="40% - Accent3 4 5 2" xfId="4792"/>
    <cellStyle name="40% - Accent3 4 5 3" xfId="5569"/>
    <cellStyle name="40% - Accent3 4 5 4" xfId="7224"/>
    <cellStyle name="40% - Accent3 4 6" xfId="1738"/>
    <cellStyle name="40% - Accent3 4 7" xfId="1815"/>
    <cellStyle name="40% - Accent3 4 8" xfId="2102"/>
    <cellStyle name="40% - Accent3 4 9" xfId="1955"/>
    <cellStyle name="40% - Accent3 5" xfId="429"/>
    <cellStyle name="40% - Accent3 5 10" xfId="2463"/>
    <cellStyle name="40% - Accent3 5 10 2" xfId="4798"/>
    <cellStyle name="40% - Accent3 5 10 3" xfId="5563"/>
    <cellStyle name="40% - Accent3 5 10 4" xfId="7222"/>
    <cellStyle name="40% - Accent3 5 11" xfId="2735"/>
    <cellStyle name="40% - Accent3 5 11 2" xfId="4799"/>
    <cellStyle name="40% - Accent3 5 11 3" xfId="5562"/>
    <cellStyle name="40% - Accent3 5 11 4" xfId="7221"/>
    <cellStyle name="40% - Accent3 5 12" xfId="2946"/>
    <cellStyle name="40% - Accent3 5 12 2" xfId="4800"/>
    <cellStyle name="40% - Accent3 5 12 3" xfId="5561"/>
    <cellStyle name="40% - Accent3 5 12 4" xfId="7220"/>
    <cellStyle name="40% - Accent3 5 13" xfId="3368"/>
    <cellStyle name="40% - Accent3 5 13 2" xfId="4801"/>
    <cellStyle name="40% - Accent3 5 13 3" xfId="5560"/>
    <cellStyle name="40% - Accent3 5 13 4" xfId="7219"/>
    <cellStyle name="40% - Accent3 5 14" xfId="4797"/>
    <cellStyle name="40% - Accent3 5 15" xfId="5564"/>
    <cellStyle name="40% - Accent3 5 16" xfId="7223"/>
    <cellStyle name="40% - Accent3 5 2" xfId="566"/>
    <cellStyle name="40% - Accent3 5 2 10" xfId="7218"/>
    <cellStyle name="40% - Accent3 5 2 2" xfId="941"/>
    <cellStyle name="40% - Accent3 5 2 2 2" xfId="4803"/>
    <cellStyle name="40% - Accent3 5 2 2 3" xfId="5558"/>
    <cellStyle name="40% - Accent3 5 2 2 4" xfId="7217"/>
    <cellStyle name="40% - Accent3 5 2 3" xfId="1387"/>
    <cellStyle name="40% - Accent3 5 2 3 2" xfId="4804"/>
    <cellStyle name="40% - Accent3 5 2 3 3" xfId="5557"/>
    <cellStyle name="40% - Accent3 5 2 3 4" xfId="7216"/>
    <cellStyle name="40% - Accent3 5 2 4" xfId="2601"/>
    <cellStyle name="40% - Accent3 5 2 4 2" xfId="4805"/>
    <cellStyle name="40% - Accent3 5 2 4 3" xfId="5556"/>
    <cellStyle name="40% - Accent3 5 2 4 4" xfId="7215"/>
    <cellStyle name="40% - Accent3 5 2 5" xfId="2340"/>
    <cellStyle name="40% - Accent3 5 2 5 2" xfId="4806"/>
    <cellStyle name="40% - Accent3 5 2 5 3" xfId="5555"/>
    <cellStyle name="40% - Accent3 5 2 5 4" xfId="7214"/>
    <cellStyle name="40% - Accent3 5 2 6" xfId="2874"/>
    <cellStyle name="40% - Accent3 5 2 6 2" xfId="4807"/>
    <cellStyle name="40% - Accent3 5 2 6 3" xfId="5554"/>
    <cellStyle name="40% - Accent3 5 2 6 4" xfId="7213"/>
    <cellStyle name="40% - Accent3 5 2 7" xfId="3468"/>
    <cellStyle name="40% - Accent3 5 2 7 2" xfId="4808"/>
    <cellStyle name="40% - Accent3 5 2 7 3" xfId="5553"/>
    <cellStyle name="40% - Accent3 5 2 7 4" xfId="7212"/>
    <cellStyle name="40% - Accent3 5 2 8" xfId="4802"/>
    <cellStyle name="40% - Accent3 5 2 9" xfId="5559"/>
    <cellStyle name="40% - Accent3 5 3" xfId="603"/>
    <cellStyle name="40% - Accent3 5 3 10" xfId="7211"/>
    <cellStyle name="40% - Accent3 5 3 2" xfId="979"/>
    <cellStyle name="40% - Accent3 5 3 2 2" xfId="4810"/>
    <cellStyle name="40% - Accent3 5 3 2 3" xfId="5551"/>
    <cellStyle name="40% - Accent3 5 3 2 4" xfId="7210"/>
    <cellStyle name="40% - Accent3 5 3 3" xfId="1424"/>
    <cellStyle name="40% - Accent3 5 3 3 2" xfId="4811"/>
    <cellStyle name="40% - Accent3 5 3 3 3" xfId="5550"/>
    <cellStyle name="40% - Accent3 5 3 3 4" xfId="7209"/>
    <cellStyle name="40% - Accent3 5 3 4" xfId="2640"/>
    <cellStyle name="40% - Accent3 5 3 4 2" xfId="4812"/>
    <cellStyle name="40% - Accent3 5 3 4 3" xfId="5549"/>
    <cellStyle name="40% - Accent3 5 3 4 4" xfId="7208"/>
    <cellStyle name="40% - Accent3 5 3 5" xfId="2497"/>
    <cellStyle name="40% - Accent3 5 3 5 2" xfId="4813"/>
    <cellStyle name="40% - Accent3 5 3 5 3" xfId="5548"/>
    <cellStyle name="40% - Accent3 5 3 5 4" xfId="7207"/>
    <cellStyle name="40% - Accent3 5 3 6" xfId="2801"/>
    <cellStyle name="40% - Accent3 5 3 6 2" xfId="4814"/>
    <cellStyle name="40% - Accent3 5 3 6 3" xfId="5547"/>
    <cellStyle name="40% - Accent3 5 3 6 4" xfId="7206"/>
    <cellStyle name="40% - Accent3 5 3 7" xfId="3507"/>
    <cellStyle name="40% - Accent3 5 3 7 2" xfId="4815"/>
    <cellStyle name="40% - Accent3 5 3 7 3" xfId="5546"/>
    <cellStyle name="40% - Accent3 5 3 7 4" xfId="7205"/>
    <cellStyle name="40% - Accent3 5 3 8" xfId="4809"/>
    <cellStyle name="40% - Accent3 5 3 9" xfId="5552"/>
    <cellStyle name="40% - Accent3 5 4" xfId="818"/>
    <cellStyle name="40% - Accent3 5 4 2" xfId="4816"/>
    <cellStyle name="40% - Accent3 5 4 3" xfId="5545"/>
    <cellStyle name="40% - Accent3 5 4 4" xfId="7204"/>
    <cellStyle name="40% - Accent3 5 5" xfId="1266"/>
    <cellStyle name="40% - Accent3 5 5 2" xfId="4817"/>
    <cellStyle name="40% - Accent3 5 5 3" xfId="5544"/>
    <cellStyle name="40% - Accent3 5 5 4" xfId="7203"/>
    <cellStyle name="40% - Accent3 5 6" xfId="1741"/>
    <cellStyle name="40% - Accent3 5 7" xfId="1808"/>
    <cellStyle name="40% - Accent3 5 8" xfId="2099"/>
    <cellStyle name="40% - Accent3 5 9" xfId="1947"/>
    <cellStyle name="40% - Accent3 6" xfId="417"/>
    <cellStyle name="40% - Accent3 7" xfId="478"/>
    <cellStyle name="40% - Accent3 7 10" xfId="4823"/>
    <cellStyle name="40% - Accent3 7 11" xfId="5541"/>
    <cellStyle name="40% - Accent3 7 12" xfId="7202"/>
    <cellStyle name="40% - Accent3 7 2" xfId="587"/>
    <cellStyle name="40% - Accent3 7 2 10" xfId="7201"/>
    <cellStyle name="40% - Accent3 7 2 2" xfId="963"/>
    <cellStyle name="40% - Accent3 7 2 2 2" xfId="4825"/>
    <cellStyle name="40% - Accent3 7 2 2 3" xfId="5539"/>
    <cellStyle name="40% - Accent3 7 2 2 4" xfId="7200"/>
    <cellStyle name="40% - Accent3 7 2 3" xfId="1410"/>
    <cellStyle name="40% - Accent3 7 2 3 2" xfId="4826"/>
    <cellStyle name="40% - Accent3 7 2 3 3" xfId="5538"/>
    <cellStyle name="40% - Accent3 7 2 3 4" xfId="7199"/>
    <cellStyle name="40% - Accent3 7 2 4" xfId="2624"/>
    <cellStyle name="40% - Accent3 7 2 4 2" xfId="4827"/>
    <cellStyle name="40% - Accent3 7 2 4 3" xfId="5537"/>
    <cellStyle name="40% - Accent3 7 2 4 4" xfId="7198"/>
    <cellStyle name="40% - Accent3 7 2 5" xfId="2327"/>
    <cellStyle name="40% - Accent3 7 2 5 2" xfId="4828"/>
    <cellStyle name="40% - Accent3 7 2 5 3" xfId="5536"/>
    <cellStyle name="40% - Accent3 7 2 5 4" xfId="7197"/>
    <cellStyle name="40% - Accent3 7 2 6" xfId="2729"/>
    <cellStyle name="40% - Accent3 7 2 6 2" xfId="4829"/>
    <cellStyle name="40% - Accent3 7 2 6 3" xfId="5535"/>
    <cellStyle name="40% - Accent3 7 2 6 4" xfId="7196"/>
    <cellStyle name="40% - Accent3 7 2 7" xfId="3491"/>
    <cellStyle name="40% - Accent3 7 2 7 2" xfId="4830"/>
    <cellStyle name="40% - Accent3 7 2 7 3" xfId="5534"/>
    <cellStyle name="40% - Accent3 7 2 7 4" xfId="7195"/>
    <cellStyle name="40% - Accent3 7 2 8" xfId="4824"/>
    <cellStyle name="40% - Accent3 7 2 9" xfId="5540"/>
    <cellStyle name="40% - Accent3 7 3" xfId="619"/>
    <cellStyle name="40% - Accent3 7 3 10" xfId="7194"/>
    <cellStyle name="40% - Accent3 7 3 2" xfId="995"/>
    <cellStyle name="40% - Accent3 7 3 2 2" xfId="4832"/>
    <cellStyle name="40% - Accent3 7 3 2 3" xfId="5532"/>
    <cellStyle name="40% - Accent3 7 3 2 4" xfId="7193"/>
    <cellStyle name="40% - Accent3 7 3 3" xfId="1440"/>
    <cellStyle name="40% - Accent3 7 3 3 2" xfId="4833"/>
    <cellStyle name="40% - Accent3 7 3 3 3" xfId="5531"/>
    <cellStyle name="40% - Accent3 7 3 3 4" xfId="7192"/>
    <cellStyle name="40% - Accent3 7 3 4" xfId="2656"/>
    <cellStyle name="40% - Accent3 7 3 4 2" xfId="4834"/>
    <cellStyle name="40% - Accent3 7 3 4 3" xfId="5530"/>
    <cellStyle name="40% - Accent3 7 3 4 4" xfId="7191"/>
    <cellStyle name="40% - Accent3 7 3 5" xfId="2879"/>
    <cellStyle name="40% - Accent3 7 3 5 2" xfId="4835"/>
    <cellStyle name="40% - Accent3 7 3 5 3" xfId="5529"/>
    <cellStyle name="40% - Accent3 7 3 5 4" xfId="7190"/>
    <cellStyle name="40% - Accent3 7 3 6" xfId="2993"/>
    <cellStyle name="40% - Accent3 7 3 6 2" xfId="4836"/>
    <cellStyle name="40% - Accent3 7 3 6 3" xfId="5528"/>
    <cellStyle name="40% - Accent3 7 3 6 4" xfId="7189"/>
    <cellStyle name="40% - Accent3 7 3 7" xfId="3523"/>
    <cellStyle name="40% - Accent3 7 3 7 2" xfId="4837"/>
    <cellStyle name="40% - Accent3 7 3 7 3" xfId="5527"/>
    <cellStyle name="40% - Accent3 7 3 7 4" xfId="7188"/>
    <cellStyle name="40% - Accent3 7 3 8" xfId="4831"/>
    <cellStyle name="40% - Accent3 7 3 9" xfId="5533"/>
    <cellStyle name="40% - Accent3 7 4" xfId="856"/>
    <cellStyle name="40% - Accent3 7 4 2" xfId="4838"/>
    <cellStyle name="40% - Accent3 7 4 3" xfId="5526"/>
    <cellStyle name="40% - Accent3 7 4 4" xfId="7187"/>
    <cellStyle name="40% - Accent3 7 5" xfId="1301"/>
    <cellStyle name="40% - Accent3 7 5 2" xfId="4839"/>
    <cellStyle name="40% - Accent3 7 5 3" xfId="5525"/>
    <cellStyle name="40% - Accent3 7 5 4" xfId="7186"/>
    <cellStyle name="40% - Accent3 7 6" xfId="2510"/>
    <cellStyle name="40% - Accent3 7 6 2" xfId="4840"/>
    <cellStyle name="40% - Accent3 7 6 3" xfId="5524"/>
    <cellStyle name="40% - Accent3 7 6 4" xfId="7185"/>
    <cellStyle name="40% - Accent3 7 7" xfId="2428"/>
    <cellStyle name="40% - Accent3 7 7 2" xfId="4841"/>
    <cellStyle name="40% - Accent3 7 7 3" xfId="5523"/>
    <cellStyle name="40% - Accent3 7 7 4" xfId="7184"/>
    <cellStyle name="40% - Accent3 7 8" xfId="2814"/>
    <cellStyle name="40% - Accent3 7 8 2" xfId="4842"/>
    <cellStyle name="40% - Accent3 7 8 3" xfId="5522"/>
    <cellStyle name="40% - Accent3 7 8 4" xfId="7183"/>
    <cellStyle name="40% - Accent3 7 9" xfId="3386"/>
    <cellStyle name="40% - Accent3 7 9 2" xfId="4843"/>
    <cellStyle name="40% - Accent3 7 9 3" xfId="5521"/>
    <cellStyle name="40% - Accent3 7 9 4" xfId="7182"/>
    <cellStyle name="40% - Accent3 8" xfId="502"/>
    <cellStyle name="40% - Accent3 8 10" xfId="7181"/>
    <cellStyle name="40% - Accent3 8 2" xfId="878"/>
    <cellStyle name="40% - Accent3 8 2 2" xfId="4845"/>
    <cellStyle name="40% - Accent3 8 2 3" xfId="5519"/>
    <cellStyle name="40% - Accent3 8 2 4" xfId="7180"/>
    <cellStyle name="40% - Accent3 8 3" xfId="1323"/>
    <cellStyle name="40% - Accent3 8 3 2" xfId="4846"/>
    <cellStyle name="40% - Accent3 8 3 3" xfId="5518"/>
    <cellStyle name="40% - Accent3 8 3 4" xfId="7179"/>
    <cellStyle name="40% - Accent3 8 4" xfId="2535"/>
    <cellStyle name="40% - Accent3 8 4 2" xfId="4847"/>
    <cellStyle name="40% - Accent3 8 4 3" xfId="5517"/>
    <cellStyle name="40% - Accent3 8 4 4" xfId="7178"/>
    <cellStyle name="40% - Accent3 8 5" xfId="2273"/>
    <cellStyle name="40% - Accent3 8 5 2" xfId="4848"/>
    <cellStyle name="40% - Accent3 8 5 3" xfId="5516"/>
    <cellStyle name="40% - Accent3 8 5 4" xfId="7177"/>
    <cellStyle name="40% - Accent3 8 6" xfId="2385"/>
    <cellStyle name="40% - Accent3 8 6 2" xfId="4849"/>
    <cellStyle name="40% - Accent3 8 6 3" xfId="5515"/>
    <cellStyle name="40% - Accent3 8 6 4" xfId="7176"/>
    <cellStyle name="40% - Accent3 8 7" xfId="3408"/>
    <cellStyle name="40% - Accent3 8 7 2" xfId="4850"/>
    <cellStyle name="40% - Accent3 8 7 3" xfId="5514"/>
    <cellStyle name="40% - Accent3 8 7 4" xfId="7175"/>
    <cellStyle name="40% - Accent3 8 8" xfId="4844"/>
    <cellStyle name="40% - Accent3 8 9" xfId="5520"/>
    <cellStyle name="40% - Accent3 9" xfId="534"/>
    <cellStyle name="40% - Accent3 9 10" xfId="7174"/>
    <cellStyle name="40% - Accent3 9 2" xfId="908"/>
    <cellStyle name="40% - Accent3 9 2 2" xfId="4852"/>
    <cellStyle name="40% - Accent3 9 2 3" xfId="5512"/>
    <cellStyle name="40% - Accent3 9 2 4" xfId="7173"/>
    <cellStyle name="40% - Accent3 9 3" xfId="1353"/>
    <cellStyle name="40% - Accent3 9 3 2" xfId="4853"/>
    <cellStyle name="40% - Accent3 9 3 3" xfId="5511"/>
    <cellStyle name="40% - Accent3 9 3 4" xfId="7172"/>
    <cellStyle name="40% - Accent3 9 4" xfId="2567"/>
    <cellStyle name="40% - Accent3 9 4 2" xfId="4854"/>
    <cellStyle name="40% - Accent3 9 4 3" xfId="5510"/>
    <cellStyle name="40% - Accent3 9 4 4" xfId="7171"/>
    <cellStyle name="40% - Accent3 9 5" xfId="2275"/>
    <cellStyle name="40% - Accent3 9 5 2" xfId="4855"/>
    <cellStyle name="40% - Accent3 9 5 3" xfId="5509"/>
    <cellStyle name="40% - Accent3 9 5 4" xfId="7170"/>
    <cellStyle name="40% - Accent3 9 6" xfId="2283"/>
    <cellStyle name="40% - Accent3 9 6 2" xfId="4856"/>
    <cellStyle name="40% - Accent3 9 6 3" xfId="5508"/>
    <cellStyle name="40% - Accent3 9 6 4" xfId="7169"/>
    <cellStyle name="40% - Accent3 9 7" xfId="3435"/>
    <cellStyle name="40% - Accent3 9 7 2" xfId="4857"/>
    <cellStyle name="40% - Accent3 9 7 3" xfId="5507"/>
    <cellStyle name="40% - Accent3 9 7 4" xfId="7168"/>
    <cellStyle name="40% - Accent3 9 8" xfId="4851"/>
    <cellStyle name="40% - Accent3 9 9" xfId="5513"/>
    <cellStyle name="40% - Accent4" xfId="277" builtinId="43" customBuiltin="1"/>
    <cellStyle name="40% - Accent4 10" xfId="647"/>
    <cellStyle name="40% - Accent4 10 10" xfId="7166"/>
    <cellStyle name="40% - Accent4 10 2" xfId="1020"/>
    <cellStyle name="40% - Accent4 10 2 2" xfId="4860"/>
    <cellStyle name="40% - Accent4 10 2 3" xfId="5504"/>
    <cellStyle name="40% - Accent4 10 2 4" xfId="7165"/>
    <cellStyle name="40% - Accent4 10 3" xfId="1468"/>
    <cellStyle name="40% - Accent4 10 3 2" xfId="4861"/>
    <cellStyle name="40% - Accent4 10 3 3" xfId="5503"/>
    <cellStyle name="40% - Accent4 10 3 4" xfId="7164"/>
    <cellStyle name="40% - Accent4 10 4" xfId="2684"/>
    <cellStyle name="40% - Accent4 10 4 2" xfId="4862"/>
    <cellStyle name="40% - Accent4 10 4 3" xfId="5502"/>
    <cellStyle name="40% - Accent4 10 4 4" xfId="7163"/>
    <cellStyle name="40% - Accent4 10 5" xfId="2907"/>
    <cellStyle name="40% - Accent4 10 5 2" xfId="4863"/>
    <cellStyle name="40% - Accent4 10 5 3" xfId="5501"/>
    <cellStyle name="40% - Accent4 10 5 4" xfId="7162"/>
    <cellStyle name="40% - Accent4 10 6" xfId="3021"/>
    <cellStyle name="40% - Accent4 10 6 2" xfId="4864"/>
    <cellStyle name="40% - Accent4 10 6 3" xfId="5500"/>
    <cellStyle name="40% - Accent4 10 6 4" xfId="7161"/>
    <cellStyle name="40% - Accent4 10 7" xfId="3551"/>
    <cellStyle name="40% - Accent4 10 7 2" xfId="4865"/>
    <cellStyle name="40% - Accent4 10 7 3" xfId="5499"/>
    <cellStyle name="40% - Accent4 10 7 4" xfId="7160"/>
    <cellStyle name="40% - Accent4 10 8" xfId="4859"/>
    <cellStyle name="40% - Accent4 10 9" xfId="5505"/>
    <cellStyle name="40% - Accent4 11" xfId="657"/>
    <cellStyle name="40% - Accent4 11 10" xfId="7159"/>
    <cellStyle name="40% - Accent4 11 2" xfId="1030"/>
    <cellStyle name="40% - Accent4 11 2 2" xfId="4867"/>
    <cellStyle name="40% - Accent4 11 2 3" xfId="5497"/>
    <cellStyle name="40% - Accent4 11 2 4" xfId="7158"/>
    <cellStyle name="40% - Accent4 11 3" xfId="1478"/>
    <cellStyle name="40% - Accent4 11 3 2" xfId="4868"/>
    <cellStyle name="40% - Accent4 11 3 3" xfId="5496"/>
    <cellStyle name="40% - Accent4 11 3 4" xfId="7157"/>
    <cellStyle name="40% - Accent4 11 4" xfId="2694"/>
    <cellStyle name="40% - Accent4 11 4 2" xfId="4869"/>
    <cellStyle name="40% - Accent4 11 4 3" xfId="5495"/>
    <cellStyle name="40% - Accent4 11 4 4" xfId="7156"/>
    <cellStyle name="40% - Accent4 11 5" xfId="2917"/>
    <cellStyle name="40% - Accent4 11 5 2" xfId="4870"/>
    <cellStyle name="40% - Accent4 11 5 3" xfId="5494"/>
    <cellStyle name="40% - Accent4 11 5 4" xfId="7155"/>
    <cellStyle name="40% - Accent4 11 6" xfId="3031"/>
    <cellStyle name="40% - Accent4 11 6 2" xfId="4871"/>
    <cellStyle name="40% - Accent4 11 6 3" xfId="5493"/>
    <cellStyle name="40% - Accent4 11 6 4" xfId="7154"/>
    <cellStyle name="40% - Accent4 11 7" xfId="3561"/>
    <cellStyle name="40% - Accent4 11 7 2" xfId="4872"/>
    <cellStyle name="40% - Accent4 11 7 3" xfId="5492"/>
    <cellStyle name="40% - Accent4 11 7 4" xfId="7153"/>
    <cellStyle name="40% - Accent4 11 8" xfId="4866"/>
    <cellStyle name="40% - Accent4 11 9" xfId="5498"/>
    <cellStyle name="40% - Accent4 12" xfId="666"/>
    <cellStyle name="40% - Accent4 12 10" xfId="7152"/>
    <cellStyle name="40% - Accent4 12 2" xfId="1039"/>
    <cellStyle name="40% - Accent4 12 2 2" xfId="4874"/>
    <cellStyle name="40% - Accent4 12 2 3" xfId="5490"/>
    <cellStyle name="40% - Accent4 12 2 4" xfId="7151"/>
    <cellStyle name="40% - Accent4 12 3" xfId="1487"/>
    <cellStyle name="40% - Accent4 12 3 2" xfId="4875"/>
    <cellStyle name="40% - Accent4 12 3 3" xfId="5489"/>
    <cellStyle name="40% - Accent4 12 3 4" xfId="7150"/>
    <cellStyle name="40% - Accent4 12 4" xfId="2703"/>
    <cellStyle name="40% - Accent4 12 4 2" xfId="4876"/>
    <cellStyle name="40% - Accent4 12 4 3" xfId="5488"/>
    <cellStyle name="40% - Accent4 12 4 4" xfId="7149"/>
    <cellStyle name="40% - Accent4 12 5" xfId="2926"/>
    <cellStyle name="40% - Accent4 12 5 2" xfId="4877"/>
    <cellStyle name="40% - Accent4 12 5 3" xfId="5487"/>
    <cellStyle name="40% - Accent4 12 5 4" xfId="7148"/>
    <cellStyle name="40% - Accent4 12 6" xfId="3040"/>
    <cellStyle name="40% - Accent4 12 6 2" xfId="4878"/>
    <cellStyle name="40% - Accent4 12 6 3" xfId="5486"/>
    <cellStyle name="40% - Accent4 12 6 4" xfId="7147"/>
    <cellStyle name="40% - Accent4 12 7" xfId="3570"/>
    <cellStyle name="40% - Accent4 12 7 2" xfId="4879"/>
    <cellStyle name="40% - Accent4 12 7 3" xfId="5485"/>
    <cellStyle name="40% - Accent4 12 7 4" xfId="7146"/>
    <cellStyle name="40% - Accent4 12 8" xfId="4873"/>
    <cellStyle name="40% - Accent4 12 9" xfId="5491"/>
    <cellStyle name="40% - Accent4 13" xfId="689"/>
    <cellStyle name="40% - Accent4 13 2" xfId="4880"/>
    <cellStyle name="40% - Accent4 13 3" xfId="5484"/>
    <cellStyle name="40% - Accent4 13 4" xfId="7145"/>
    <cellStyle name="40% - Accent4 14" xfId="887"/>
    <cellStyle name="40% - Accent4 14 2" xfId="4881"/>
    <cellStyle name="40% - Accent4 14 3" xfId="5483"/>
    <cellStyle name="40% - Accent4 14 4" xfId="7144"/>
    <cellStyle name="40% - Accent4 15" xfId="808"/>
    <cellStyle name="40% - Accent4 16" xfId="1548"/>
    <cellStyle name="40% - Accent4 17" xfId="1523"/>
    <cellStyle name="40% - Accent4 18" xfId="829"/>
    <cellStyle name="40% - Accent4 19" xfId="1581"/>
    <cellStyle name="40% - Accent4 2" xfId="308"/>
    <cellStyle name="40% - Accent4 2 2" xfId="1744"/>
    <cellStyle name="40% - Accent4 2 3" xfId="1745"/>
    <cellStyle name="40% - Accent4 20" xfId="1622"/>
    <cellStyle name="40% - Accent4 21" xfId="1742"/>
    <cellStyle name="40% - Accent4 21 2" xfId="4891"/>
    <cellStyle name="40% - Accent4 21 3" xfId="5476"/>
    <cellStyle name="40% - Accent4 21 4" xfId="7143"/>
    <cellStyle name="40% - Accent4 22" xfId="1805"/>
    <cellStyle name="40% - Accent4 22 2" xfId="4892"/>
    <cellStyle name="40% - Accent4 22 3" xfId="5475"/>
    <cellStyle name="40% - Accent4 22 4" xfId="7142"/>
    <cellStyle name="40% - Accent4 23" xfId="2098"/>
    <cellStyle name="40% - Accent4 23 2" xfId="4893"/>
    <cellStyle name="40% - Accent4 23 3" xfId="5474"/>
    <cellStyle name="40% - Accent4 23 4" xfId="7141"/>
    <cellStyle name="40% - Accent4 24" xfId="1946"/>
    <cellStyle name="40% - Accent4 24 2" xfId="4894"/>
    <cellStyle name="40% - Accent4 24 3" xfId="5473"/>
    <cellStyle name="40% - Accent4 24 4" xfId="7140"/>
    <cellStyle name="40% - Accent4 25" xfId="2298"/>
    <cellStyle name="40% - Accent4 25 2" xfId="4895"/>
    <cellStyle name="40% - Accent4 25 3" xfId="5472"/>
    <cellStyle name="40% - Accent4 25 4" xfId="7139"/>
    <cellStyle name="40% - Accent4 26" xfId="2811"/>
    <cellStyle name="40% - Accent4 26 2" xfId="4896"/>
    <cellStyle name="40% - Accent4 26 3" xfId="5471"/>
    <cellStyle name="40% - Accent4 26 4" xfId="7138"/>
    <cellStyle name="40% - Accent4 27" xfId="2969"/>
    <cellStyle name="40% - Accent4 27 2" xfId="4897"/>
    <cellStyle name="40% - Accent4 27 3" xfId="5470"/>
    <cellStyle name="40% - Accent4 27 4" xfId="7137"/>
    <cellStyle name="40% - Accent4 28" xfId="3308"/>
    <cellStyle name="40% - Accent4 28 2" xfId="4898"/>
    <cellStyle name="40% - Accent4 28 3" xfId="5469"/>
    <cellStyle name="40% - Accent4 28 4" xfId="7136"/>
    <cellStyle name="40% - Accent4 29" xfId="4858"/>
    <cellStyle name="40% - Accent4 3" xfId="309"/>
    <cellStyle name="40% - Accent4 3 2" xfId="1747"/>
    <cellStyle name="40% - Accent4 3 3" xfId="1748"/>
    <cellStyle name="40% - Accent4 30" xfId="5506"/>
    <cellStyle name="40% - Accent4 31" xfId="7167"/>
    <cellStyle name="40% - Accent4 4" xfId="395"/>
    <cellStyle name="40% - Accent4 4 10" xfId="2416"/>
    <cellStyle name="40% - Accent4 4 10 2" xfId="4903"/>
    <cellStyle name="40% - Accent4 4 10 3" xfId="5467"/>
    <cellStyle name="40% - Accent4 4 10 4" xfId="7134"/>
    <cellStyle name="40% - Accent4 4 11" xfId="2522"/>
    <cellStyle name="40% - Accent4 4 11 2" xfId="4904"/>
    <cellStyle name="40% - Accent4 4 11 3" xfId="5466"/>
    <cellStyle name="40% - Accent4 4 11 4" xfId="7133"/>
    <cellStyle name="40% - Accent4 4 12" xfId="2377"/>
    <cellStyle name="40% - Accent4 4 12 2" xfId="4905"/>
    <cellStyle name="40% - Accent4 4 12 3" xfId="5465"/>
    <cellStyle name="40% - Accent4 4 12 4" xfId="7132"/>
    <cellStyle name="40% - Accent4 4 13" xfId="3349"/>
    <cellStyle name="40% - Accent4 4 13 2" xfId="4906"/>
    <cellStyle name="40% - Accent4 4 13 3" xfId="5464"/>
    <cellStyle name="40% - Accent4 4 13 4" xfId="7131"/>
    <cellStyle name="40% - Accent4 4 14" xfId="4902"/>
    <cellStyle name="40% - Accent4 4 15" xfId="5468"/>
    <cellStyle name="40% - Accent4 4 16" xfId="7135"/>
    <cellStyle name="40% - Accent4 4 2" xfId="550"/>
    <cellStyle name="40% - Accent4 4 2 10" xfId="2422"/>
    <cellStyle name="40% - Accent4 4 2 10 2" xfId="4908"/>
    <cellStyle name="40% - Accent4 4 2 10 3" xfId="5462"/>
    <cellStyle name="40% - Accent4 4 2 10 4" xfId="7129"/>
    <cellStyle name="40% - Accent4 4 2 11" xfId="3451"/>
    <cellStyle name="40% - Accent4 4 2 11 2" xfId="4909"/>
    <cellStyle name="40% - Accent4 4 2 11 3" xfId="5461"/>
    <cellStyle name="40% - Accent4 4 2 11 4" xfId="7128"/>
    <cellStyle name="40% - Accent4 4 2 12" xfId="4907"/>
    <cellStyle name="40% - Accent4 4 2 13" xfId="5463"/>
    <cellStyle name="40% - Accent4 4 2 14" xfId="7130"/>
    <cellStyle name="40% - Accent4 4 2 2" xfId="923"/>
    <cellStyle name="40% - Accent4 4 2 2 2" xfId="4910"/>
    <cellStyle name="40% - Accent4 4 2 2 3" xfId="5460"/>
    <cellStyle name="40% - Accent4 4 2 2 4" xfId="7127"/>
    <cellStyle name="40% - Accent4 4 2 3" xfId="1369"/>
    <cellStyle name="40% - Accent4 4 2 3 2" xfId="4911"/>
    <cellStyle name="40% - Accent4 4 2 3 3" xfId="5459"/>
    <cellStyle name="40% - Accent4 4 2 3 4" xfId="7126"/>
    <cellStyle name="40% - Accent4 4 2 4" xfId="1750"/>
    <cellStyle name="40% - Accent4 4 2 4 2" xfId="4912"/>
    <cellStyle name="40% - Accent4 4 2 4 3" xfId="5458"/>
    <cellStyle name="40% - Accent4 4 2 4 4" xfId="7125"/>
    <cellStyle name="40% - Accent4 4 2 5" xfId="1787"/>
    <cellStyle name="40% - Accent4 4 2 5 2" xfId="4913"/>
    <cellStyle name="40% - Accent4 4 2 5 3" xfId="5457"/>
    <cellStyle name="40% - Accent4 4 2 5 4" xfId="7124"/>
    <cellStyle name="40% - Accent4 4 2 6" xfId="2094"/>
    <cellStyle name="40% - Accent4 4 2 6 2" xfId="4914"/>
    <cellStyle name="40% - Accent4 4 2 6 3" xfId="5456"/>
    <cellStyle name="40% - Accent4 4 2 6 4" xfId="7123"/>
    <cellStyle name="40% - Accent4 4 2 7" xfId="1897"/>
    <cellStyle name="40% - Accent4 4 2 7 2" xfId="4915"/>
    <cellStyle name="40% - Accent4 4 2 7 3" xfId="5455"/>
    <cellStyle name="40% - Accent4 4 2 7 4" xfId="7122"/>
    <cellStyle name="40% - Accent4 4 2 8" xfId="2583"/>
    <cellStyle name="40% - Accent4 4 2 8 2" xfId="4916"/>
    <cellStyle name="40% - Accent4 4 2 8 3" xfId="5454"/>
    <cellStyle name="40% - Accent4 4 2 8 4" xfId="7121"/>
    <cellStyle name="40% - Accent4 4 2 9" xfId="2292"/>
    <cellStyle name="40% - Accent4 4 2 9 2" xfId="4917"/>
    <cellStyle name="40% - Accent4 4 2 9 3" xfId="5453"/>
    <cellStyle name="40% - Accent4 4 2 9 4" xfId="7120"/>
    <cellStyle name="40% - Accent4 4 3" xfId="578"/>
    <cellStyle name="40% - Accent4 4 3 10" xfId="2401"/>
    <cellStyle name="40% - Accent4 4 3 10 2" xfId="4919"/>
    <cellStyle name="40% - Accent4 4 3 10 3" xfId="5451"/>
    <cellStyle name="40% - Accent4 4 3 10 4" xfId="7118"/>
    <cellStyle name="40% - Accent4 4 3 11" xfId="3480"/>
    <cellStyle name="40% - Accent4 4 3 11 2" xfId="4920"/>
    <cellStyle name="40% - Accent4 4 3 11 3" xfId="5450"/>
    <cellStyle name="40% - Accent4 4 3 11 4" xfId="7117"/>
    <cellStyle name="40% - Accent4 4 3 12" xfId="4918"/>
    <cellStyle name="40% - Accent4 4 3 13" xfId="5452"/>
    <cellStyle name="40% - Accent4 4 3 14" xfId="7119"/>
    <cellStyle name="40% - Accent4 4 3 2" xfId="952"/>
    <cellStyle name="40% - Accent4 4 3 2 2" xfId="4921"/>
    <cellStyle name="40% - Accent4 4 3 2 3" xfId="5449"/>
    <cellStyle name="40% - Accent4 4 3 2 4" xfId="7116"/>
    <cellStyle name="40% - Accent4 4 3 3" xfId="1399"/>
    <cellStyle name="40% - Accent4 4 3 3 2" xfId="4922"/>
    <cellStyle name="40% - Accent4 4 3 3 3" xfId="5448"/>
    <cellStyle name="40% - Accent4 4 3 3 4" xfId="7115"/>
    <cellStyle name="40% - Accent4 4 3 4" xfId="1751"/>
    <cellStyle name="40% - Accent4 4 3 5" xfId="1784"/>
    <cellStyle name="40% - Accent4 4 3 6" xfId="2093"/>
    <cellStyle name="40% - Accent4 4 3 7" xfId="1896"/>
    <cellStyle name="40% - Accent4 4 3 8" xfId="2613"/>
    <cellStyle name="40% - Accent4 4 3 8 2" xfId="4927"/>
    <cellStyle name="40% - Accent4 4 3 8 3" xfId="5446"/>
    <cellStyle name="40% - Accent4 4 3 8 4" xfId="7114"/>
    <cellStyle name="40% - Accent4 4 3 9" xfId="2334"/>
    <cellStyle name="40% - Accent4 4 3 9 2" xfId="4928"/>
    <cellStyle name="40% - Accent4 4 3 9 3" xfId="5445"/>
    <cellStyle name="40% - Accent4 4 3 9 4" xfId="7113"/>
    <cellStyle name="40% - Accent4 4 4" xfId="775"/>
    <cellStyle name="40% - Accent4 4 4 2" xfId="4929"/>
    <cellStyle name="40% - Accent4 4 4 3" xfId="5444"/>
    <cellStyle name="40% - Accent4 4 4 4" xfId="7112"/>
    <cellStyle name="40% - Accent4 4 5" xfId="809"/>
    <cellStyle name="40% - Accent4 4 5 2" xfId="4930"/>
    <cellStyle name="40% - Accent4 4 5 3" xfId="5443"/>
    <cellStyle name="40% - Accent4 4 5 4" xfId="7111"/>
    <cellStyle name="40% - Accent4 4 6" xfId="1749"/>
    <cellStyle name="40% - Accent4 4 7" xfId="1790"/>
    <cellStyle name="40% - Accent4 4 8" xfId="2095"/>
    <cellStyle name="40% - Accent4 4 9" xfId="1900"/>
    <cellStyle name="40% - Accent4 5" xfId="431"/>
    <cellStyle name="40% - Accent4 5 10" xfId="2465"/>
    <cellStyle name="40% - Accent4 5 10 2" xfId="4936"/>
    <cellStyle name="40% - Accent4 5 10 3" xfId="5437"/>
    <cellStyle name="40% - Accent4 5 10 4" xfId="7109"/>
    <cellStyle name="40% - Accent4 5 11" xfId="2540"/>
    <cellStyle name="40% - Accent4 5 11 2" xfId="4937"/>
    <cellStyle name="40% - Accent4 5 11 3" xfId="5436"/>
    <cellStyle name="40% - Accent4 5 11 4" xfId="7108"/>
    <cellStyle name="40% - Accent4 5 12" xfId="2449"/>
    <cellStyle name="40% - Accent4 5 12 2" xfId="4938"/>
    <cellStyle name="40% - Accent4 5 12 3" xfId="5435"/>
    <cellStyle name="40% - Accent4 5 12 4" xfId="7107"/>
    <cellStyle name="40% - Accent4 5 13" xfId="3370"/>
    <cellStyle name="40% - Accent4 5 13 2" xfId="4939"/>
    <cellStyle name="40% - Accent4 5 13 3" xfId="5434"/>
    <cellStyle name="40% - Accent4 5 13 4" xfId="7106"/>
    <cellStyle name="40% - Accent4 5 14" xfId="4935"/>
    <cellStyle name="40% - Accent4 5 15" xfId="5438"/>
    <cellStyle name="40% - Accent4 5 16" xfId="7110"/>
    <cellStyle name="40% - Accent4 5 2" xfId="568"/>
    <cellStyle name="40% - Accent4 5 2 10" xfId="7105"/>
    <cellStyle name="40% - Accent4 5 2 2" xfId="943"/>
    <cellStyle name="40% - Accent4 5 2 2 2" xfId="4941"/>
    <cellStyle name="40% - Accent4 5 2 2 3" xfId="5432"/>
    <cellStyle name="40% - Accent4 5 2 2 4" xfId="7104"/>
    <cellStyle name="40% - Accent4 5 2 3" xfId="1389"/>
    <cellStyle name="40% - Accent4 5 2 3 2" xfId="4942"/>
    <cellStyle name="40% - Accent4 5 2 3 3" xfId="5431"/>
    <cellStyle name="40% - Accent4 5 2 3 4" xfId="7103"/>
    <cellStyle name="40% - Accent4 5 2 4" xfId="2603"/>
    <cellStyle name="40% - Accent4 5 2 4 2" xfId="4943"/>
    <cellStyle name="40% - Accent4 5 2 4 3" xfId="5430"/>
    <cellStyle name="40% - Accent4 5 2 4 4" xfId="7102"/>
    <cellStyle name="40% - Accent4 5 2 5" xfId="2299"/>
    <cellStyle name="40% - Accent4 5 2 5 2" xfId="4944"/>
    <cellStyle name="40% - Accent4 5 2 5 3" xfId="5429"/>
    <cellStyle name="40% - Accent4 5 2 5 4" xfId="7101"/>
    <cellStyle name="40% - Accent4 5 2 6" xfId="2856"/>
    <cellStyle name="40% - Accent4 5 2 6 2" xfId="4945"/>
    <cellStyle name="40% - Accent4 5 2 6 3" xfId="5428"/>
    <cellStyle name="40% - Accent4 5 2 6 4" xfId="7100"/>
    <cellStyle name="40% - Accent4 5 2 7" xfId="3470"/>
    <cellStyle name="40% - Accent4 5 2 7 2" xfId="4946"/>
    <cellStyle name="40% - Accent4 5 2 7 3" xfId="5427"/>
    <cellStyle name="40% - Accent4 5 2 7 4" xfId="7099"/>
    <cellStyle name="40% - Accent4 5 2 8" xfId="4940"/>
    <cellStyle name="40% - Accent4 5 2 9" xfId="5433"/>
    <cellStyle name="40% - Accent4 5 3" xfId="605"/>
    <cellStyle name="40% - Accent4 5 3 10" xfId="7098"/>
    <cellStyle name="40% - Accent4 5 3 2" xfId="981"/>
    <cellStyle name="40% - Accent4 5 3 2 2" xfId="4948"/>
    <cellStyle name="40% - Accent4 5 3 2 3" xfId="5425"/>
    <cellStyle name="40% - Accent4 5 3 2 4" xfId="7097"/>
    <cellStyle name="40% - Accent4 5 3 3" xfId="1426"/>
    <cellStyle name="40% - Accent4 5 3 3 2" xfId="4949"/>
    <cellStyle name="40% - Accent4 5 3 3 3" xfId="5424"/>
    <cellStyle name="40% - Accent4 5 3 3 4" xfId="7096"/>
    <cellStyle name="40% - Accent4 5 3 4" xfId="2642"/>
    <cellStyle name="40% - Accent4 5 3 4 2" xfId="4950"/>
    <cellStyle name="40% - Accent4 5 3 4 3" xfId="5423"/>
    <cellStyle name="40% - Accent4 5 3 4 4" xfId="7095"/>
    <cellStyle name="40% - Accent4 5 3 5" xfId="2315"/>
    <cellStyle name="40% - Accent4 5 3 5 2" xfId="4951"/>
    <cellStyle name="40% - Accent4 5 3 5 3" xfId="5422"/>
    <cellStyle name="40% - Accent4 5 3 5 4" xfId="7094"/>
    <cellStyle name="40% - Accent4 5 3 6" xfId="2844"/>
    <cellStyle name="40% - Accent4 5 3 6 2" xfId="4952"/>
    <cellStyle name="40% - Accent4 5 3 6 3" xfId="5421"/>
    <cellStyle name="40% - Accent4 5 3 6 4" xfId="7093"/>
    <cellStyle name="40% - Accent4 5 3 7" xfId="3509"/>
    <cellStyle name="40% - Accent4 5 3 7 2" xfId="4953"/>
    <cellStyle name="40% - Accent4 5 3 7 3" xfId="5420"/>
    <cellStyle name="40% - Accent4 5 3 7 4" xfId="7092"/>
    <cellStyle name="40% - Accent4 5 3 8" xfId="4947"/>
    <cellStyle name="40% - Accent4 5 3 9" xfId="5426"/>
    <cellStyle name="40% - Accent4 5 4" xfId="820"/>
    <cellStyle name="40% - Accent4 5 4 2" xfId="4954"/>
    <cellStyle name="40% - Accent4 5 4 3" xfId="5419"/>
    <cellStyle name="40% - Accent4 5 4 4" xfId="7091"/>
    <cellStyle name="40% - Accent4 5 5" xfId="1268"/>
    <cellStyle name="40% - Accent4 5 5 2" xfId="4955"/>
    <cellStyle name="40% - Accent4 5 5 3" xfId="5418"/>
    <cellStyle name="40% - Accent4 5 5 4" xfId="7090"/>
    <cellStyle name="40% - Accent4 5 6" xfId="1752"/>
    <cellStyle name="40% - Accent4 5 7" xfId="1781"/>
    <cellStyle name="40% - Accent4 5 8" xfId="2092"/>
    <cellStyle name="40% - Accent4 5 9" xfId="1893"/>
    <cellStyle name="40% - Accent4 6" xfId="457"/>
    <cellStyle name="40% - Accent4 7" xfId="480"/>
    <cellStyle name="40% - Accent4 7 10" xfId="4961"/>
    <cellStyle name="40% - Accent4 7 11" xfId="5412"/>
    <cellStyle name="40% - Accent4 7 12" xfId="7089"/>
    <cellStyle name="40% - Accent4 7 2" xfId="589"/>
    <cellStyle name="40% - Accent4 7 2 10" xfId="7088"/>
    <cellStyle name="40% - Accent4 7 2 2" xfId="965"/>
    <cellStyle name="40% - Accent4 7 2 2 2" xfId="4963"/>
    <cellStyle name="40% - Accent4 7 2 2 3" xfId="5410"/>
    <cellStyle name="40% - Accent4 7 2 2 4" xfId="7087"/>
    <cellStyle name="40% - Accent4 7 2 3" xfId="1412"/>
    <cellStyle name="40% - Accent4 7 2 3 2" xfId="4964"/>
    <cellStyle name="40% - Accent4 7 2 3 3" xfId="5409"/>
    <cellStyle name="40% - Accent4 7 2 3 4" xfId="7086"/>
    <cellStyle name="40% - Accent4 7 2 4" xfId="2626"/>
    <cellStyle name="40% - Accent4 7 2 4 2" xfId="4965"/>
    <cellStyle name="40% - Accent4 7 2 4 3" xfId="5408"/>
    <cellStyle name="40% - Accent4 7 2 4 4" xfId="7085"/>
    <cellStyle name="40% - Accent4 7 2 5" xfId="2326"/>
    <cellStyle name="40% - Accent4 7 2 5 2" xfId="4966"/>
    <cellStyle name="40% - Accent4 7 2 5 3" xfId="5407"/>
    <cellStyle name="40% - Accent4 7 2 5 4" xfId="7084"/>
    <cellStyle name="40% - Accent4 7 2 6" xfId="2395"/>
    <cellStyle name="40% - Accent4 7 2 6 2" xfId="4967"/>
    <cellStyle name="40% - Accent4 7 2 6 3" xfId="5406"/>
    <cellStyle name="40% - Accent4 7 2 6 4" xfId="7083"/>
    <cellStyle name="40% - Accent4 7 2 7" xfId="3493"/>
    <cellStyle name="40% - Accent4 7 2 7 2" xfId="4968"/>
    <cellStyle name="40% - Accent4 7 2 7 3" xfId="5405"/>
    <cellStyle name="40% - Accent4 7 2 7 4" xfId="3665"/>
    <cellStyle name="40% - Accent4 7 2 8" xfId="4962"/>
    <cellStyle name="40% - Accent4 7 2 9" xfId="5411"/>
    <cellStyle name="40% - Accent4 7 3" xfId="621"/>
    <cellStyle name="40% - Accent4 7 3 10" xfId="3666"/>
    <cellStyle name="40% - Accent4 7 3 2" xfId="997"/>
    <cellStyle name="40% - Accent4 7 3 2 2" xfId="4970"/>
    <cellStyle name="40% - Accent4 7 3 2 3" xfId="5403"/>
    <cellStyle name="40% - Accent4 7 3 2 4" xfId="3667"/>
    <cellStyle name="40% - Accent4 7 3 3" xfId="1442"/>
    <cellStyle name="40% - Accent4 7 3 3 2" xfId="4971"/>
    <cellStyle name="40% - Accent4 7 3 3 3" xfId="5402"/>
    <cellStyle name="40% - Accent4 7 3 3 4" xfId="3668"/>
    <cellStyle name="40% - Accent4 7 3 4" xfId="2658"/>
    <cellStyle name="40% - Accent4 7 3 4 2" xfId="4972"/>
    <cellStyle name="40% - Accent4 7 3 4 3" xfId="5401"/>
    <cellStyle name="40% - Accent4 7 3 4 4" xfId="3669"/>
    <cellStyle name="40% - Accent4 7 3 5" xfId="2881"/>
    <cellStyle name="40% - Accent4 7 3 5 2" xfId="4973"/>
    <cellStyle name="40% - Accent4 7 3 5 3" xfId="5400"/>
    <cellStyle name="40% - Accent4 7 3 5 4" xfId="3670"/>
    <cellStyle name="40% - Accent4 7 3 6" xfId="2995"/>
    <cellStyle name="40% - Accent4 7 3 6 2" xfId="4974"/>
    <cellStyle name="40% - Accent4 7 3 6 3" xfId="5399"/>
    <cellStyle name="40% - Accent4 7 3 6 4" xfId="3671"/>
    <cellStyle name="40% - Accent4 7 3 7" xfId="3525"/>
    <cellStyle name="40% - Accent4 7 3 7 2" xfId="4975"/>
    <cellStyle name="40% - Accent4 7 3 7 3" xfId="5398"/>
    <cellStyle name="40% - Accent4 7 3 7 4" xfId="3672"/>
    <cellStyle name="40% - Accent4 7 3 8" xfId="4969"/>
    <cellStyle name="40% - Accent4 7 3 9" xfId="5404"/>
    <cellStyle name="40% - Accent4 7 4" xfId="858"/>
    <cellStyle name="40% - Accent4 7 4 2" xfId="4976"/>
    <cellStyle name="40% - Accent4 7 4 3" xfId="5397"/>
    <cellStyle name="40% - Accent4 7 4 4" xfId="3673"/>
    <cellStyle name="40% - Accent4 7 5" xfId="1303"/>
    <cellStyle name="40% - Accent4 7 5 2" xfId="4977"/>
    <cellStyle name="40% - Accent4 7 5 3" xfId="5396"/>
    <cellStyle name="40% - Accent4 7 5 4" xfId="3682"/>
    <cellStyle name="40% - Accent4 7 6" xfId="2512"/>
    <cellStyle name="40% - Accent4 7 6 2" xfId="4978"/>
    <cellStyle name="40% - Accent4 7 6 3" xfId="5395"/>
    <cellStyle name="40% - Accent4 7 6 4" xfId="3683"/>
    <cellStyle name="40% - Accent4 7 7" xfId="2430"/>
    <cellStyle name="40% - Accent4 7 7 2" xfId="4979"/>
    <cellStyle name="40% - Accent4 7 7 3" xfId="5394"/>
    <cellStyle name="40% - Accent4 7 7 4" xfId="3684"/>
    <cellStyle name="40% - Accent4 7 8" xfId="2747"/>
    <cellStyle name="40% - Accent4 7 8 2" xfId="4980"/>
    <cellStyle name="40% - Accent4 7 8 3" xfId="5393"/>
    <cellStyle name="40% - Accent4 7 8 4" xfId="3706"/>
    <cellStyle name="40% - Accent4 7 9" xfId="3388"/>
    <cellStyle name="40% - Accent4 7 9 2" xfId="4981"/>
    <cellStyle name="40% - Accent4 7 9 3" xfId="5392"/>
    <cellStyle name="40% - Accent4 7 9 4" xfId="3707"/>
    <cellStyle name="40% - Accent4 8" xfId="503"/>
    <cellStyle name="40% - Accent4 8 10" xfId="3708"/>
    <cellStyle name="40% - Accent4 8 2" xfId="879"/>
    <cellStyle name="40% - Accent4 8 2 2" xfId="4983"/>
    <cellStyle name="40% - Accent4 8 2 3" xfId="5390"/>
    <cellStyle name="40% - Accent4 8 2 4" xfId="3709"/>
    <cellStyle name="40% - Accent4 8 3" xfId="1324"/>
    <cellStyle name="40% - Accent4 8 3 2" xfId="4984"/>
    <cellStyle name="40% - Accent4 8 3 3" xfId="5389"/>
    <cellStyle name="40% - Accent4 8 3 4" xfId="3714"/>
    <cellStyle name="40% - Accent4 8 4" xfId="2536"/>
    <cellStyle name="40% - Accent4 8 4 2" xfId="4985"/>
    <cellStyle name="40% - Accent4 8 4 3" xfId="5388"/>
    <cellStyle name="40% - Accent4 8 4 4" xfId="3715"/>
    <cellStyle name="40% - Accent4 8 5" xfId="2475"/>
    <cellStyle name="40% - Accent4 8 5 2" xfId="4986"/>
    <cellStyle name="40% - Accent4 8 5 3" xfId="5387"/>
    <cellStyle name="40% - Accent4 8 5 4" xfId="3716"/>
    <cellStyle name="40% - Accent4 8 6" xfId="2846"/>
    <cellStyle name="40% - Accent4 8 6 2" xfId="4987"/>
    <cellStyle name="40% - Accent4 8 6 3" xfId="5386"/>
    <cellStyle name="40% - Accent4 8 6 4" xfId="3717"/>
    <cellStyle name="40% - Accent4 8 7" xfId="3409"/>
    <cellStyle name="40% - Accent4 8 7 2" xfId="4988"/>
    <cellStyle name="40% - Accent4 8 7 3" xfId="5385"/>
    <cellStyle name="40% - Accent4 8 7 4" xfId="3739"/>
    <cellStyle name="40% - Accent4 8 8" xfId="4982"/>
    <cellStyle name="40% - Accent4 8 9" xfId="5391"/>
    <cellStyle name="40% - Accent4 9" xfId="533"/>
    <cellStyle name="40% - Accent4 9 10" xfId="3740"/>
    <cellStyle name="40% - Accent4 9 2" xfId="907"/>
    <cellStyle name="40% - Accent4 9 2 2" xfId="4990"/>
    <cellStyle name="40% - Accent4 9 2 3" xfId="5383"/>
    <cellStyle name="40% - Accent4 9 2 4" xfId="3741"/>
    <cellStyle name="40% - Accent4 9 3" xfId="1352"/>
    <cellStyle name="40% - Accent4 9 3 2" xfId="4991"/>
    <cellStyle name="40% - Accent4 9 3 3" xfId="5382"/>
    <cellStyle name="40% - Accent4 9 3 4" xfId="3742"/>
    <cellStyle name="40% - Accent4 9 4" xfId="2566"/>
    <cellStyle name="40% - Accent4 9 4 2" xfId="4992"/>
    <cellStyle name="40% - Accent4 9 4 3" xfId="5381"/>
    <cellStyle name="40% - Accent4 9 4 4" xfId="3743"/>
    <cellStyle name="40% - Accent4 9 5" xfId="2357"/>
    <cellStyle name="40% - Accent4 9 5 2" xfId="4993"/>
    <cellStyle name="40% - Accent4 9 5 3" xfId="5380"/>
    <cellStyle name="40% - Accent4 9 5 4" xfId="3803"/>
    <cellStyle name="40% - Accent4 9 6" xfId="2847"/>
    <cellStyle name="40% - Accent4 9 6 2" xfId="4994"/>
    <cellStyle name="40% - Accent4 9 6 3" xfId="5379"/>
    <cellStyle name="40% - Accent4 9 6 4" xfId="3804"/>
    <cellStyle name="40% - Accent4 9 7" xfId="3434"/>
    <cellStyle name="40% - Accent4 9 7 2" xfId="4995"/>
    <cellStyle name="40% - Accent4 9 7 3" xfId="5378"/>
    <cellStyle name="40% - Accent4 9 7 4" xfId="3805"/>
    <cellStyle name="40% - Accent4 9 8" xfId="4989"/>
    <cellStyle name="40% - Accent4 9 9" xfId="5384"/>
    <cellStyle name="40% - Accent5" xfId="281" builtinId="47" customBuiltin="1"/>
    <cellStyle name="40% - Accent5 10" xfId="650"/>
    <cellStyle name="40% - Accent5 10 10" xfId="3807"/>
    <cellStyle name="40% - Accent5 10 2" xfId="1023"/>
    <cellStyle name="40% - Accent5 10 2 2" xfId="4998"/>
    <cellStyle name="40% - Accent5 10 2 3" xfId="5375"/>
    <cellStyle name="40% - Accent5 10 2 4" xfId="3808"/>
    <cellStyle name="40% - Accent5 10 3" xfId="1471"/>
    <cellStyle name="40% - Accent5 10 3 2" xfId="4999"/>
    <cellStyle name="40% - Accent5 10 3 3" xfId="5374"/>
    <cellStyle name="40% - Accent5 10 3 4" xfId="3809"/>
    <cellStyle name="40% - Accent5 10 4" xfId="2687"/>
    <cellStyle name="40% - Accent5 10 4 2" xfId="5000"/>
    <cellStyle name="40% - Accent5 10 4 3" xfId="5373"/>
    <cellStyle name="40% - Accent5 10 4 4" xfId="3810"/>
    <cellStyle name="40% - Accent5 10 5" xfId="2910"/>
    <cellStyle name="40% - Accent5 10 5 2" xfId="5001"/>
    <cellStyle name="40% - Accent5 10 5 3" xfId="5372"/>
    <cellStyle name="40% - Accent5 10 5 4" xfId="3811"/>
    <cellStyle name="40% - Accent5 10 6" xfId="3024"/>
    <cellStyle name="40% - Accent5 10 6 2" xfId="5002"/>
    <cellStyle name="40% - Accent5 10 6 3" xfId="5371"/>
    <cellStyle name="40% - Accent5 10 6 4" xfId="3820"/>
    <cellStyle name="40% - Accent5 10 7" xfId="3554"/>
    <cellStyle name="40% - Accent5 10 7 2" xfId="5003"/>
    <cellStyle name="40% - Accent5 10 7 3" xfId="5370"/>
    <cellStyle name="40% - Accent5 10 7 4" xfId="3821"/>
    <cellStyle name="40% - Accent5 10 8" xfId="4997"/>
    <cellStyle name="40% - Accent5 10 9" xfId="5376"/>
    <cellStyle name="40% - Accent5 11" xfId="660"/>
    <cellStyle name="40% - Accent5 11 10" xfId="3822"/>
    <cellStyle name="40% - Accent5 11 2" xfId="1033"/>
    <cellStyle name="40% - Accent5 11 2 2" xfId="5005"/>
    <cellStyle name="40% - Accent5 11 2 3" xfId="5368"/>
    <cellStyle name="40% - Accent5 11 2 4" xfId="3844"/>
    <cellStyle name="40% - Accent5 11 3" xfId="1481"/>
    <cellStyle name="40% - Accent5 11 3 2" xfId="5006"/>
    <cellStyle name="40% - Accent5 11 3 3" xfId="5367"/>
    <cellStyle name="40% - Accent5 11 3 4" xfId="3845"/>
    <cellStyle name="40% - Accent5 11 4" xfId="2697"/>
    <cellStyle name="40% - Accent5 11 4 2" xfId="5007"/>
    <cellStyle name="40% - Accent5 11 4 3" xfId="5366"/>
    <cellStyle name="40% - Accent5 11 4 4" xfId="3846"/>
    <cellStyle name="40% - Accent5 11 5" xfId="2920"/>
    <cellStyle name="40% - Accent5 11 5 2" xfId="5008"/>
    <cellStyle name="40% - Accent5 11 5 3" xfId="5365"/>
    <cellStyle name="40% - Accent5 11 5 4" xfId="3847"/>
    <cellStyle name="40% - Accent5 11 6" xfId="3034"/>
    <cellStyle name="40% - Accent5 11 6 2" xfId="5009"/>
    <cellStyle name="40% - Accent5 11 6 3" xfId="5364"/>
    <cellStyle name="40% - Accent5 11 6 4" xfId="3852"/>
    <cellStyle name="40% - Accent5 11 7" xfId="3564"/>
    <cellStyle name="40% - Accent5 11 7 2" xfId="5010"/>
    <cellStyle name="40% - Accent5 11 7 3" xfId="5363"/>
    <cellStyle name="40% - Accent5 11 7 4" xfId="3853"/>
    <cellStyle name="40% - Accent5 11 8" xfId="5004"/>
    <cellStyle name="40% - Accent5 11 9" xfId="5369"/>
    <cellStyle name="40% - Accent5 12" xfId="668"/>
    <cellStyle name="40% - Accent5 12 10" xfId="3854"/>
    <cellStyle name="40% - Accent5 12 2" xfId="1041"/>
    <cellStyle name="40% - Accent5 12 2 2" xfId="5012"/>
    <cellStyle name="40% - Accent5 12 2 3" xfId="5361"/>
    <cellStyle name="40% - Accent5 12 2 4" xfId="3855"/>
    <cellStyle name="40% - Accent5 12 3" xfId="1489"/>
    <cellStyle name="40% - Accent5 12 3 2" xfId="5013"/>
    <cellStyle name="40% - Accent5 12 3 3" xfId="5360"/>
    <cellStyle name="40% - Accent5 12 3 4" xfId="3877"/>
    <cellStyle name="40% - Accent5 12 4" xfId="2705"/>
    <cellStyle name="40% - Accent5 12 4 2" xfId="5014"/>
    <cellStyle name="40% - Accent5 12 4 3" xfId="5359"/>
    <cellStyle name="40% - Accent5 12 4 4" xfId="3878"/>
    <cellStyle name="40% - Accent5 12 5" xfId="2928"/>
    <cellStyle name="40% - Accent5 12 5 2" xfId="5015"/>
    <cellStyle name="40% - Accent5 12 5 3" xfId="5358"/>
    <cellStyle name="40% - Accent5 12 5 4" xfId="3879"/>
    <cellStyle name="40% - Accent5 12 6" xfId="3042"/>
    <cellStyle name="40% - Accent5 12 6 2" xfId="5016"/>
    <cellStyle name="40% - Accent5 12 6 3" xfId="5357"/>
    <cellStyle name="40% - Accent5 12 6 4" xfId="3880"/>
    <cellStyle name="40% - Accent5 12 7" xfId="3572"/>
    <cellStyle name="40% - Accent5 12 7 2" xfId="5017"/>
    <cellStyle name="40% - Accent5 12 7 3" xfId="5356"/>
    <cellStyle name="40% - Accent5 12 7 4" xfId="3881"/>
    <cellStyle name="40% - Accent5 12 8" xfId="5011"/>
    <cellStyle name="40% - Accent5 12 9" xfId="5362"/>
    <cellStyle name="40% - Accent5 13" xfId="692"/>
    <cellStyle name="40% - Accent5 13 2" xfId="5018"/>
    <cellStyle name="40% - Accent5 13 3" xfId="5355"/>
    <cellStyle name="40% - Accent5 13 4" xfId="3941"/>
    <cellStyle name="40% - Accent5 14" xfId="811"/>
    <cellStyle name="40% - Accent5 14 2" xfId="5019"/>
    <cellStyle name="40% - Accent5 14 3" xfId="5354"/>
    <cellStyle name="40% - Accent5 14 4" xfId="3942"/>
    <cellStyle name="40% - Accent5 15" xfId="744"/>
    <cellStyle name="40% - Accent5 16" xfId="1561"/>
    <cellStyle name="40% - Accent5 17" xfId="1527"/>
    <cellStyle name="40% - Accent5 18" xfId="1279"/>
    <cellStyle name="40% - Accent5 19" xfId="1582"/>
    <cellStyle name="40% - Accent5 2" xfId="311"/>
    <cellStyle name="40% - Accent5 2 2" xfId="1755"/>
    <cellStyle name="40% - Accent5 2 3" xfId="1756"/>
    <cellStyle name="40% - Accent5 20" xfId="1623"/>
    <cellStyle name="40% - Accent5 21" xfId="1753"/>
    <cellStyle name="40% - Accent5 21 2" xfId="5029"/>
    <cellStyle name="40% - Accent5 21 3" xfId="5344"/>
    <cellStyle name="40% - Accent5 21 4" xfId="3951"/>
    <cellStyle name="40% - Accent5 22" xfId="1780"/>
    <cellStyle name="40% - Accent5 22 2" xfId="5030"/>
    <cellStyle name="40% - Accent5 22 3" xfId="5343"/>
    <cellStyle name="40% - Accent5 22 4" xfId="3973"/>
    <cellStyle name="40% - Accent5 23" xfId="2091"/>
    <cellStyle name="40% - Accent5 23 2" xfId="5031"/>
    <cellStyle name="40% - Accent5 23 3" xfId="5342"/>
    <cellStyle name="40% - Accent5 23 4" xfId="3974"/>
    <cellStyle name="40% - Accent5 24" xfId="1890"/>
    <cellStyle name="40% - Accent5 24 2" xfId="5032"/>
    <cellStyle name="40% - Accent5 24 3" xfId="5341"/>
    <cellStyle name="40% - Accent5 24 4" xfId="3975"/>
    <cellStyle name="40% - Accent5 25" xfId="2302"/>
    <cellStyle name="40% - Accent5 25 2" xfId="5033"/>
    <cellStyle name="40% - Accent5 25 3" xfId="5340"/>
    <cellStyle name="40% - Accent5 25 4" xfId="3976"/>
    <cellStyle name="40% - Accent5 26" xfId="2802"/>
    <cellStyle name="40% - Accent5 26 2" xfId="5034"/>
    <cellStyle name="40% - Accent5 26 3" xfId="5339"/>
    <cellStyle name="40% - Accent5 26 4" xfId="3981"/>
    <cellStyle name="40% - Accent5 27" xfId="2963"/>
    <cellStyle name="40% - Accent5 27 2" xfId="5035"/>
    <cellStyle name="40% - Accent5 27 3" xfId="5338"/>
    <cellStyle name="40% - Accent5 27 4" xfId="3982"/>
    <cellStyle name="40% - Accent5 28" xfId="3310"/>
    <cellStyle name="40% - Accent5 28 2" xfId="5036"/>
    <cellStyle name="40% - Accent5 28 3" xfId="5337"/>
    <cellStyle name="40% - Accent5 28 4" xfId="3983"/>
    <cellStyle name="40% - Accent5 29" xfId="4996"/>
    <cellStyle name="40% - Accent5 3" xfId="312"/>
    <cellStyle name="40% - Accent5 3 2" xfId="1758"/>
    <cellStyle name="40% - Accent5 3 3" xfId="1759"/>
    <cellStyle name="40% - Accent5 30" xfId="5377"/>
    <cellStyle name="40% - Accent5 31" xfId="3806"/>
    <cellStyle name="40% - Accent5 4" xfId="396"/>
    <cellStyle name="40% - Accent5 4 10" xfId="2417"/>
    <cellStyle name="40% - Accent5 4 10 2" xfId="5041"/>
    <cellStyle name="40% - Accent5 4 10 3" xfId="5332"/>
    <cellStyle name="40% - Accent5 4 10 4" xfId="4006"/>
    <cellStyle name="40% - Accent5 4 11" xfId="2500"/>
    <cellStyle name="40% - Accent5 4 11 2" xfId="5042"/>
    <cellStyle name="40% - Accent5 4 11 3" xfId="5331"/>
    <cellStyle name="40% - Accent5 4 11 4" xfId="4007"/>
    <cellStyle name="40% - Accent5 4 12" xfId="2792"/>
    <cellStyle name="40% - Accent5 4 12 2" xfId="5043"/>
    <cellStyle name="40% - Accent5 4 12 3" xfId="5330"/>
    <cellStyle name="40% - Accent5 4 12 4" xfId="4067"/>
    <cellStyle name="40% - Accent5 4 13" xfId="3350"/>
    <cellStyle name="40% - Accent5 4 13 2" xfId="5044"/>
    <cellStyle name="40% - Accent5 4 13 3" xfId="5329"/>
    <cellStyle name="40% - Accent5 4 13 4" xfId="4068"/>
    <cellStyle name="40% - Accent5 4 14" xfId="5040"/>
    <cellStyle name="40% - Accent5 4 15" xfId="5333"/>
    <cellStyle name="40% - Accent5 4 16" xfId="4005"/>
    <cellStyle name="40% - Accent5 4 2" xfId="551"/>
    <cellStyle name="40% - Accent5 4 2 10" xfId="2772"/>
    <cellStyle name="40% - Accent5 4 2 10 2" xfId="5046"/>
    <cellStyle name="40% - Accent5 4 2 10 3" xfId="5327"/>
    <cellStyle name="40% - Accent5 4 2 10 4" xfId="4070"/>
    <cellStyle name="40% - Accent5 4 2 11" xfId="3452"/>
    <cellStyle name="40% - Accent5 4 2 11 2" xfId="5047"/>
    <cellStyle name="40% - Accent5 4 2 11 3" xfId="5326"/>
    <cellStyle name="40% - Accent5 4 2 11 4" xfId="4071"/>
    <cellStyle name="40% - Accent5 4 2 12" xfId="5045"/>
    <cellStyle name="40% - Accent5 4 2 13" xfId="5328"/>
    <cellStyle name="40% - Accent5 4 2 14" xfId="4069"/>
    <cellStyle name="40% - Accent5 4 2 2" xfId="924"/>
    <cellStyle name="40% - Accent5 4 2 2 2" xfId="5048"/>
    <cellStyle name="40% - Accent5 4 2 2 3" xfId="5325"/>
    <cellStyle name="40% - Accent5 4 2 2 4" xfId="4072"/>
    <cellStyle name="40% - Accent5 4 2 3" xfId="1370"/>
    <cellStyle name="40% - Accent5 4 2 3 2" xfId="5049"/>
    <cellStyle name="40% - Accent5 4 2 3 3" xfId="5324"/>
    <cellStyle name="40% - Accent5 4 2 3 4" xfId="4073"/>
    <cellStyle name="40% - Accent5 4 2 4" xfId="1761"/>
    <cellStyle name="40% - Accent5 4 2 4 2" xfId="5050"/>
    <cellStyle name="40% - Accent5 4 2 4 3" xfId="5323"/>
    <cellStyle name="40% - Accent5 4 2 4 4" xfId="4074"/>
    <cellStyle name="40% - Accent5 4 2 5" xfId="1754"/>
    <cellStyle name="40% - Accent5 4 2 5 2" xfId="5051"/>
    <cellStyle name="40% - Accent5 4 2 5 3" xfId="5322"/>
    <cellStyle name="40% - Accent5 4 2 5 4" xfId="4075"/>
    <cellStyle name="40% - Accent5 4 2 6" xfId="2087"/>
    <cellStyle name="40% - Accent5 4 2 6 2" xfId="5052"/>
    <cellStyle name="40% - Accent5 4 2 6 3" xfId="5321"/>
    <cellStyle name="40% - Accent5 4 2 6 4" xfId="4084"/>
    <cellStyle name="40% - Accent5 4 2 7" xfId="1849"/>
    <cellStyle name="40% - Accent5 4 2 7 2" xfId="5053"/>
    <cellStyle name="40% - Accent5 4 2 7 3" xfId="5320"/>
    <cellStyle name="40% - Accent5 4 2 7 4" xfId="4085"/>
    <cellStyle name="40% - Accent5 4 2 8" xfId="2584"/>
    <cellStyle name="40% - Accent5 4 2 8 2" xfId="5054"/>
    <cellStyle name="40% - Accent5 4 2 8 3" xfId="5319"/>
    <cellStyle name="40% - Accent5 4 2 8 4" xfId="4086"/>
    <cellStyle name="40% - Accent5 4 2 9" xfId="2482"/>
    <cellStyle name="40% - Accent5 4 2 9 2" xfId="5055"/>
    <cellStyle name="40% - Accent5 4 2 9 3" xfId="5318"/>
    <cellStyle name="40% - Accent5 4 2 9 4" xfId="4108"/>
    <cellStyle name="40% - Accent5 4 3" xfId="520"/>
    <cellStyle name="40% - Accent5 4 3 10" xfId="2751"/>
    <cellStyle name="40% - Accent5 4 3 10 2" xfId="5057"/>
    <cellStyle name="40% - Accent5 4 3 10 3" xfId="5316"/>
    <cellStyle name="40% - Accent5 4 3 10 4" xfId="4110"/>
    <cellStyle name="40% - Accent5 4 3 11" xfId="3425"/>
    <cellStyle name="40% - Accent5 4 3 11 2" xfId="5058"/>
    <cellStyle name="40% - Accent5 4 3 11 3" xfId="5315"/>
    <cellStyle name="40% - Accent5 4 3 11 4" xfId="4111"/>
    <cellStyle name="40% - Accent5 4 3 12" xfId="5056"/>
    <cellStyle name="40% - Accent5 4 3 13" xfId="5317"/>
    <cellStyle name="40% - Accent5 4 3 14" xfId="4109"/>
    <cellStyle name="40% - Accent5 4 3 2" xfId="896"/>
    <cellStyle name="40% - Accent5 4 3 2 2" xfId="5059"/>
    <cellStyle name="40% - Accent5 4 3 2 3" xfId="5314"/>
    <cellStyle name="40% - Accent5 4 3 2 4" xfId="4116"/>
    <cellStyle name="40% - Accent5 4 3 3" xfId="1340"/>
    <cellStyle name="40% - Accent5 4 3 3 2" xfId="5060"/>
    <cellStyle name="40% - Accent5 4 3 3 3" xfId="5313"/>
    <cellStyle name="40% - Accent5 4 3 3 4" xfId="4117"/>
    <cellStyle name="40% - Accent5 4 3 4" xfId="1762"/>
    <cellStyle name="40% - Accent5 4 3 5" xfId="1746"/>
    <cellStyle name="40% - Accent5 4 3 6" xfId="2086"/>
    <cellStyle name="40% - Accent5 4 3 7" xfId="1846"/>
    <cellStyle name="40% - Accent5 4 3 8" xfId="2553"/>
    <cellStyle name="40% - Accent5 4 3 8 2" xfId="5065"/>
    <cellStyle name="40% - Accent5 4 3 8 3" xfId="5308"/>
    <cellStyle name="40% - Accent5 4 3 8 4" xfId="4139"/>
    <cellStyle name="40% - Accent5 4 3 9" xfId="2363"/>
    <cellStyle name="40% - Accent5 4 3 9 2" xfId="5066"/>
    <cellStyle name="40% - Accent5 4 3 9 3" xfId="5307"/>
    <cellStyle name="40% - Accent5 4 3 9 4" xfId="4140"/>
    <cellStyle name="40% - Accent5 4 4" xfId="776"/>
    <cellStyle name="40% - Accent5 4 4 2" xfId="5067"/>
    <cellStyle name="40% - Accent5 4 4 3" xfId="5306"/>
    <cellStyle name="40% - Accent5 4 4 4" xfId="4141"/>
    <cellStyle name="40% - Accent5 4 5" xfId="714"/>
    <cellStyle name="40% - Accent5 4 5 2" xfId="5068"/>
    <cellStyle name="40% - Accent5 4 5 3" xfId="5305"/>
    <cellStyle name="40% - Accent5 4 5 4" xfId="4201"/>
    <cellStyle name="40% - Accent5 4 6" xfId="1760"/>
    <cellStyle name="40% - Accent5 4 7" xfId="1757"/>
    <cellStyle name="40% - Accent5 4 8" xfId="2088"/>
    <cellStyle name="40% - Accent5 4 9" xfId="1852"/>
    <cellStyle name="40% - Accent5 5" xfId="433"/>
    <cellStyle name="40% - Accent5 5 10" xfId="2467"/>
    <cellStyle name="40% - Accent5 5 10 2" xfId="5074"/>
    <cellStyle name="40% - Accent5 5 10 3" xfId="5299"/>
    <cellStyle name="40% - Accent5 5 10 4" xfId="4203"/>
    <cellStyle name="40% - Accent5 5 11" xfId="2786"/>
    <cellStyle name="40% - Accent5 5 11 2" xfId="5075"/>
    <cellStyle name="40% - Accent5 5 11 3" xfId="5298"/>
    <cellStyle name="40% - Accent5 5 11 4" xfId="4204"/>
    <cellStyle name="40% - Accent5 5 12" xfId="2959"/>
    <cellStyle name="40% - Accent5 5 12 2" xfId="5076"/>
    <cellStyle name="40% - Accent5 5 12 3" xfId="5297"/>
    <cellStyle name="40% - Accent5 5 12 4" xfId="4205"/>
    <cellStyle name="40% - Accent5 5 13" xfId="3372"/>
    <cellStyle name="40% - Accent5 5 13 2" xfId="5077"/>
    <cellStyle name="40% - Accent5 5 13 3" xfId="5296"/>
    <cellStyle name="40% - Accent5 5 13 4" xfId="4214"/>
    <cellStyle name="40% - Accent5 5 14" xfId="5073"/>
    <cellStyle name="40% - Accent5 5 15" xfId="5300"/>
    <cellStyle name="40% - Accent5 5 16" xfId="4202"/>
    <cellStyle name="40% - Accent5 5 2" xfId="570"/>
    <cellStyle name="40% - Accent5 5 2 10" xfId="4215"/>
    <cellStyle name="40% - Accent5 5 2 2" xfId="945"/>
    <cellStyle name="40% - Accent5 5 2 2 2" xfId="5079"/>
    <cellStyle name="40% - Accent5 5 2 2 3" xfId="5294"/>
    <cellStyle name="40% - Accent5 5 2 2 4" xfId="4216"/>
    <cellStyle name="40% - Accent5 5 2 3" xfId="1391"/>
    <cellStyle name="40% - Accent5 5 2 3 2" xfId="5080"/>
    <cellStyle name="40% - Accent5 5 2 3 3" xfId="5293"/>
    <cellStyle name="40% - Accent5 5 2 3 4" xfId="4238"/>
    <cellStyle name="40% - Accent5 5 2 4" xfId="2605"/>
    <cellStyle name="40% - Accent5 5 2 4 2" xfId="5081"/>
    <cellStyle name="40% - Accent5 5 2 4 3" xfId="5292"/>
    <cellStyle name="40% - Accent5 5 2 4 4" xfId="4239"/>
    <cellStyle name="40% - Accent5 5 2 5" xfId="2338"/>
    <cellStyle name="40% - Accent5 5 2 5 2" xfId="5082"/>
    <cellStyle name="40% - Accent5 5 2 5 3" xfId="5291"/>
    <cellStyle name="40% - Accent5 5 2 5 4" xfId="4240"/>
    <cellStyle name="40% - Accent5 5 2 6" xfId="2768"/>
    <cellStyle name="40% - Accent5 5 2 6 2" xfId="5083"/>
    <cellStyle name="40% - Accent5 5 2 6 3" xfId="5290"/>
    <cellStyle name="40% - Accent5 5 2 6 4" xfId="4241"/>
    <cellStyle name="40% - Accent5 5 2 7" xfId="3472"/>
    <cellStyle name="40% - Accent5 5 2 7 2" xfId="5084"/>
    <cellStyle name="40% - Accent5 5 2 7 3" xfId="5289"/>
    <cellStyle name="40% - Accent5 5 2 7 4" xfId="4246"/>
    <cellStyle name="40% - Accent5 5 2 8" xfId="5078"/>
    <cellStyle name="40% - Accent5 5 2 9" xfId="5295"/>
    <cellStyle name="40% - Accent5 5 3" xfId="607"/>
    <cellStyle name="40% - Accent5 5 3 10" xfId="4247"/>
    <cellStyle name="40% - Accent5 5 3 2" xfId="983"/>
    <cellStyle name="40% - Accent5 5 3 2 2" xfId="5086"/>
    <cellStyle name="40% - Accent5 5 3 2 3" xfId="5287"/>
    <cellStyle name="40% - Accent5 5 3 2 4" xfId="4248"/>
    <cellStyle name="40% - Accent5 5 3 3" xfId="1428"/>
    <cellStyle name="40% - Accent5 5 3 3 2" xfId="5087"/>
    <cellStyle name="40% - Accent5 5 3 3 3" xfId="5286"/>
    <cellStyle name="40% - Accent5 5 3 3 4" xfId="4249"/>
    <cellStyle name="40% - Accent5 5 3 4" xfId="2644"/>
    <cellStyle name="40% - Accent5 5 3 4 2" xfId="5088"/>
    <cellStyle name="40% - Accent5 5 3 4 3" xfId="5285"/>
    <cellStyle name="40% - Accent5 5 3 4 4" xfId="4271"/>
    <cellStyle name="40% - Accent5 5 3 5" xfId="2314"/>
    <cellStyle name="40% - Accent5 5 3 5 2" xfId="5089"/>
    <cellStyle name="40% - Accent5 5 3 5 3" xfId="5284"/>
    <cellStyle name="40% - Accent5 5 3 5 4" xfId="4272"/>
    <cellStyle name="40% - Accent5 5 3 6" xfId="2748"/>
    <cellStyle name="40% - Accent5 5 3 6 2" xfId="5090"/>
    <cellStyle name="40% - Accent5 5 3 6 3" xfId="5283"/>
    <cellStyle name="40% - Accent5 5 3 6 4" xfId="4273"/>
    <cellStyle name="40% - Accent5 5 3 7" xfId="3511"/>
    <cellStyle name="40% - Accent5 5 3 7 2" xfId="5091"/>
    <cellStyle name="40% - Accent5 5 3 7 3" xfId="5282"/>
    <cellStyle name="40% - Accent5 5 3 7 4" xfId="4274"/>
    <cellStyle name="40% - Accent5 5 3 8" xfId="5085"/>
    <cellStyle name="40% - Accent5 5 3 9" xfId="5288"/>
    <cellStyle name="40% - Accent5 5 4" xfId="822"/>
    <cellStyle name="40% - Accent5 5 4 2" xfId="5092"/>
    <cellStyle name="40% - Accent5 5 4 3" xfId="5281"/>
    <cellStyle name="40% - Accent5 5 4 4" xfId="4275"/>
    <cellStyle name="40% - Accent5 5 5" xfId="1270"/>
    <cellStyle name="40% - Accent5 5 5 2" xfId="5093"/>
    <cellStyle name="40% - Accent5 5 5 3" xfId="5280"/>
    <cellStyle name="40% - Accent5 5 5 4" xfId="4335"/>
    <cellStyle name="40% - Accent5 5 6" xfId="1763"/>
    <cellStyle name="40% - Accent5 5 7" xfId="1743"/>
    <cellStyle name="40% - Accent5 5 8" xfId="2085"/>
    <cellStyle name="40% - Accent5 5 9" xfId="1843"/>
    <cellStyle name="40% - Accent5 6" xfId="456"/>
    <cellStyle name="40% - Accent5 7" xfId="482"/>
    <cellStyle name="40% - Accent5 7 10" xfId="5099"/>
    <cellStyle name="40% - Accent5 7 11" xfId="5274"/>
    <cellStyle name="40% - Accent5 7 12" xfId="4517"/>
    <cellStyle name="40% - Accent5 7 2" xfId="591"/>
    <cellStyle name="40% - Accent5 7 2 10" xfId="4518"/>
    <cellStyle name="40% - Accent5 7 2 2" xfId="967"/>
    <cellStyle name="40% - Accent5 7 2 2 2" xfId="5101"/>
    <cellStyle name="40% - Accent5 7 2 2 3" xfId="5272"/>
    <cellStyle name="40% - Accent5 7 2 2 4" xfId="4519"/>
    <cellStyle name="40% - Accent5 7 2 3" xfId="1414"/>
    <cellStyle name="40% - Accent5 7 2 3 2" xfId="5102"/>
    <cellStyle name="40% - Accent5 7 2 3 3" xfId="5236"/>
    <cellStyle name="40% - Accent5 7 2 3 4" xfId="4520"/>
    <cellStyle name="40% - Accent5 7 2 4" xfId="2628"/>
    <cellStyle name="40% - Accent5 7 2 4 2" xfId="5103"/>
    <cellStyle name="40% - Accent5 7 2 4 3" xfId="5235"/>
    <cellStyle name="40% - Accent5 7 2 4 4" xfId="4655"/>
    <cellStyle name="40% - Accent5 7 2 5" xfId="2494"/>
    <cellStyle name="40% - Accent5 7 2 5 2" xfId="5104"/>
    <cellStyle name="40% - Accent5 7 2 5 3" xfId="5234"/>
    <cellStyle name="40% - Accent5 7 2 5 4" xfId="4656"/>
    <cellStyle name="40% - Accent5 7 2 6" xfId="2840"/>
    <cellStyle name="40% - Accent5 7 2 6 2" xfId="5105"/>
    <cellStyle name="40% - Accent5 7 2 6 3" xfId="5233"/>
    <cellStyle name="40% - Accent5 7 2 6 4" xfId="4657"/>
    <cellStyle name="40% - Accent5 7 2 7" xfId="3495"/>
    <cellStyle name="40% - Accent5 7 2 7 2" xfId="5106"/>
    <cellStyle name="40% - Accent5 7 2 7 3" xfId="5232"/>
    <cellStyle name="40% - Accent5 7 2 7 4" xfId="4658"/>
    <cellStyle name="40% - Accent5 7 2 8" xfId="5100"/>
    <cellStyle name="40% - Accent5 7 2 9" xfId="5273"/>
    <cellStyle name="40% - Accent5 7 3" xfId="623"/>
    <cellStyle name="40% - Accent5 7 3 10" xfId="4684"/>
    <cellStyle name="40% - Accent5 7 3 2" xfId="999"/>
    <cellStyle name="40% - Accent5 7 3 2 2" xfId="5108"/>
    <cellStyle name="40% - Accent5 7 3 2 3" xfId="5209"/>
    <cellStyle name="40% - Accent5 7 3 2 4" xfId="4744"/>
    <cellStyle name="40% - Accent5 7 3 3" xfId="1444"/>
    <cellStyle name="40% - Accent5 7 3 3 2" xfId="5109"/>
    <cellStyle name="40% - Accent5 7 3 3 3" xfId="5208"/>
    <cellStyle name="40% - Accent5 7 3 3 4" xfId="4745"/>
    <cellStyle name="40% - Accent5 7 3 4" xfId="2660"/>
    <cellStyle name="40% - Accent5 7 3 4 2" xfId="5110"/>
    <cellStyle name="40% - Accent5 7 3 4 3" xfId="5207"/>
    <cellStyle name="40% - Accent5 7 3 4 4" xfId="4746"/>
    <cellStyle name="40% - Accent5 7 3 5" xfId="2883"/>
    <cellStyle name="40% - Accent5 7 3 5 2" xfId="5111"/>
    <cellStyle name="40% - Accent5 7 3 5 3" xfId="5202"/>
    <cellStyle name="40% - Accent5 7 3 5 4" xfId="4822"/>
    <cellStyle name="40% - Accent5 7 3 6" xfId="2997"/>
    <cellStyle name="40% - Accent5 7 3 6 2" xfId="5112"/>
    <cellStyle name="40% - Accent5 7 3 6 3" xfId="5201"/>
    <cellStyle name="40% - Accent5 7 3 6 4" xfId="4882"/>
    <cellStyle name="40% - Accent5 7 3 7" xfId="3527"/>
    <cellStyle name="40% - Accent5 7 3 7 2" xfId="5113"/>
    <cellStyle name="40% - Accent5 7 3 7 3" xfId="5200"/>
    <cellStyle name="40% - Accent5 7 3 7 4" xfId="4883"/>
    <cellStyle name="40% - Accent5 7 3 8" xfId="5107"/>
    <cellStyle name="40% - Accent5 7 3 9" xfId="5210"/>
    <cellStyle name="40% - Accent5 7 4" xfId="860"/>
    <cellStyle name="40% - Accent5 7 4 2" xfId="5114"/>
    <cellStyle name="40% - Accent5 7 4 3" xfId="5199"/>
    <cellStyle name="40% - Accent5 7 4 4" xfId="4900"/>
    <cellStyle name="40% - Accent5 7 5" xfId="1305"/>
    <cellStyle name="40% - Accent5 7 5 2" xfId="5115"/>
    <cellStyle name="40% - Accent5 7 5 3" xfId="5177"/>
    <cellStyle name="40% - Accent5 7 5 4" xfId="4901"/>
    <cellStyle name="40% - Accent5 7 6" xfId="2514"/>
    <cellStyle name="40% - Accent5 7 6 2" xfId="5116"/>
    <cellStyle name="40% - Accent5 7 6 3" xfId="5176"/>
    <cellStyle name="40% - Accent5 7 6 4" xfId="4923"/>
    <cellStyle name="40% - Accent5 7 7" xfId="2432"/>
    <cellStyle name="40% - Accent5 7 7 2" xfId="5117"/>
    <cellStyle name="40% - Accent5 7 7 3" xfId="5175"/>
    <cellStyle name="40% - Accent5 7 7 4" xfId="4924"/>
    <cellStyle name="40% - Accent5 7 8" xfId="2812"/>
    <cellStyle name="40% - Accent5 7 8 2" xfId="5118"/>
    <cellStyle name="40% - Accent5 7 8 3" xfId="5166"/>
    <cellStyle name="40% - Accent5 7 8 4" xfId="4925"/>
    <cellStyle name="40% - Accent5 7 9" xfId="3390"/>
    <cellStyle name="40% - Accent5 7 9 2" xfId="5119"/>
    <cellStyle name="40% - Accent5 7 9 3" xfId="5165"/>
    <cellStyle name="40% - Accent5 7 9 4" xfId="4926"/>
    <cellStyle name="40% - Accent5 8" xfId="504"/>
    <cellStyle name="40% - Accent5 8 10" xfId="4931"/>
    <cellStyle name="40% - Accent5 8 2" xfId="880"/>
    <cellStyle name="40% - Accent5 8 2 2" xfId="5121"/>
    <cellStyle name="40% - Accent5 8 2 3" xfId="5163"/>
    <cellStyle name="40% - Accent5 8 2 4" xfId="4932"/>
    <cellStyle name="40% - Accent5 8 3" xfId="1325"/>
    <cellStyle name="40% - Accent5 8 3 2" xfId="5122"/>
    <cellStyle name="40% - Accent5 8 3 3" xfId="5162"/>
    <cellStyle name="40% - Accent5 8 3 4" xfId="4933"/>
    <cellStyle name="40% - Accent5 8 4" xfId="2537"/>
    <cellStyle name="40% - Accent5 8 4 2" xfId="5123"/>
    <cellStyle name="40% - Accent5 8 4 3" xfId="5161"/>
    <cellStyle name="40% - Accent5 8 4 4" xfId="5275"/>
    <cellStyle name="40% - Accent5 8 5" xfId="2371"/>
    <cellStyle name="40% - Accent5 8 5 2" xfId="5124"/>
    <cellStyle name="40% - Accent5 8 5 3" xfId="5160"/>
    <cellStyle name="40% - Accent5 8 5 4" xfId="5276"/>
    <cellStyle name="40% - Accent5 8 6" xfId="2783"/>
    <cellStyle name="40% - Accent5 8 6 2" xfId="5125"/>
    <cellStyle name="40% - Accent5 8 6 3" xfId="5159"/>
    <cellStyle name="40% - Accent5 8 6 4" xfId="5277"/>
    <cellStyle name="40% - Accent5 8 7" xfId="3410"/>
    <cellStyle name="40% - Accent5 8 7 2" xfId="5126"/>
    <cellStyle name="40% - Accent5 8 7 3" xfId="5158"/>
    <cellStyle name="40% - Accent5 8 7 4" xfId="5278"/>
    <cellStyle name="40% - Accent5 8 8" xfId="5120"/>
    <cellStyle name="40% - Accent5 8 9" xfId="5164"/>
    <cellStyle name="40% - Accent5 9" xfId="514"/>
    <cellStyle name="40% - Accent5 9 10" xfId="5279"/>
    <cellStyle name="40% - Accent5 9 2" xfId="890"/>
    <cellStyle name="40% - Accent5 9 2 2" xfId="5128"/>
    <cellStyle name="40% - Accent5 9 2 3" xfId="5097"/>
    <cellStyle name="40% - Accent5 9 2 4" xfId="5301"/>
    <cellStyle name="40% - Accent5 9 3" xfId="1334"/>
    <cellStyle name="40% - Accent5 9 3 2" xfId="5129"/>
    <cellStyle name="40% - Accent5 9 3 3" xfId="5096"/>
    <cellStyle name="40% - Accent5 9 3 4" xfId="5302"/>
    <cellStyle name="40% - Accent5 9 4" xfId="2547"/>
    <cellStyle name="40% - Accent5 9 4 2" xfId="5130"/>
    <cellStyle name="40% - Accent5 9 4 3" xfId="5095"/>
    <cellStyle name="40% - Accent5 9 4 4" xfId="5303"/>
    <cellStyle name="40% - Accent5 9 5" xfId="2270"/>
    <cellStyle name="40% - Accent5 9 5 2" xfId="5131"/>
    <cellStyle name="40% - Accent5 9 5 3" xfId="5094"/>
    <cellStyle name="40% - Accent5 9 5 4" xfId="5304"/>
    <cellStyle name="40% - Accent5 9 6" xfId="2386"/>
    <cellStyle name="40% - Accent5 9 6 2" xfId="5132"/>
    <cellStyle name="40% - Accent5 9 6 3" xfId="5072"/>
    <cellStyle name="40% - Accent5 9 6 4" xfId="5309"/>
    <cellStyle name="40% - Accent5 9 7" xfId="3419"/>
    <cellStyle name="40% - Accent5 9 7 2" xfId="5133"/>
    <cellStyle name="40% - Accent5 9 7 3" xfId="5071"/>
    <cellStyle name="40% - Accent5 9 7 4" xfId="5310"/>
    <cellStyle name="40% - Accent5 9 8" xfId="5127"/>
    <cellStyle name="40% - Accent5 9 9" xfId="5098"/>
    <cellStyle name="40% - Accent6" xfId="285" builtinId="51" customBuiltin="1"/>
    <cellStyle name="40% - Accent6 10" xfId="653"/>
    <cellStyle name="40% - Accent6 10 10" xfId="5312"/>
    <cellStyle name="40% - Accent6 10 2" xfId="1026"/>
    <cellStyle name="40% - Accent6 10 2 2" xfId="5136"/>
    <cellStyle name="40% - Accent6 10 2 3" xfId="5064"/>
    <cellStyle name="40% - Accent6 10 2 4" xfId="5334"/>
    <cellStyle name="40% - Accent6 10 3" xfId="1474"/>
    <cellStyle name="40% - Accent6 10 3 2" xfId="5137"/>
    <cellStyle name="40% - Accent6 10 3 3" xfId="5063"/>
    <cellStyle name="40% - Accent6 10 3 4" xfId="5335"/>
    <cellStyle name="40% - Accent6 10 4" xfId="2690"/>
    <cellStyle name="40% - Accent6 10 4 2" xfId="5138"/>
    <cellStyle name="40% - Accent6 10 4 3" xfId="5062"/>
    <cellStyle name="40% - Accent6 10 4 4" xfId="5336"/>
    <cellStyle name="40% - Accent6 10 5" xfId="2913"/>
    <cellStyle name="40% - Accent6 10 5 2" xfId="5139"/>
    <cellStyle name="40% - Accent6 10 5 3" xfId="5061"/>
    <cellStyle name="40% - Accent6 10 5 4" xfId="5345"/>
    <cellStyle name="40% - Accent6 10 6" xfId="3027"/>
    <cellStyle name="40% - Accent6 10 6 2" xfId="5140"/>
    <cellStyle name="40% - Accent6 10 6 3" xfId="5039"/>
    <cellStyle name="40% - Accent6 10 6 4" xfId="5346"/>
    <cellStyle name="40% - Accent6 10 7" xfId="3557"/>
    <cellStyle name="40% - Accent6 10 7 2" xfId="5141"/>
    <cellStyle name="40% - Accent6 10 7 3" xfId="5038"/>
    <cellStyle name="40% - Accent6 10 7 4" xfId="5347"/>
    <cellStyle name="40% - Accent6 10 8" xfId="5135"/>
    <cellStyle name="40% - Accent6 10 9" xfId="5069"/>
    <cellStyle name="40% - Accent6 11" xfId="663"/>
    <cellStyle name="40% - Accent6 11 10" xfId="5348"/>
    <cellStyle name="40% - Accent6 11 2" xfId="1036"/>
    <cellStyle name="40% - Accent6 11 2 2" xfId="5143"/>
    <cellStyle name="40% - Accent6 11 2 3" xfId="5028"/>
    <cellStyle name="40% - Accent6 11 2 4" xfId="5349"/>
    <cellStyle name="40% - Accent6 11 3" xfId="1484"/>
    <cellStyle name="40% - Accent6 11 3 2" xfId="5144"/>
    <cellStyle name="40% - Accent6 11 3 3" xfId="5027"/>
    <cellStyle name="40% - Accent6 11 3 4" xfId="5350"/>
    <cellStyle name="40% - Accent6 11 4" xfId="2700"/>
    <cellStyle name="40% - Accent6 11 4 2" xfId="5145"/>
    <cellStyle name="40% - Accent6 11 4 3" xfId="5026"/>
    <cellStyle name="40% - Accent6 11 4 4" xfId="5351"/>
    <cellStyle name="40% - Accent6 11 5" xfId="2923"/>
    <cellStyle name="40% - Accent6 11 5 2" xfId="5146"/>
    <cellStyle name="40% - Accent6 11 5 3" xfId="5025"/>
    <cellStyle name="40% - Accent6 11 5 4" xfId="5352"/>
    <cellStyle name="40% - Accent6 11 6" xfId="3037"/>
    <cellStyle name="40% - Accent6 11 6 2" xfId="5147"/>
    <cellStyle name="40% - Accent6 11 6 3" xfId="5024"/>
    <cellStyle name="40% - Accent6 11 6 4" xfId="5353"/>
    <cellStyle name="40% - Accent6 11 7" xfId="3567"/>
    <cellStyle name="40% - Accent6 11 7 2" xfId="5148"/>
    <cellStyle name="40% - Accent6 11 7 3" xfId="5023"/>
    <cellStyle name="40% - Accent6 11 7 4" xfId="5413"/>
    <cellStyle name="40% - Accent6 11 8" xfId="5142"/>
    <cellStyle name="40% - Accent6 11 9" xfId="5037"/>
    <cellStyle name="40% - Accent6 12" xfId="670"/>
    <cellStyle name="40% - Accent6 12 10" xfId="5414"/>
    <cellStyle name="40% - Accent6 12 2" xfId="1043"/>
    <cellStyle name="40% - Accent6 12 2 2" xfId="5150"/>
    <cellStyle name="40% - Accent6 12 2 3" xfId="5021"/>
    <cellStyle name="40% - Accent6 12 2 4" xfId="5415"/>
    <cellStyle name="40% - Accent6 12 3" xfId="1491"/>
    <cellStyle name="40% - Accent6 12 3 2" xfId="5151"/>
    <cellStyle name="40% - Accent6 12 3 3" xfId="5020"/>
    <cellStyle name="40% - Accent6 12 3 4" xfId="5416"/>
    <cellStyle name="40% - Accent6 12 4" xfId="2707"/>
    <cellStyle name="40% - Accent6 12 4 2" xfId="5152"/>
    <cellStyle name="40% - Accent6 12 4 3" xfId="4960"/>
    <cellStyle name="40% - Accent6 12 4 4" xfId="5417"/>
    <cellStyle name="40% - Accent6 12 5" xfId="2930"/>
    <cellStyle name="40% - Accent6 12 5 2" xfId="5153"/>
    <cellStyle name="40% - Accent6 12 5 3" xfId="4959"/>
    <cellStyle name="40% - Accent6 12 5 4" xfId="5439"/>
    <cellStyle name="40% - Accent6 12 6" xfId="3044"/>
    <cellStyle name="40% - Accent6 12 6 2" xfId="5154"/>
    <cellStyle name="40% - Accent6 12 6 3" xfId="4958"/>
    <cellStyle name="40% - Accent6 12 6 4" xfId="5440"/>
    <cellStyle name="40% - Accent6 12 7" xfId="3574"/>
    <cellStyle name="40% - Accent6 12 7 2" xfId="5155"/>
    <cellStyle name="40% - Accent6 12 7 3" xfId="4957"/>
    <cellStyle name="40% - Accent6 12 7 4" xfId="5441"/>
    <cellStyle name="40% - Accent6 12 8" xfId="5149"/>
    <cellStyle name="40% - Accent6 12 9" xfId="5022"/>
    <cellStyle name="40% - Accent6 13" xfId="696"/>
    <cellStyle name="40% - Accent6 13 2" xfId="5156"/>
    <cellStyle name="40% - Accent6 13 3" xfId="4956"/>
    <cellStyle name="40% - Accent6 13 4" xfId="5442"/>
    <cellStyle name="40% - Accent6 14" xfId="784"/>
    <cellStyle name="40% - Accent6 14 2" xfId="5157"/>
    <cellStyle name="40% - Accent6 14 3" xfId="4934"/>
    <cellStyle name="40% - Accent6 14 4" xfId="5447"/>
    <cellStyle name="40% - Accent6 15" xfId="1275"/>
    <cellStyle name="40% - Accent6 16" xfId="1549"/>
    <cellStyle name="40% - Accent6 17" xfId="1530"/>
    <cellStyle name="40% - Accent6 18" xfId="671"/>
    <cellStyle name="40% - Accent6 19" xfId="1583"/>
    <cellStyle name="40% - Accent6 2" xfId="313"/>
    <cellStyle name="40% - Accent6 2 2" xfId="1765"/>
    <cellStyle name="40% - Accent6 2 3" xfId="1766"/>
    <cellStyle name="40% - Accent6 20" xfId="1624"/>
    <cellStyle name="40% - Accent6 21" xfId="1764"/>
    <cellStyle name="40% - Accent6 21 2" xfId="5167"/>
    <cellStyle name="40% - Accent6 21 3" xfId="4899"/>
    <cellStyle name="40% - Accent6 21 4" xfId="5477"/>
    <cellStyle name="40% - Accent6 22" xfId="1735"/>
    <cellStyle name="40% - Accent6 22 2" xfId="5168"/>
    <cellStyle name="40% - Accent6 22 3" xfId="4890"/>
    <cellStyle name="40% - Accent6 22 4" xfId="5478"/>
    <cellStyle name="40% - Accent6 23" xfId="2084"/>
    <cellStyle name="40% - Accent6 23 2" xfId="5169"/>
    <cellStyle name="40% - Accent6 23 3" xfId="4889"/>
    <cellStyle name="40% - Accent6 23 4" xfId="5479"/>
    <cellStyle name="40% - Accent6 24" xfId="1842"/>
    <cellStyle name="40% - Accent6 24 2" xfId="5170"/>
    <cellStyle name="40% - Accent6 24 3" xfId="4888"/>
    <cellStyle name="40% - Accent6 24 4" xfId="5480"/>
    <cellStyle name="40% - Accent6 25" xfId="2306"/>
    <cellStyle name="40% - Accent6 25 2" xfId="5171"/>
    <cellStyle name="40% - Accent6 25 3" xfId="4887"/>
    <cellStyle name="40% - Accent6 25 4" xfId="5481"/>
    <cellStyle name="40% - Accent6 26" xfId="2562"/>
    <cellStyle name="40% - Accent6 26 2" xfId="5172"/>
    <cellStyle name="40% - Accent6 26 3" xfId="4886"/>
    <cellStyle name="40% - Accent6 26 4" xfId="5482"/>
    <cellStyle name="40% - Accent6 27" xfId="2359"/>
    <cellStyle name="40% - Accent6 27 2" xfId="5173"/>
    <cellStyle name="40% - Accent6 27 3" xfId="4885"/>
    <cellStyle name="40% - Accent6 27 4" xfId="5542"/>
    <cellStyle name="40% - Accent6 28" xfId="3312"/>
    <cellStyle name="40% - Accent6 28 2" xfId="5174"/>
    <cellStyle name="40% - Accent6 28 3" xfId="4884"/>
    <cellStyle name="40% - Accent6 28 4" xfId="5543"/>
    <cellStyle name="40% - Accent6 29" xfId="5134"/>
    <cellStyle name="40% - Accent6 3" xfId="314"/>
    <cellStyle name="40% - Accent6 3 2" xfId="1768"/>
    <cellStyle name="40% - Accent6 3 3" xfId="1769"/>
    <cellStyle name="40% - Accent6 30" xfId="5070"/>
    <cellStyle name="40% - Accent6 31" xfId="5311"/>
    <cellStyle name="40% - Accent6 4" xfId="397"/>
    <cellStyle name="40% - Accent6 4 10" xfId="2418"/>
    <cellStyle name="40% - Accent6 4 10 2" xfId="5179"/>
    <cellStyle name="40% - Accent6 4 10 3" xfId="4820"/>
    <cellStyle name="40% - Accent6 4 10 4" xfId="5566"/>
    <cellStyle name="40% - Accent6 4 11" xfId="2743"/>
    <cellStyle name="40% - Accent6 4 11 2" xfId="5180"/>
    <cellStyle name="40% - Accent6 4 11 3" xfId="4819"/>
    <cellStyle name="40% - Accent6 4 11 4" xfId="5567"/>
    <cellStyle name="40% - Accent6 4 12" xfId="2950"/>
    <cellStyle name="40% - Accent6 4 12 2" xfId="5181"/>
    <cellStyle name="40% - Accent6 4 12 3" xfId="4818"/>
    <cellStyle name="40% - Accent6 4 12 4" xfId="5568"/>
    <cellStyle name="40% - Accent6 4 13" xfId="3351"/>
    <cellStyle name="40% - Accent6 4 13 2" xfId="5182"/>
    <cellStyle name="40% - Accent6 4 13 3" xfId="4796"/>
    <cellStyle name="40% - Accent6 4 13 4" xfId="5573"/>
    <cellStyle name="40% - Accent6 4 14" xfId="5178"/>
    <cellStyle name="40% - Accent6 4 15" xfId="4821"/>
    <cellStyle name="40% - Accent6 4 16" xfId="5565"/>
    <cellStyle name="40% - Accent6 4 2" xfId="552"/>
    <cellStyle name="40% - Accent6 4 2 10" xfId="2758"/>
    <cellStyle name="40% - Accent6 4 2 10 2" xfId="5184"/>
    <cellStyle name="40% - Accent6 4 2 10 3" xfId="4794"/>
    <cellStyle name="40% - Accent6 4 2 10 4" xfId="5575"/>
    <cellStyle name="40% - Accent6 4 2 11" xfId="3453"/>
    <cellStyle name="40% - Accent6 4 2 11 2" xfId="5185"/>
    <cellStyle name="40% - Accent6 4 2 11 3" xfId="4793"/>
    <cellStyle name="40% - Accent6 4 2 11 4" xfId="5576"/>
    <cellStyle name="40% - Accent6 4 2 12" xfId="5183"/>
    <cellStyle name="40% - Accent6 4 2 13" xfId="4795"/>
    <cellStyle name="40% - Accent6 4 2 14" xfId="5574"/>
    <cellStyle name="40% - Accent6 4 2 2" xfId="925"/>
    <cellStyle name="40% - Accent6 4 2 2 2" xfId="5186"/>
    <cellStyle name="40% - Accent6 4 2 2 3" xfId="4788"/>
    <cellStyle name="40% - Accent6 4 2 2 4" xfId="5598"/>
    <cellStyle name="40% - Accent6 4 2 3" xfId="1371"/>
    <cellStyle name="40% - Accent6 4 2 3 2" xfId="5187"/>
    <cellStyle name="40% - Accent6 4 2 3 3" xfId="4787"/>
    <cellStyle name="40% - Accent6 4 2 3 4" xfId="5599"/>
    <cellStyle name="40% - Accent6 4 2 4" xfId="1771"/>
    <cellStyle name="40% - Accent6 4 2 4 2" xfId="5188"/>
    <cellStyle name="40% - Accent6 4 2 4 3" xfId="4786"/>
    <cellStyle name="40% - Accent6 4 2 4 4" xfId="5600"/>
    <cellStyle name="40% - Accent6 4 2 5" xfId="1696"/>
    <cellStyle name="40% - Accent6 4 2 5 2" xfId="5189"/>
    <cellStyle name="40% - Accent6 4 2 5 3" xfId="4785"/>
    <cellStyle name="40% - Accent6 4 2 5 4" xfId="5609"/>
    <cellStyle name="40% - Accent6 4 2 6" xfId="2081"/>
    <cellStyle name="40% - Accent6 4 2 6 2" xfId="5190"/>
    <cellStyle name="40% - Accent6 4 2 6 3" xfId="4763"/>
    <cellStyle name="40% - Accent6 4 2 6 4" xfId="5610"/>
    <cellStyle name="40% - Accent6 4 2 7" xfId="1799"/>
    <cellStyle name="40% - Accent6 4 2 7 2" xfId="5191"/>
    <cellStyle name="40% - Accent6 4 2 7 3" xfId="4762"/>
    <cellStyle name="40% - Accent6 4 2 7 4" xfId="5611"/>
    <cellStyle name="40% - Accent6 4 2 8" xfId="2585"/>
    <cellStyle name="40% - Accent6 4 2 8 2" xfId="5192"/>
    <cellStyle name="40% - Accent6 4 2 8 3" xfId="4761"/>
    <cellStyle name="40% - Accent6 4 2 8 4" xfId="5612"/>
    <cellStyle name="40% - Accent6 4 2 9" xfId="2348"/>
    <cellStyle name="40% - Accent6 4 2 9 2" xfId="5193"/>
    <cellStyle name="40% - Accent6 4 2 9 3" xfId="4752"/>
    <cellStyle name="40% - Accent6 4 2 9 4" xfId="5613"/>
    <cellStyle name="40% - Accent6 4 3" xfId="519"/>
    <cellStyle name="40% - Accent6 4 3 10" xfId="2712"/>
    <cellStyle name="40% - Accent6 4 3 10 2" xfId="5195"/>
    <cellStyle name="40% - Accent6 4 3 10 3" xfId="4750"/>
    <cellStyle name="40% - Accent6 4 3 10 4" xfId="5615"/>
    <cellStyle name="40% - Accent6 4 3 11" xfId="3424"/>
    <cellStyle name="40% - Accent6 4 3 11 2" xfId="5196"/>
    <cellStyle name="40% - Accent6 4 3 11 3" xfId="4749"/>
    <cellStyle name="40% - Accent6 4 3 11 4" xfId="5616"/>
    <cellStyle name="40% - Accent6 4 3 12" xfId="5194"/>
    <cellStyle name="40% - Accent6 4 3 13" xfId="4751"/>
    <cellStyle name="40% - Accent6 4 3 14" xfId="5614"/>
    <cellStyle name="40% - Accent6 4 3 2" xfId="895"/>
    <cellStyle name="40% - Accent6 4 3 2 2" xfId="5197"/>
    <cellStyle name="40% - Accent6 4 3 2 3" xfId="4748"/>
    <cellStyle name="40% - Accent6 4 3 2 4" xfId="5617"/>
    <cellStyle name="40% - Accent6 4 3 3" xfId="1339"/>
    <cellStyle name="40% - Accent6 4 3 3 2" xfId="5198"/>
    <cellStyle name="40% - Accent6 4 3 3 3" xfId="4747"/>
    <cellStyle name="40% - Accent6 4 3 3 4" xfId="5677"/>
    <cellStyle name="40% - Accent6 4 3 4" xfId="1772"/>
    <cellStyle name="40% - Accent6 4 3 5" xfId="1693"/>
    <cellStyle name="40% - Accent6 4 3 6" xfId="2080"/>
    <cellStyle name="40% - Accent6 4 3 7" xfId="1798"/>
    <cellStyle name="40% - Accent6 4 3 8" xfId="2552"/>
    <cellStyle name="40% - Accent6 4 3 8 2" xfId="5203"/>
    <cellStyle name="40% - Accent6 4 3 8 3" xfId="4683"/>
    <cellStyle name="40% - Accent6 4 3 8 4" xfId="5699"/>
    <cellStyle name="40% - Accent6 4 3 9" xfId="2445"/>
    <cellStyle name="40% - Accent6 4 3 9 2" xfId="5204"/>
    <cellStyle name="40% - Accent6 4 3 9 3" xfId="4682"/>
    <cellStyle name="40% - Accent6 4 3 9 4" xfId="5700"/>
    <cellStyle name="40% - Accent6 4 4" xfId="777"/>
    <cellStyle name="40% - Accent6 4 4 2" xfId="5205"/>
    <cellStyle name="40% - Accent6 4 4 3" xfId="4681"/>
    <cellStyle name="40% - Accent6 4 4 4" xfId="5701"/>
    <cellStyle name="40% - Accent6 4 5" xfId="713"/>
    <cellStyle name="40% - Accent6 4 5 2" xfId="5206"/>
    <cellStyle name="40% - Accent6 4 5 3" xfId="4680"/>
    <cellStyle name="40% - Accent6 4 5 4" xfId="5702"/>
    <cellStyle name="40% - Accent6 4 6" xfId="1770"/>
    <cellStyle name="40% - Accent6 4 7" xfId="1704"/>
    <cellStyle name="40% - Accent6 4 8" xfId="2083"/>
    <cellStyle name="40% - Accent6 4 9" xfId="1818"/>
    <cellStyle name="40% - Accent6 5" xfId="435"/>
    <cellStyle name="40% - Accent6 5 10" xfId="2469"/>
    <cellStyle name="40% - Accent6 5 10 2" xfId="5212"/>
    <cellStyle name="40% - Accent6 5 10 3" xfId="4649"/>
    <cellStyle name="40% - Accent6 5 10 4" xfId="5729"/>
    <cellStyle name="40% - Accent6 5 11" xfId="2732"/>
    <cellStyle name="40% - Accent6 5 11 2" xfId="5213"/>
    <cellStyle name="40% - Accent6 5 11 3" xfId="4648"/>
    <cellStyle name="40% - Accent6 5 11 4" xfId="5730"/>
    <cellStyle name="40% - Accent6 5 12" xfId="2945"/>
    <cellStyle name="40% - Accent6 5 12 2" xfId="5214"/>
    <cellStyle name="40% - Accent6 5 12 3" xfId="4647"/>
    <cellStyle name="40% - Accent6 5 12 4" xfId="5739"/>
    <cellStyle name="40% - Accent6 5 13" xfId="3374"/>
    <cellStyle name="40% - Accent6 5 13 2" xfId="5215"/>
    <cellStyle name="40% - Accent6 5 13 3" xfId="4625"/>
    <cellStyle name="40% - Accent6 5 13 4" xfId="5740"/>
    <cellStyle name="40% - Accent6 5 14" xfId="5211"/>
    <cellStyle name="40% - Accent6 5 15" xfId="4650"/>
    <cellStyle name="40% - Accent6 5 16" xfId="5728"/>
    <cellStyle name="40% - Accent6 5 2" xfId="572"/>
    <cellStyle name="40% - Accent6 5 2 10" xfId="5741"/>
    <cellStyle name="40% - Accent6 5 2 2" xfId="947"/>
    <cellStyle name="40% - Accent6 5 2 2 2" xfId="5217"/>
    <cellStyle name="40% - Accent6 5 2 2 3" xfId="4623"/>
    <cellStyle name="40% - Accent6 5 2 2 4" xfId="5742"/>
    <cellStyle name="40% - Accent6 5 2 3" xfId="1393"/>
    <cellStyle name="40% - Accent6 5 2 3 2" xfId="5218"/>
    <cellStyle name="40% - Accent6 5 2 3 3" xfId="4614"/>
    <cellStyle name="40% - Accent6 5 2 3 4" xfId="5743"/>
    <cellStyle name="40% - Accent6 5 2 4" xfId="2607"/>
    <cellStyle name="40% - Accent6 5 2 4 2" xfId="5219"/>
    <cellStyle name="40% - Accent6 5 2 4 3" xfId="4613"/>
    <cellStyle name="40% - Accent6 5 2 4 4" xfId="5744"/>
    <cellStyle name="40% - Accent6 5 2 5" xfId="2295"/>
    <cellStyle name="40% - Accent6 5 2 5 2" xfId="5220"/>
    <cellStyle name="40% - Accent6 5 2 5 3" xfId="4612"/>
    <cellStyle name="40% - Accent6 5 2 5 4" xfId="5745"/>
    <cellStyle name="40% - Accent6 5 2 6" xfId="2834"/>
    <cellStyle name="40% - Accent6 5 2 6 2" xfId="5221"/>
    <cellStyle name="40% - Accent6 5 2 6 3" xfId="4611"/>
    <cellStyle name="40% - Accent6 5 2 6 4" xfId="5746"/>
    <cellStyle name="40% - Accent6 5 2 7" xfId="3474"/>
    <cellStyle name="40% - Accent6 5 2 7 2" xfId="5222"/>
    <cellStyle name="40% - Accent6 5 2 7 3" xfId="4610"/>
    <cellStyle name="40% - Accent6 5 2 7 4" xfId="5747"/>
    <cellStyle name="40% - Accent6 5 2 8" xfId="5216"/>
    <cellStyle name="40% - Accent6 5 2 9" xfId="4624"/>
    <cellStyle name="40% - Accent6 5 3" xfId="609"/>
    <cellStyle name="40% - Accent6 5 3 10" xfId="5823"/>
    <cellStyle name="40% - Accent6 5 3 2" xfId="985"/>
    <cellStyle name="40% - Accent6 5 3 2 2" xfId="5224"/>
    <cellStyle name="40% - Accent6 5 3 2 3" xfId="4608"/>
    <cellStyle name="40% - Accent6 5 3 2 4" xfId="5824"/>
    <cellStyle name="40% - Accent6 5 3 3" xfId="1430"/>
    <cellStyle name="40% - Accent6 5 3 3 2" xfId="5225"/>
    <cellStyle name="40% - Accent6 5 3 3 3" xfId="4607"/>
    <cellStyle name="40% - Accent6 5 3 3 4" xfId="5825"/>
    <cellStyle name="40% - Accent6 5 3 4" xfId="2646"/>
    <cellStyle name="40% - Accent6 5 3 4 2" xfId="5226"/>
    <cellStyle name="40% - Accent6 5 3 4 3" xfId="4606"/>
    <cellStyle name="40% - Accent6 5 3 4 4" xfId="5826"/>
    <cellStyle name="40% - Accent6 5 3 5" xfId="2498"/>
    <cellStyle name="40% - Accent6 5 3 5 2" xfId="5227"/>
    <cellStyle name="40% - Accent6 5 3 5 3" xfId="4546"/>
    <cellStyle name="40% - Accent6 5 3 5 4" xfId="5827"/>
    <cellStyle name="40% - Accent6 5 3 6" xfId="2804"/>
    <cellStyle name="40% - Accent6 5 3 6 2" xfId="5228"/>
    <cellStyle name="40% - Accent6 5 3 6 3" xfId="4545"/>
    <cellStyle name="40% - Accent6 5 3 6 4" xfId="5850"/>
    <cellStyle name="40% - Accent6 5 3 7" xfId="3513"/>
    <cellStyle name="40% - Accent6 5 3 7 2" xfId="5229"/>
    <cellStyle name="40% - Accent6 5 3 7 3" xfId="4544"/>
    <cellStyle name="40% - Accent6 5 3 7 4" xfId="5851"/>
    <cellStyle name="40% - Accent6 5 3 8" xfId="5223"/>
    <cellStyle name="40% - Accent6 5 3 9" xfId="4609"/>
    <cellStyle name="40% - Accent6 5 4" xfId="824"/>
    <cellStyle name="40% - Accent6 5 4 2" xfId="5230"/>
    <cellStyle name="40% - Accent6 5 4 3" xfId="4543"/>
    <cellStyle name="40% - Accent6 5 4 4" xfId="5852"/>
    <cellStyle name="40% - Accent6 5 5" xfId="1272"/>
    <cellStyle name="40% - Accent6 5 5 2" xfId="5231"/>
    <cellStyle name="40% - Accent6 5 5 3" xfId="4542"/>
    <cellStyle name="40% - Accent6 5 5 4" xfId="5854"/>
    <cellStyle name="40% - Accent6 5 6" xfId="1773"/>
    <cellStyle name="40% - Accent6 5 7" xfId="1685"/>
    <cellStyle name="40% - Accent6 5 8" xfId="2079"/>
    <cellStyle name="40% - Accent6 5 9" xfId="1795"/>
    <cellStyle name="40% - Accent6 6" xfId="415"/>
    <cellStyle name="40% - Accent6 7" xfId="484"/>
    <cellStyle name="40% - Accent6 7 10" xfId="5237"/>
    <cellStyle name="40% - Accent6 7 11" xfId="4512"/>
    <cellStyle name="40% - Accent6 7 12" xfId="5884"/>
    <cellStyle name="40% - Accent6 7 2" xfId="593"/>
    <cellStyle name="40% - Accent6 7 2 10" xfId="5885"/>
    <cellStyle name="40% - Accent6 7 2 2" xfId="969"/>
    <cellStyle name="40% - Accent6 7 2 2 2" xfId="5239"/>
    <cellStyle name="40% - Accent6 7 2 2 3" xfId="4510"/>
    <cellStyle name="40% - Accent6 7 2 2 4" xfId="5894"/>
    <cellStyle name="40% - Accent6 7 2 3" xfId="1416"/>
    <cellStyle name="40% - Accent6 7 2 3 2" xfId="5240"/>
    <cellStyle name="40% - Accent6 7 2 3 3" xfId="4488"/>
    <cellStyle name="40% - Accent6 7 2 3 4" xfId="5895"/>
    <cellStyle name="40% - Accent6 7 2 4" xfId="2630"/>
    <cellStyle name="40% - Accent6 7 2 4 2" xfId="5241"/>
    <cellStyle name="40% - Accent6 7 2 4 3" xfId="4487"/>
    <cellStyle name="40% - Accent6 7 2 4 4" xfId="5896"/>
    <cellStyle name="40% - Accent6 7 2 5" xfId="2323"/>
    <cellStyle name="40% - Accent6 7 2 5 2" xfId="5242"/>
    <cellStyle name="40% - Accent6 7 2 5 3" xfId="4486"/>
    <cellStyle name="40% - Accent6 7 2 5 4" xfId="5897"/>
    <cellStyle name="40% - Accent6 7 2 6" xfId="2436"/>
    <cellStyle name="40% - Accent6 7 2 6 2" xfId="5243"/>
    <cellStyle name="40% - Accent6 7 2 6 3" xfId="4477"/>
    <cellStyle name="40% - Accent6 7 2 6 4" xfId="5898"/>
    <cellStyle name="40% - Accent6 7 2 7" xfId="3497"/>
    <cellStyle name="40% - Accent6 7 2 7 2" xfId="5244"/>
    <cellStyle name="40% - Accent6 7 2 7 3" xfId="4476"/>
    <cellStyle name="40% - Accent6 7 2 7 4" xfId="5899"/>
    <cellStyle name="40% - Accent6 7 2 8" xfId="5238"/>
    <cellStyle name="40% - Accent6 7 2 9" xfId="4511"/>
    <cellStyle name="40% - Accent6 7 3" xfId="625"/>
    <cellStyle name="40% - Accent6 7 3 10" xfId="5900"/>
    <cellStyle name="40% - Accent6 7 3 2" xfId="1001"/>
    <cellStyle name="40% - Accent6 7 3 2 2" xfId="5246"/>
    <cellStyle name="40% - Accent6 7 3 2 3" xfId="4474"/>
    <cellStyle name="40% - Accent6 7 3 2 4" xfId="5901"/>
    <cellStyle name="40% - Accent6 7 3 3" xfId="1446"/>
    <cellStyle name="40% - Accent6 7 3 3 2" xfId="5247"/>
    <cellStyle name="40% - Accent6 7 3 3 3" xfId="4473"/>
    <cellStyle name="40% - Accent6 7 3 3 4" xfId="5902"/>
    <cellStyle name="40% - Accent6 7 3 4" xfId="2662"/>
    <cellStyle name="40% - Accent6 7 3 4 2" xfId="5248"/>
    <cellStyle name="40% - Accent6 7 3 4 3" xfId="4472"/>
    <cellStyle name="40% - Accent6 7 3 4 4" xfId="5962"/>
    <cellStyle name="40% - Accent6 7 3 5" xfId="2885"/>
    <cellStyle name="40% - Accent6 7 3 5 2" xfId="5249"/>
    <cellStyle name="40% - Accent6 7 3 5 3" xfId="4471"/>
    <cellStyle name="40% - Accent6 7 3 5 4" xfId="5963"/>
    <cellStyle name="40% - Accent6 7 3 6" xfId="2999"/>
    <cellStyle name="40% - Accent6 7 3 6 2" xfId="5250"/>
    <cellStyle name="40% - Accent6 7 3 6 3" xfId="4470"/>
    <cellStyle name="40% - Accent6 7 3 6 4" xfId="5964"/>
    <cellStyle name="40% - Accent6 7 3 7" xfId="3529"/>
    <cellStyle name="40% - Accent6 7 3 7 2" xfId="5251"/>
    <cellStyle name="40% - Accent6 7 3 7 3" xfId="4469"/>
    <cellStyle name="40% - Accent6 7 3 7 4" xfId="5965"/>
    <cellStyle name="40% - Accent6 7 3 8" xfId="5245"/>
    <cellStyle name="40% - Accent6 7 3 9" xfId="4475"/>
    <cellStyle name="40% - Accent6 7 4" xfId="862"/>
    <cellStyle name="40% - Accent6 7 4 2" xfId="5252"/>
    <cellStyle name="40% - Accent6 7 4 3" xfId="4409"/>
    <cellStyle name="40% - Accent6 7 4 4" xfId="5966"/>
    <cellStyle name="40% - Accent6 7 5" xfId="1307"/>
    <cellStyle name="40% - Accent6 7 5 2" xfId="5253"/>
    <cellStyle name="40% - Accent6 7 5 3" xfId="4408"/>
    <cellStyle name="40% - Accent6 7 5 4" xfId="5988"/>
    <cellStyle name="40% - Accent6 7 6" xfId="2516"/>
    <cellStyle name="40% - Accent6 7 6 2" xfId="5254"/>
    <cellStyle name="40% - Accent6 7 6 3" xfId="4407"/>
    <cellStyle name="40% - Accent6 7 6 4" xfId="5989"/>
    <cellStyle name="40% - Accent6 7 7" xfId="2434"/>
    <cellStyle name="40% - Accent6 7 7 2" xfId="5255"/>
    <cellStyle name="40% - Accent6 7 7 3" xfId="4406"/>
    <cellStyle name="40% - Accent6 7 7 4" xfId="5990"/>
    <cellStyle name="40% - Accent6 7 8" xfId="2764"/>
    <cellStyle name="40% - Accent6 7 8 2" xfId="5256"/>
    <cellStyle name="40% - Accent6 7 8 3" xfId="4405"/>
    <cellStyle name="40% - Accent6 7 8 4" xfId="5991"/>
    <cellStyle name="40% - Accent6 7 9" xfId="3392"/>
    <cellStyle name="40% - Accent6 7 9 2" xfId="5257"/>
    <cellStyle name="40% - Accent6 7 9 3" xfId="4383"/>
    <cellStyle name="40% - Accent6 7 9 4" xfId="6000"/>
    <cellStyle name="40% - Accent6 8" xfId="505"/>
    <cellStyle name="40% - Accent6 8 10" xfId="6001"/>
    <cellStyle name="40% - Accent6 8 2" xfId="881"/>
    <cellStyle name="40% - Accent6 8 2 2" xfId="5259"/>
    <cellStyle name="40% - Accent6 8 2 3" xfId="4381"/>
    <cellStyle name="40% - Accent6 8 2 4" xfId="6002"/>
    <cellStyle name="40% - Accent6 8 3" xfId="1326"/>
    <cellStyle name="40% - Accent6 8 3 2" xfId="5260"/>
    <cellStyle name="40% - Accent6 8 3 3" xfId="4380"/>
    <cellStyle name="40% - Accent6 8 3 4" xfId="6003"/>
    <cellStyle name="40% - Accent6 8 4" xfId="2538"/>
    <cellStyle name="40% - Accent6 8 4 2" xfId="5261"/>
    <cellStyle name="40% - Accent6 8 4 3" xfId="4375"/>
    <cellStyle name="40% - Accent6 8 4 4" xfId="6025"/>
    <cellStyle name="40% - Accent6 8 5" xfId="2370"/>
    <cellStyle name="40% - Accent6 8 5 2" xfId="5262"/>
    <cellStyle name="40% - Accent6 8 5 3" xfId="4374"/>
    <cellStyle name="40% - Accent6 8 5 4" xfId="6026"/>
    <cellStyle name="40% - Accent6 8 6" xfId="2795"/>
    <cellStyle name="40% - Accent6 8 6 2" xfId="5263"/>
    <cellStyle name="40% - Accent6 8 6 3" xfId="4373"/>
    <cellStyle name="40% - Accent6 8 6 4" xfId="6027"/>
    <cellStyle name="40% - Accent6 8 7" xfId="3411"/>
    <cellStyle name="40% - Accent6 8 7 2" xfId="5264"/>
    <cellStyle name="40% - Accent6 8 7 3" xfId="4372"/>
    <cellStyle name="40% - Accent6 8 7 4" xfId="6036"/>
    <cellStyle name="40% - Accent6 8 8" xfId="5258"/>
    <cellStyle name="40% - Accent6 8 9" xfId="4382"/>
    <cellStyle name="40% - Accent6 9" xfId="575"/>
    <cellStyle name="40% - Accent6 9 10" xfId="6037"/>
    <cellStyle name="40% - Accent6 9 2" xfId="949"/>
    <cellStyle name="40% - Accent6 9 2 2" xfId="5266"/>
    <cellStyle name="40% - Accent6 9 2 3" xfId="4349"/>
    <cellStyle name="40% - Accent6 9 2 4" xfId="6038"/>
    <cellStyle name="40% - Accent6 9 3" xfId="1396"/>
    <cellStyle name="40% - Accent6 9 3 2" xfId="5267"/>
    <cellStyle name="40% - Accent6 9 3 3" xfId="4348"/>
    <cellStyle name="40% - Accent6 9 3 4" xfId="6039"/>
    <cellStyle name="40% - Accent6 9 4" xfId="2610"/>
    <cellStyle name="40% - Accent6 9 4 2" xfId="5268"/>
    <cellStyle name="40% - Accent6 9 4 3" xfId="4339"/>
    <cellStyle name="40% - Accent6 9 4 4" xfId="6040"/>
    <cellStyle name="40% - Accent6 9 5" xfId="2335"/>
    <cellStyle name="40% - Accent6 9 5 2" xfId="5269"/>
    <cellStyle name="40% - Accent6 9 5 3" xfId="4338"/>
    <cellStyle name="40% - Accent6 9 5 4" xfId="6041"/>
    <cellStyle name="40% - Accent6 9 6" xfId="2738"/>
    <cellStyle name="40% - Accent6 9 6 2" xfId="5270"/>
    <cellStyle name="40% - Accent6 9 6 3" xfId="4337"/>
    <cellStyle name="40% - Accent6 9 6 4" xfId="6042"/>
    <cellStyle name="40% - Accent6 9 7" xfId="3477"/>
    <cellStyle name="40% - Accent6 9 7 2" xfId="5271"/>
    <cellStyle name="40% - Accent6 9 7 3" xfId="4336"/>
    <cellStyle name="40% - Accent6 9 7 4" xfId="6043"/>
    <cellStyle name="40% - Accent6 9 8" xfId="5265"/>
    <cellStyle name="40% - Accent6 9 9" xfId="4350"/>
    <cellStyle name="60% - Accent1" xfId="266" builtinId="32" customBuiltin="1"/>
    <cellStyle name="60% - Accent1 10" xfId="1625"/>
    <cellStyle name="60% - Accent1 2" xfId="315"/>
    <cellStyle name="60% - Accent1 2 2" xfId="1774"/>
    <cellStyle name="60% - Accent1 2 3" xfId="1775"/>
    <cellStyle name="60% - Accent1 3" xfId="316"/>
    <cellStyle name="60% - Accent1 3 2" xfId="1776"/>
    <cellStyle name="60% - Accent1 3 3" xfId="1777"/>
    <cellStyle name="60% - Accent1 4" xfId="455"/>
    <cellStyle name="60% - Accent1 4 2" xfId="1778"/>
    <cellStyle name="60% - Accent1 5" xfId="687"/>
    <cellStyle name="60% - Accent1 5 2" xfId="1779"/>
    <cellStyle name="60% - Accent1 5 3" xfId="2042"/>
    <cellStyle name="60% - Accent1 5 4" xfId="2076"/>
    <cellStyle name="60% - Accent1 5 5" xfId="1723"/>
    <cellStyle name="60% - Accent1 6" xfId="1538"/>
    <cellStyle name="60% - Accent1 7" xfId="1520"/>
    <cellStyle name="60% - Accent1 8" xfId="736"/>
    <cellStyle name="60% - Accent1 9" xfId="1584"/>
    <cellStyle name="60% - Accent2" xfId="270" builtinId="36" customBuiltin="1"/>
    <cellStyle name="60% - Accent2 10" xfId="1626"/>
    <cellStyle name="60% - Accent2 2" xfId="317"/>
    <cellStyle name="60% - Accent2 2 2" xfId="1782"/>
    <cellStyle name="60% - Accent2 2 3" xfId="1783"/>
    <cellStyle name="60% - Accent2 3" xfId="318"/>
    <cellStyle name="60% - Accent2 3 2" xfId="1785"/>
    <cellStyle name="60% - Accent2 3 3" xfId="1786"/>
    <cellStyle name="60% - Accent2 4" xfId="454"/>
    <cellStyle name="60% - Accent2 4 2" xfId="1788"/>
    <cellStyle name="60% - Accent2 5" xfId="729"/>
    <cellStyle name="60% - Accent2 5 2" xfId="1789"/>
    <cellStyle name="60% - Accent2 5 3" xfId="2044"/>
    <cellStyle name="60% - Accent2 5 4" xfId="2073"/>
    <cellStyle name="60% - Accent2 5 5" xfId="2041"/>
    <cellStyle name="60% - Accent2 6" xfId="1519"/>
    <cellStyle name="60% - Accent2 7" xfId="1525"/>
    <cellStyle name="60% - Accent2 8" xfId="1280"/>
    <cellStyle name="60% - Accent2 9" xfId="1585"/>
    <cellStyle name="60% - Accent3" xfId="274" builtinId="40" customBuiltin="1"/>
    <cellStyle name="60% - Accent3 10" xfId="1627"/>
    <cellStyle name="60% - Accent3 2" xfId="319"/>
    <cellStyle name="60% - Accent3 2 2" xfId="1791"/>
    <cellStyle name="60% - Accent3 2 3" xfId="1792"/>
    <cellStyle name="60% - Accent3 3" xfId="320"/>
    <cellStyle name="60% - Accent3 3 2" xfId="1793"/>
    <cellStyle name="60% - Accent3 3 3" xfId="1794"/>
    <cellStyle name="60% - Accent3 4" xfId="419"/>
    <cellStyle name="60% - Accent3 4 2" xfId="1796"/>
    <cellStyle name="60% - Accent3 5" xfId="743"/>
    <cellStyle name="60% - Accent3 5 2" xfId="1797"/>
    <cellStyle name="60% - Accent3 5 3" xfId="2047"/>
    <cellStyle name="60% - Accent3 5 4" xfId="2070"/>
    <cellStyle name="60% - Accent3 5 5" xfId="2045"/>
    <cellStyle name="60% - Accent3 6" xfId="1545"/>
    <cellStyle name="60% - Accent3 7" xfId="1556"/>
    <cellStyle name="60% - Accent3 8" xfId="737"/>
    <cellStyle name="60% - Accent3 9" xfId="1586"/>
    <cellStyle name="60% - Accent4" xfId="278" builtinId="44" customBuiltin="1"/>
    <cellStyle name="60% - Accent4 10" xfId="1628"/>
    <cellStyle name="60% - Accent4 2" xfId="321"/>
    <cellStyle name="60% - Accent4 2 2" xfId="1800"/>
    <cellStyle name="60% - Accent4 2 3" xfId="1801"/>
    <cellStyle name="60% - Accent4 3" xfId="322"/>
    <cellStyle name="60% - Accent4 3 2" xfId="1803"/>
    <cellStyle name="60% - Accent4 3 3" xfId="1804"/>
    <cellStyle name="60% - Accent4 4" xfId="453"/>
    <cellStyle name="60% - Accent4 4 2" xfId="1806"/>
    <cellStyle name="60% - Accent4 5" xfId="1259"/>
    <cellStyle name="60% - Accent4 5 2" xfId="1807"/>
    <cellStyle name="60% - Accent4 5 3" xfId="2050"/>
    <cellStyle name="60% - Accent4 5 4" xfId="2067"/>
    <cellStyle name="60% - Accent4 5 5" xfId="2048"/>
    <cellStyle name="60% - Accent4 6" xfId="1517"/>
    <cellStyle name="60% - Accent4 7" xfId="1532"/>
    <cellStyle name="60% - Accent4 8" xfId="828"/>
    <cellStyle name="60% - Accent4 9" xfId="1587"/>
    <cellStyle name="60% - Accent5" xfId="282" builtinId="48" customBuiltin="1"/>
    <cellStyle name="60% - Accent5 10" xfId="1629"/>
    <cellStyle name="60% - Accent5 2" xfId="323"/>
    <cellStyle name="60% - Accent5 2 2" xfId="1810"/>
    <cellStyle name="60% - Accent5 2 3" xfId="1811"/>
    <cellStyle name="60% - Accent5 3" xfId="324"/>
    <cellStyle name="60% - Accent5 3 2" xfId="1813"/>
    <cellStyle name="60% - Accent5 3 3" xfId="1814"/>
    <cellStyle name="60% - Accent5 4" xfId="452"/>
    <cellStyle name="60% - Accent5 4 2" xfId="1816"/>
    <cellStyle name="60% - Accent5 5" xfId="1494"/>
    <cellStyle name="60% - Accent5 5 2" xfId="1817"/>
    <cellStyle name="60% - Accent5 5 3" xfId="2053"/>
    <cellStyle name="60% - Accent5 5 4" xfId="2064"/>
    <cellStyle name="60% - Accent5 5 5" xfId="2051"/>
    <cellStyle name="60% - Accent5 6" xfId="1504"/>
    <cellStyle name="60% - Accent5 7" xfId="1560"/>
    <cellStyle name="60% - Accent5 8" xfId="1257"/>
    <cellStyle name="60% - Accent5 9" xfId="1588"/>
    <cellStyle name="60% - Accent6" xfId="286" builtinId="52" customBuiltin="1"/>
    <cellStyle name="60% - Accent6 10" xfId="1630"/>
    <cellStyle name="60% - Accent6 2" xfId="325"/>
    <cellStyle name="60% - Accent6 2 2" xfId="1819"/>
    <cellStyle name="60% - Accent6 2 3" xfId="1820"/>
    <cellStyle name="60% - Accent6 3" xfId="326"/>
    <cellStyle name="60% - Accent6 3 2" xfId="1821"/>
    <cellStyle name="60% - Accent6 3 3" xfId="1822"/>
    <cellStyle name="60% - Accent6 4" xfId="416"/>
    <cellStyle name="60% - Accent6 4 2" xfId="1823"/>
    <cellStyle name="60% - Accent6 5" xfId="1501"/>
    <cellStyle name="60% - Accent6 5 2" xfId="1824"/>
    <cellStyle name="60% - Accent6 5 3" xfId="2056"/>
    <cellStyle name="60% - Accent6 5 4" xfId="2061"/>
    <cellStyle name="60% - Accent6 5 5" xfId="2054"/>
    <cellStyle name="60% - Accent6 6" xfId="1514"/>
    <cellStyle name="60% - Accent6 7" xfId="1507"/>
    <cellStyle name="60% - Accent6 8" xfId="796"/>
    <cellStyle name="60% - Accent6 9" xfId="1589"/>
    <cellStyle name="Accent1" xfId="263" builtinId="29" customBuiltin="1"/>
    <cellStyle name="Accent1 10" xfId="1631"/>
    <cellStyle name="Accent1 2" xfId="327"/>
    <cellStyle name="Accent1 2 2" xfId="1825"/>
    <cellStyle name="Accent1 2 3" xfId="1826"/>
    <cellStyle name="Accent1 3" xfId="328"/>
    <cellStyle name="Accent1 3 2" xfId="1828"/>
    <cellStyle name="Accent1 3 3" xfId="1829"/>
    <cellStyle name="Accent1 4" xfId="451"/>
    <cellStyle name="Accent1 4 2" xfId="1831"/>
    <cellStyle name="Accent1 5" xfId="1345"/>
    <cellStyle name="Accent1 5 2" xfId="1832"/>
    <cellStyle name="Accent1 5 3" xfId="2058"/>
    <cellStyle name="Accent1 5 4" xfId="2057"/>
    <cellStyle name="Accent1 5 5" xfId="2059"/>
    <cellStyle name="Accent1 6" xfId="1552"/>
    <cellStyle name="Accent1 7" xfId="1543"/>
    <cellStyle name="Accent1 8" xfId="795"/>
    <cellStyle name="Accent1 9" xfId="1590"/>
    <cellStyle name="Accent2" xfId="267" builtinId="33" customBuiltin="1"/>
    <cellStyle name="Accent2 10" xfId="1632"/>
    <cellStyle name="Accent2 2" xfId="329"/>
    <cellStyle name="Accent2 2 2" xfId="1835"/>
    <cellStyle name="Accent2 2 3" xfId="1836"/>
    <cellStyle name="Accent2 3" xfId="330"/>
    <cellStyle name="Accent2 3 2" xfId="1838"/>
    <cellStyle name="Accent2 3 3" xfId="1839"/>
    <cellStyle name="Accent2 4" xfId="450"/>
    <cellStyle name="Accent2 4 2" xfId="1840"/>
    <cellStyle name="Accent2 5" xfId="1349"/>
    <cellStyle name="Accent2 5 2" xfId="1841"/>
    <cellStyle name="Accent2 5 3" xfId="2060"/>
    <cellStyle name="Accent2 5 4" xfId="2055"/>
    <cellStyle name="Accent2 5 5" xfId="2062"/>
    <cellStyle name="Accent2 6" xfId="1541"/>
    <cellStyle name="Accent2 7" xfId="1518"/>
    <cellStyle name="Accent2 8" xfId="1285"/>
    <cellStyle name="Accent2 9" xfId="1591"/>
    <cellStyle name="Accent3" xfId="271" builtinId="37" customBuiltin="1"/>
    <cellStyle name="Accent3 10" xfId="1633"/>
    <cellStyle name="Accent3 2" xfId="331"/>
    <cellStyle name="Accent3 2 2" xfId="1844"/>
    <cellStyle name="Accent3 2 3" xfId="1845"/>
    <cellStyle name="Accent3 3" xfId="332"/>
    <cellStyle name="Accent3 3 2" xfId="1847"/>
    <cellStyle name="Accent3 3 3" xfId="1848"/>
    <cellStyle name="Accent3 4" xfId="413"/>
    <cellStyle name="Accent3 4 2" xfId="1850"/>
    <cellStyle name="Accent3 5" xfId="1309"/>
    <cellStyle name="Accent3 5 2" xfId="1851"/>
    <cellStyle name="Accent3 5 3" xfId="2063"/>
    <cellStyle name="Accent3 5 4" xfId="2052"/>
    <cellStyle name="Accent3 5 5" xfId="2065"/>
    <cellStyle name="Accent3 6" xfId="1506"/>
    <cellStyle name="Accent3 7" xfId="1539"/>
    <cellStyle name="Accent3 8" xfId="794"/>
    <cellStyle name="Accent3 9" xfId="1592"/>
    <cellStyle name="Accent4" xfId="275" builtinId="41" customBuiltin="1"/>
    <cellStyle name="Accent4 10" xfId="1634"/>
    <cellStyle name="Accent4 2" xfId="333"/>
    <cellStyle name="Accent4 2 2" xfId="1854"/>
    <cellStyle name="Accent4 2 3" xfId="1855"/>
    <cellStyle name="Accent4 3" xfId="334"/>
    <cellStyle name="Accent4 3 2" xfId="1857"/>
    <cellStyle name="Accent4 3 3" xfId="1858"/>
    <cellStyle name="Accent4 4" xfId="449"/>
    <cellStyle name="Accent4 4 2" xfId="1860"/>
    <cellStyle name="Accent4 5" xfId="1282"/>
    <cellStyle name="Accent4 5 2" xfId="1861"/>
    <cellStyle name="Accent4 5 3" xfId="2066"/>
    <cellStyle name="Accent4 5 4" xfId="2049"/>
    <cellStyle name="Accent4 5 5" xfId="2068"/>
    <cellStyle name="Accent4 6" xfId="1551"/>
    <cellStyle name="Accent4 7" xfId="1554"/>
    <cellStyle name="Accent4 8" xfId="793"/>
    <cellStyle name="Accent4 9" xfId="1593"/>
    <cellStyle name="Accent5" xfId="279" builtinId="45" customBuiltin="1"/>
    <cellStyle name="Accent5 10" xfId="1635"/>
    <cellStyle name="Accent5 2" xfId="335"/>
    <cellStyle name="Accent5 2 2" xfId="1864"/>
    <cellStyle name="Accent5 2 3" xfId="1865"/>
    <cellStyle name="Accent5 3" xfId="336"/>
    <cellStyle name="Accent5 3 2" xfId="1866"/>
    <cellStyle name="Accent5 3 3" xfId="1867"/>
    <cellStyle name="Accent5 4" xfId="448"/>
    <cellStyle name="Accent5 4 2" xfId="1868"/>
    <cellStyle name="Accent5 5" xfId="1508"/>
    <cellStyle name="Accent5 5 2" xfId="1869"/>
    <cellStyle name="Accent5 5 3" xfId="2069"/>
    <cellStyle name="Accent5 5 4" xfId="2046"/>
    <cellStyle name="Accent5 5 5" xfId="2071"/>
    <cellStyle name="Accent5 6" xfId="1540"/>
    <cellStyle name="Accent5 7" xfId="693"/>
    <cellStyle name="Accent5 8" xfId="1286"/>
    <cellStyle name="Accent5 9" xfId="1594"/>
    <cellStyle name="Accent6" xfId="283" builtinId="49" customBuiltin="1"/>
    <cellStyle name="Accent6 10" xfId="1636"/>
    <cellStyle name="Accent6 2" xfId="337"/>
    <cellStyle name="Accent6 2 2" xfId="1870"/>
    <cellStyle name="Accent6 2 3" xfId="1871"/>
    <cellStyle name="Accent6 3" xfId="338"/>
    <cellStyle name="Accent6 3 2" xfId="1872"/>
    <cellStyle name="Accent6 3 3" xfId="1873"/>
    <cellStyle name="Accent6 4" xfId="412"/>
    <cellStyle name="Accent6 4 2" xfId="1874"/>
    <cellStyle name="Accent6 5" xfId="1509"/>
    <cellStyle name="Accent6 5 2" xfId="1875"/>
    <cellStyle name="Accent6 5 3" xfId="2072"/>
    <cellStyle name="Accent6 5 4" xfId="2043"/>
    <cellStyle name="Accent6 5 5" xfId="2075"/>
    <cellStyle name="Accent6 6" xfId="1531"/>
    <cellStyle name="Accent6 7" xfId="709"/>
    <cellStyle name="Accent6 8" xfId="792"/>
    <cellStyle name="Accent6 9" xfId="1595"/>
    <cellStyle name="Bad" xfId="257" builtinId="27" customBuiltin="1"/>
    <cellStyle name="Bad 10" xfId="1637"/>
    <cellStyle name="Bad 2" xfId="339"/>
    <cellStyle name="Bad 2 2" xfId="1878"/>
    <cellStyle name="Bad 2 3" xfId="1879"/>
    <cellStyle name="Bad 3" xfId="340"/>
    <cellStyle name="Bad 3 2" xfId="1881"/>
    <cellStyle name="Bad 3 3" xfId="1882"/>
    <cellStyle name="Bad 4" xfId="447"/>
    <cellStyle name="Bad 4 2" xfId="1884"/>
    <cellStyle name="Bad 5" xfId="838"/>
    <cellStyle name="Bad 5 2" xfId="1885"/>
    <cellStyle name="Bad 5 3" xfId="2074"/>
    <cellStyle name="Bad 5 4" xfId="1673"/>
    <cellStyle name="Bad 5 5" xfId="2078"/>
    <cellStyle name="Bad 6" xfId="700"/>
    <cellStyle name="Bad 7" xfId="843"/>
    <cellStyle name="Bad 8" xfId="791"/>
    <cellStyle name="Bad 9" xfId="1596"/>
    <cellStyle name="Calculation" xfId="261" builtinId="22" customBuiltin="1"/>
    <cellStyle name="Calculation 10" xfId="1638"/>
    <cellStyle name="Calculation 2" xfId="341"/>
    <cellStyle name="Calculation 2 2" xfId="1888"/>
    <cellStyle name="Calculation 2 3" xfId="1889"/>
    <cellStyle name="Calculation 3" xfId="342"/>
    <cellStyle name="Calculation 3 2" xfId="1891"/>
    <cellStyle name="Calculation 3 3" xfId="1892"/>
    <cellStyle name="Calculation 4" xfId="446"/>
    <cellStyle name="Calculation 4 2" xfId="1894"/>
    <cellStyle name="Calculation 5" xfId="1515"/>
    <cellStyle name="Calculation 5 2" xfId="1895"/>
    <cellStyle name="Calculation 5 3" xfId="2077"/>
    <cellStyle name="Calculation 5 4" xfId="1767"/>
    <cellStyle name="Calculation 5 5" xfId="2089"/>
    <cellStyle name="Calculation 6" xfId="1555"/>
    <cellStyle name="Calculation 7" xfId="708"/>
    <cellStyle name="Calculation 8" xfId="1255"/>
    <cellStyle name="Calculation 9" xfId="1597"/>
    <cellStyle name="Check Cell" xfId="262" builtinId="23" customBuiltin="1"/>
    <cellStyle name="Check Cell 10" xfId="1639"/>
    <cellStyle name="Check Cell 2" xfId="343"/>
    <cellStyle name="Check Cell 2 2" xfId="1898"/>
    <cellStyle name="Check Cell 2 3" xfId="1899"/>
    <cellStyle name="Check Cell 3" xfId="344"/>
    <cellStyle name="Check Cell 3 2" xfId="1901"/>
    <cellStyle name="Check Cell 3 3" xfId="1902"/>
    <cellStyle name="Check Cell 4" xfId="411"/>
    <cellStyle name="Check Cell 4 2" xfId="1904"/>
    <cellStyle name="Check Cell 5" xfId="1559"/>
    <cellStyle name="Check Cell 5 2" xfId="1905"/>
    <cellStyle name="Check Cell 5 3" xfId="2082"/>
    <cellStyle name="Check Cell 5 4" xfId="1802"/>
    <cellStyle name="Check Cell 5 5" xfId="2097"/>
    <cellStyle name="Check Cell 6" xfId="1521"/>
    <cellStyle name="Check Cell 7" xfId="707"/>
    <cellStyle name="Check Cell 8" xfId="790"/>
    <cellStyle name="Check Cell 9" xfId="1598"/>
    <cellStyle name="Comma 2 2" xfId="1906"/>
    <cellStyle name="Comma 3 2" xfId="1907"/>
    <cellStyle name="Comma 5 2" xfId="1908"/>
    <cellStyle name="Comma 6" xfId="1909"/>
    <cellStyle name="Currency 2 2" xfId="1910"/>
    <cellStyle name="Currency 3 2" xfId="1911"/>
    <cellStyle name="Currency 5 2" xfId="1912"/>
    <cellStyle name="Currency 6 2" xfId="1913"/>
    <cellStyle name="Currency 7" xfId="1914"/>
    <cellStyle name="Explanatory Text 10" xfId="1641"/>
    <cellStyle name="Explanatory Text 11" xfId="3052"/>
    <cellStyle name="Explanatory Text 12" xfId="3257"/>
    <cellStyle name="Explanatory Text 13" xfId="3299"/>
    <cellStyle name="Explanatory Text 2" xfId="345"/>
    <cellStyle name="Explanatory Text 2 2" xfId="346"/>
    <cellStyle name="Explanatory Text 2 3" xfId="1917"/>
    <cellStyle name="Explanatory Text 2 4" xfId="3053"/>
    <cellStyle name="Explanatory Text 2 5" xfId="3271"/>
    <cellStyle name="Explanatory Text 2 6" xfId="3314"/>
    <cellStyle name="Explanatory Text 3" xfId="347"/>
    <cellStyle name="Explanatory Text 3 2" xfId="1919"/>
    <cellStyle name="Explanatory Text 3 3" xfId="1920"/>
    <cellStyle name="Explanatory Text 4" xfId="410"/>
    <cellStyle name="Explanatory Text 4 2" xfId="1922"/>
    <cellStyle name="Explanatory Text 5" xfId="1557"/>
    <cellStyle name="Explanatory Text 5 2" xfId="1923"/>
    <cellStyle name="Explanatory Text 5 3" xfId="2090"/>
    <cellStyle name="Explanatory Text 5 4" xfId="1887"/>
    <cellStyle name="Explanatory Text 5 5" xfId="2122"/>
    <cellStyle name="Explanatory Text 6" xfId="1331"/>
    <cellStyle name="Explanatory Text 7" xfId="705"/>
    <cellStyle name="Explanatory Text 8" xfId="788"/>
    <cellStyle name="Explanatory Text 9" xfId="1601"/>
    <cellStyle name="Good" xfId="256" builtinId="26" customBuiltin="1"/>
    <cellStyle name="Good 10" xfId="1642"/>
    <cellStyle name="Good 2" xfId="348"/>
    <cellStyle name="Good 2 2" xfId="1924"/>
    <cellStyle name="Good 2 3" xfId="1925"/>
    <cellStyle name="Good 3" xfId="349"/>
    <cellStyle name="Good 3 2" xfId="1926"/>
    <cellStyle name="Good 3 3" xfId="1927"/>
    <cellStyle name="Good 4" xfId="445"/>
    <cellStyle name="Good 4 2" xfId="1928"/>
    <cellStyle name="Good 5" xfId="1537"/>
    <cellStyle name="Good 5 2" xfId="1929"/>
    <cellStyle name="Good 5 3" xfId="2096"/>
    <cellStyle name="Good 5 4" xfId="1930"/>
    <cellStyle name="Good 5 5" xfId="2130"/>
    <cellStyle name="Good 6" xfId="1356"/>
    <cellStyle name="Good 7" xfId="1572"/>
    <cellStyle name="Good 8" xfId="787"/>
    <cellStyle name="Good 9" xfId="1602"/>
    <cellStyle name="Heading 1 10" xfId="1643"/>
    <cellStyle name="Heading 1 11" xfId="3054"/>
    <cellStyle name="Heading 1 12" xfId="3241"/>
    <cellStyle name="Heading 1 13" xfId="3292"/>
    <cellStyle name="Heading 1 2" xfId="350"/>
    <cellStyle name="Heading 1 2 2" xfId="351"/>
    <cellStyle name="Heading 1 2 3" xfId="1931"/>
    <cellStyle name="Heading 1 2 4" xfId="3055"/>
    <cellStyle name="Heading 1 2 5" xfId="3113"/>
    <cellStyle name="Heading 1 2 6" xfId="3315"/>
    <cellStyle name="Heading 1 3" xfId="352"/>
    <cellStyle name="Heading 1 3 2" xfId="1933"/>
    <cellStyle name="Heading 1 3 3" xfId="1934"/>
    <cellStyle name="Heading 1 4" xfId="444"/>
    <cellStyle name="Heading 1 4 2" xfId="1936"/>
    <cellStyle name="Heading 1 5" xfId="1558"/>
    <cellStyle name="Heading 1 5 2" xfId="1937"/>
    <cellStyle name="Heading 1 5 3" xfId="2103"/>
    <cellStyle name="Heading 1 5 4" xfId="1972"/>
    <cellStyle name="Heading 1 5 5" xfId="2161"/>
    <cellStyle name="Heading 1 6" xfId="1547"/>
    <cellStyle name="Heading 1 7" xfId="844"/>
    <cellStyle name="Heading 1 8" xfId="1288"/>
    <cellStyle name="Heading 1 9" xfId="1603"/>
    <cellStyle name="Heading 2 10" xfId="1644"/>
    <cellStyle name="Heading 2 11" xfId="3056"/>
    <cellStyle name="Heading 2 12" xfId="3277"/>
    <cellStyle name="Heading 2 13" xfId="3293"/>
    <cellStyle name="Heading 2 2" xfId="353"/>
    <cellStyle name="Heading 2 2 2" xfId="354"/>
    <cellStyle name="Heading 2 2 3" xfId="1940"/>
    <cellStyle name="Heading 2 2 4" xfId="3057"/>
    <cellStyle name="Heading 2 2 5" xfId="3255"/>
    <cellStyle name="Heading 2 2 6" xfId="3316"/>
    <cellStyle name="Heading 2 3" xfId="355"/>
    <cellStyle name="Heading 2 3 2" xfId="1942"/>
    <cellStyle name="Heading 2 3 3" xfId="1943"/>
    <cellStyle name="Heading 2 4" xfId="414"/>
    <cellStyle name="Heading 2 4 2" xfId="1944"/>
    <cellStyle name="Heading 2 5" xfId="1524"/>
    <cellStyle name="Heading 2 5 2" xfId="1945"/>
    <cellStyle name="Heading 2 5 3" xfId="2109"/>
    <cellStyle name="Heading 2 5 4" xfId="2028"/>
    <cellStyle name="Heading 2 5 5" xfId="2175"/>
    <cellStyle name="Heading 2 6" xfId="1573"/>
    <cellStyle name="Heading 2 7" xfId="1570"/>
    <cellStyle name="Heading 2 8" xfId="883"/>
    <cellStyle name="Heading 2 9" xfId="1604"/>
    <cellStyle name="Heading 3 10" xfId="1645"/>
    <cellStyle name="Heading 3 11" xfId="3058"/>
    <cellStyle name="Heading 3 12" xfId="3207"/>
    <cellStyle name="Heading 3 13" xfId="3294"/>
    <cellStyle name="Heading 3 2" xfId="356"/>
    <cellStyle name="Heading 3 2 2" xfId="357"/>
    <cellStyle name="Heading 3 2 3" xfId="1948"/>
    <cellStyle name="Heading 3 2 4" xfId="3059"/>
    <cellStyle name="Heading 3 2 5" xfId="3141"/>
    <cellStyle name="Heading 3 2 6" xfId="3317"/>
    <cellStyle name="Heading 3 3" xfId="358"/>
    <cellStyle name="Heading 3 3 2" xfId="1950"/>
    <cellStyle name="Heading 3 3 3" xfId="1951"/>
    <cellStyle name="Heading 3 4" xfId="443"/>
    <cellStyle name="Heading 3 4 2" xfId="1953"/>
    <cellStyle name="Heading 3 5" xfId="1535"/>
    <cellStyle name="Heading 3 5 2" xfId="1954"/>
    <cellStyle name="Heading 3 5 3" xfId="2113"/>
    <cellStyle name="Heading 3 5 4" xfId="2181"/>
    <cellStyle name="Heading 3 5 5" xfId="2242"/>
    <cellStyle name="Heading 3 6" xfId="834"/>
    <cellStyle name="Heading 3 7" xfId="704"/>
    <cellStyle name="Heading 3 8" xfId="974"/>
    <cellStyle name="Heading 3 9" xfId="1605"/>
    <cellStyle name="Heading 4 10" xfId="1646"/>
    <cellStyle name="Heading 4 11" xfId="3060"/>
    <cellStyle name="Heading 4 12" xfId="3285"/>
    <cellStyle name="Heading 4 13" xfId="3295"/>
    <cellStyle name="Heading 4 2" xfId="359"/>
    <cellStyle name="Heading 4 2 2" xfId="360"/>
    <cellStyle name="Heading 4 2 3" xfId="1957"/>
    <cellStyle name="Heading 4 2 4" xfId="3061"/>
    <cellStyle name="Heading 4 2 5" xfId="3256"/>
    <cellStyle name="Heading 4 2 6" xfId="3318"/>
    <cellStyle name="Heading 4 3" xfId="361"/>
    <cellStyle name="Heading 4 3 2" xfId="1959"/>
    <cellStyle name="Heading 4 3 3" xfId="1960"/>
    <cellStyle name="Heading 4 4" xfId="442"/>
    <cellStyle name="Heading 4 4 2" xfId="1962"/>
    <cellStyle name="Heading 4 5" xfId="1528"/>
    <cellStyle name="Heading 4 5 2" xfId="1963"/>
    <cellStyle name="Heading 4 5 3" xfId="2117"/>
    <cellStyle name="Heading 4 5 4" xfId="2185"/>
    <cellStyle name="Heading 4 5 5" xfId="2243"/>
    <cellStyle name="Heading 4 6" xfId="1571"/>
    <cellStyle name="Heading 4 7" xfId="1568"/>
    <cellStyle name="Heading 4 8" xfId="1260"/>
    <cellStyle name="Heading 4 9" xfId="1606"/>
    <cellStyle name="Input" xfId="259" builtinId="20" customBuiltin="1"/>
    <cellStyle name="Input 10" xfId="1647"/>
    <cellStyle name="Input 2" xfId="362"/>
    <cellStyle name="Input 2 2" xfId="1966"/>
    <cellStyle name="Input 2 3" xfId="1967"/>
    <cellStyle name="Input 3" xfId="363"/>
    <cellStyle name="Input 3 2" xfId="1968"/>
    <cellStyle name="Input 3 3" xfId="1969"/>
    <cellStyle name="Input 4" xfId="422"/>
    <cellStyle name="Input 4 2" xfId="1970"/>
    <cellStyle name="Input 5" xfId="1500"/>
    <cellStyle name="Input 5 2" xfId="1971"/>
    <cellStyle name="Input 5 3" xfId="2123"/>
    <cellStyle name="Input 5 4" xfId="2190"/>
    <cellStyle name="Input 5 5" xfId="2244"/>
    <cellStyle name="Input 6" xfId="1498"/>
    <cellStyle name="Input 7" xfId="703"/>
    <cellStyle name="Input 8" xfId="901"/>
    <cellStyle name="Input 9" xfId="1607"/>
    <cellStyle name="Linked Cell 10" xfId="1648"/>
    <cellStyle name="Linked Cell 11" xfId="3062"/>
    <cellStyle name="Linked Cell 12" xfId="3258"/>
    <cellStyle name="Linked Cell 13" xfId="3296"/>
    <cellStyle name="Linked Cell 2" xfId="364"/>
    <cellStyle name="Linked Cell 2 2" xfId="365"/>
    <cellStyle name="Linked Cell 2 3" xfId="1973"/>
    <cellStyle name="Linked Cell 2 4" xfId="3063"/>
    <cellStyle name="Linked Cell 2 5" xfId="3268"/>
    <cellStyle name="Linked Cell 2 6" xfId="3319"/>
    <cellStyle name="Linked Cell 3" xfId="366"/>
    <cellStyle name="Linked Cell 3 2" xfId="1974"/>
    <cellStyle name="Linked Cell 3 3" xfId="1975"/>
    <cellStyle name="Linked Cell 4" xfId="441"/>
    <cellStyle name="Linked Cell 4 2" xfId="1976"/>
    <cellStyle name="Linked Cell 5" xfId="697"/>
    <cellStyle name="Linked Cell 5 2" xfId="1977"/>
    <cellStyle name="Linked Cell 5 3" xfId="2129"/>
    <cellStyle name="Linked Cell 5 4" xfId="2196"/>
    <cellStyle name="Linked Cell 5 5" xfId="2245"/>
    <cellStyle name="Linked Cell 6" xfId="1569"/>
    <cellStyle name="Linked Cell 7" xfId="1276"/>
    <cellStyle name="Linked Cell 8" xfId="804"/>
    <cellStyle name="Linked Cell 9" xfId="1608"/>
    <cellStyle name="Neutral" xfId="258" builtinId="28" customBuiltin="1"/>
    <cellStyle name="Neutral 10" xfId="1649"/>
    <cellStyle name="Neutral 2" xfId="367"/>
    <cellStyle name="Neutral 2 2" xfId="1980"/>
    <cellStyle name="Neutral 2 3" xfId="1981"/>
    <cellStyle name="Neutral 3" xfId="368"/>
    <cellStyle name="Neutral 3 2" xfId="1983"/>
    <cellStyle name="Neutral 3 3" xfId="1984"/>
    <cellStyle name="Neutral 4" xfId="440"/>
    <cellStyle name="Neutral 4 2" xfId="1986"/>
    <cellStyle name="Neutral 5" xfId="1346"/>
    <cellStyle name="Neutral 5 2" xfId="1987"/>
    <cellStyle name="Neutral 5 3" xfId="2136"/>
    <cellStyle name="Neutral 5 4" xfId="2202"/>
    <cellStyle name="Neutral 5 5" xfId="2246"/>
    <cellStyle name="Neutral 6" xfId="722"/>
    <cellStyle name="Neutral 7" xfId="732"/>
    <cellStyle name="Neutral 8" xfId="1289"/>
    <cellStyle name="Neutral 9" xfId="1609"/>
    <cellStyle name="Normal" xfId="0" builtinId="0"/>
    <cellStyle name="Normal 10" xfId="36"/>
    <cellStyle name="Normal 10 2" xfId="96"/>
    <cellStyle name="Normal 10 3" xfId="108"/>
    <cellStyle name="Normal 10 4" xfId="250"/>
    <cellStyle name="Normal 10 4 2" xfId="5750"/>
    <cellStyle name="Normal 10 4 3" xfId="7376"/>
    <cellStyle name="Normal 10 4 4" xfId="8669"/>
    <cellStyle name="Normal 10 5" xfId="3634"/>
    <cellStyle name="Normal 100" xfId="196"/>
    <cellStyle name="Normal 100 2" xfId="5751"/>
    <cellStyle name="Normal 100 3" xfId="7377"/>
    <cellStyle name="Normal 100 4" xfId="8670"/>
    <cellStyle name="Normal 101" xfId="203"/>
    <cellStyle name="Normal 101 2" xfId="5752"/>
    <cellStyle name="Normal 101 3" xfId="7378"/>
    <cellStyle name="Normal 101 4" xfId="8671"/>
    <cellStyle name="Normal 102" xfId="209"/>
    <cellStyle name="Normal 102 2" xfId="5753"/>
    <cellStyle name="Normal 102 3" xfId="7379"/>
    <cellStyle name="Normal 102 4" xfId="8672"/>
    <cellStyle name="Normal 103" xfId="215"/>
    <cellStyle name="Normal 103 2" xfId="5754"/>
    <cellStyle name="Normal 103 3" xfId="7380"/>
    <cellStyle name="Normal 103 4" xfId="8673"/>
    <cellStyle name="Normal 104" xfId="221"/>
    <cellStyle name="Normal 104 2" xfId="5755"/>
    <cellStyle name="Normal 104 3" xfId="7381"/>
    <cellStyle name="Normal 104 4" xfId="8674"/>
    <cellStyle name="Normal 105" xfId="227"/>
    <cellStyle name="Normal 105 2" xfId="5756"/>
    <cellStyle name="Normal 105 3" xfId="7382"/>
    <cellStyle name="Normal 105 4" xfId="8675"/>
    <cellStyle name="Normal 106" xfId="136"/>
    <cellStyle name="Normal 106 2" xfId="5757"/>
    <cellStyle name="Normal 106 3" xfId="7383"/>
    <cellStyle name="Normal 106 4" xfId="8676"/>
    <cellStyle name="Normal 107" xfId="155"/>
    <cellStyle name="Normal 108" xfId="149"/>
    <cellStyle name="Normal 109" xfId="202"/>
    <cellStyle name="Normal 11" xfId="35"/>
    <cellStyle name="Normal 11 2" xfId="98"/>
    <cellStyle name="Normal 11 3" xfId="109"/>
    <cellStyle name="Normal 11 4" xfId="252"/>
    <cellStyle name="Normal 11 4 2" xfId="5764"/>
    <cellStyle name="Normal 11 4 3" xfId="7390"/>
    <cellStyle name="Normal 11 4 4" xfId="8677"/>
    <cellStyle name="Normal 11 5" xfId="3636"/>
    <cellStyle name="Normal 110" xfId="134"/>
    <cellStyle name="Normal 111" xfId="168"/>
    <cellStyle name="Normal 112" xfId="152"/>
    <cellStyle name="Normal 113" xfId="238"/>
    <cellStyle name="Normal 113 2" xfId="5768"/>
    <cellStyle name="Normal 113 3" xfId="7394"/>
    <cellStyle name="Normal 113 4" xfId="8678"/>
    <cellStyle name="Normal 114" xfId="287"/>
    <cellStyle name="Normal 114 2" xfId="5769"/>
    <cellStyle name="Normal 114 3" xfId="7395"/>
    <cellStyle name="Normal 114 4" xfId="8679"/>
    <cellStyle name="Normal 115" xfId="288"/>
    <cellStyle name="Normal 116" xfId="2029"/>
    <cellStyle name="Normal 117" xfId="3290"/>
    <cellStyle name="Normal 117 2" xfId="5772"/>
    <cellStyle name="Normal 117 3" xfId="7398"/>
    <cellStyle name="Normal 117 4" xfId="8680"/>
    <cellStyle name="Normal 118" xfId="3622"/>
    <cellStyle name="Normal 118 2" xfId="5773"/>
    <cellStyle name="Normal 118 3" xfId="7399"/>
    <cellStyle name="Normal 118 4" xfId="8681"/>
    <cellStyle name="Normal 12" xfId="34"/>
    <cellStyle name="Normal 12 2" xfId="100"/>
    <cellStyle name="Normal 12 3" xfId="110"/>
    <cellStyle name="Normal 12 4" xfId="254"/>
    <cellStyle name="Normal 12 4 2" xfId="5777"/>
    <cellStyle name="Normal 12 4 3" xfId="7403"/>
    <cellStyle name="Normal 12 4 4" xfId="8682"/>
    <cellStyle name="Normal 12 5" xfId="3638"/>
    <cellStyle name="Normal 121" xfId="8668"/>
    <cellStyle name="Normal 122" xfId="9153"/>
    <cellStyle name="Normal 124" xfId="8887"/>
    <cellStyle name="Normal 13" xfId="33"/>
    <cellStyle name="Normal 14" xfId="32"/>
    <cellStyle name="Normal 15" xfId="31"/>
    <cellStyle name="Normal 16" xfId="30"/>
    <cellStyle name="Normal 17" xfId="29"/>
    <cellStyle name="Normal 18" xfId="28"/>
    <cellStyle name="Normal 19" xfId="27"/>
    <cellStyle name="Normal 2" xfId="44"/>
    <cellStyle name="Normal 2 10" xfId="163"/>
    <cellStyle name="Normal 2 10 2" xfId="758"/>
    <cellStyle name="Normal 2 10 3" xfId="3119"/>
    <cellStyle name="Normal 2 10 4" xfId="3267"/>
    <cellStyle name="Normal 2 10 5" xfId="3334"/>
    <cellStyle name="Normal 2 11" xfId="130"/>
    <cellStyle name="Normal 2 11 2" xfId="1211"/>
    <cellStyle name="Normal 2 11 3" xfId="3188"/>
    <cellStyle name="Normal 2 11 4" xfId="3224"/>
    <cellStyle name="Normal 2 11 5" xfId="3612"/>
    <cellStyle name="Normal 2 12" xfId="173"/>
    <cellStyle name="Normal 2 12 2" xfId="1178"/>
    <cellStyle name="Normal 2 12 3" xfId="3180"/>
    <cellStyle name="Normal 2 12 4" xfId="3229"/>
    <cellStyle name="Normal 2 12 5" xfId="3604"/>
    <cellStyle name="Normal 2 13" xfId="181"/>
    <cellStyle name="Normal 2 13 2" xfId="1126"/>
    <cellStyle name="Normal 2 13 3" xfId="3167"/>
    <cellStyle name="Normal 2 13 4" xfId="3212"/>
    <cellStyle name="Normal 2 13 5" xfId="3595"/>
    <cellStyle name="Normal 2 14" xfId="239"/>
    <cellStyle name="Normal 2 14 2" xfId="1187"/>
    <cellStyle name="Normal 2 14 3" xfId="3184"/>
    <cellStyle name="Normal 2 14 4" xfId="3210"/>
    <cellStyle name="Normal 2 14 5" xfId="3608"/>
    <cellStyle name="Normal 2 14 6" xfId="5805"/>
    <cellStyle name="Normal 2 14 7" xfId="7431"/>
    <cellStyle name="Normal 2 14 8" xfId="8683"/>
    <cellStyle name="Normal 2 15" xfId="385"/>
    <cellStyle name="Normal 2 16" xfId="1226"/>
    <cellStyle name="Normal 2 17" xfId="1162"/>
    <cellStyle name="Normal 2 18" xfId="1218"/>
    <cellStyle name="Normal 2 19" xfId="1147"/>
    <cellStyle name="Normal 2 2" xfId="84"/>
    <cellStyle name="Normal 2 2 10" xfId="144"/>
    <cellStyle name="Normal 2 2 10 2" xfId="1133"/>
    <cellStyle name="Normal 2 2 10 3" xfId="3168"/>
    <cellStyle name="Normal 2 2 10 4" xfId="3084"/>
    <cellStyle name="Normal 2 2 10 5" xfId="3596"/>
    <cellStyle name="Normal 2 2 11" xfId="139"/>
    <cellStyle name="Normal 2 2 11 2" xfId="1159"/>
    <cellStyle name="Normal 2 2 11 3" xfId="3177"/>
    <cellStyle name="Normal 2 2 11 4" xfId="3129"/>
    <cellStyle name="Normal 2 2 11 5" xfId="3601"/>
    <cellStyle name="Normal 2 2 12" xfId="398"/>
    <cellStyle name="Normal 2 2 13" xfId="1144"/>
    <cellStyle name="Normal 2 2 14" xfId="1143"/>
    <cellStyle name="Normal 2 2 15" xfId="1208"/>
    <cellStyle name="Normal 2 2 16" xfId="1165"/>
    <cellStyle name="Normal 2 2 17" xfId="1239"/>
    <cellStyle name="Normal 2 2 18" xfId="1101"/>
    <cellStyle name="Normal 2 2 19" xfId="1085"/>
    <cellStyle name="Normal 2 2 2" xfId="140"/>
    <cellStyle name="Normal 2 2 2 10" xfId="188"/>
    <cellStyle name="Normal 2 2 2 10 2" xfId="1155"/>
    <cellStyle name="Normal 2 2 2 10 3" xfId="3175"/>
    <cellStyle name="Normal 2 2 2 10 4" xfId="3231"/>
    <cellStyle name="Normal 2 2 2 10 5" xfId="3599"/>
    <cellStyle name="Normal 2 2 2 11" xfId="195"/>
    <cellStyle name="Normal 2 2 2 11 2" xfId="1232"/>
    <cellStyle name="Normal 2 2 2 11 3" xfId="3191"/>
    <cellStyle name="Normal 2 2 2 11 4" xfId="3222"/>
    <cellStyle name="Normal 2 2 2 11 5" xfId="3614"/>
    <cellStyle name="Normal 2 2 2 12" xfId="540"/>
    <cellStyle name="Normal 2 2 2 13" xfId="1238"/>
    <cellStyle name="Normal 2 2 2 14" xfId="1240"/>
    <cellStyle name="Normal 2 2 2 15" xfId="1228"/>
    <cellStyle name="Normal 2 2 2 16" xfId="1199"/>
    <cellStyle name="Normal 2 2 2 17" xfId="1118"/>
    <cellStyle name="Normal 2 2 2 18" xfId="1116"/>
    <cellStyle name="Normal 2 2 2 19" xfId="1109"/>
    <cellStyle name="Normal 2 2 2 2" xfId="162"/>
    <cellStyle name="Normal 2 2 2 2 10" xfId="1156"/>
    <cellStyle name="Normal 2 2 2 2 11" xfId="1146"/>
    <cellStyle name="Normal 2 2 2 2 12" xfId="1233"/>
    <cellStyle name="Normal 2 2 2 2 13" xfId="1235"/>
    <cellStyle name="Normal 2 2 2 2 14" xfId="1214"/>
    <cellStyle name="Normal 2 2 2 2 15" xfId="1189"/>
    <cellStyle name="Normal 2 2 2 2 16" xfId="1120"/>
    <cellStyle name="Normal 2 2 2 2 17" xfId="1112"/>
    <cellStyle name="Normal 2 2 2 2 18" xfId="1121"/>
    <cellStyle name="Normal 2 2 2 2 19" xfId="1359"/>
    <cellStyle name="Normal 2 2 2 2 2" xfId="553"/>
    <cellStyle name="Normal 2 2 2 2 2 10" xfId="7477"/>
    <cellStyle name="Normal 2 2 2 2 2 11" xfId="8687"/>
    <cellStyle name="Normal 2 2 2 2 2 2" xfId="913"/>
    <cellStyle name="Normal 2 2 2 2 2 2 2" xfId="926"/>
    <cellStyle name="Normal 2 2 2 2 2 2 2 2" xfId="5862"/>
    <cellStyle name="Normal 2 2 2 2 2 2 2 2 2" xfId="5863"/>
    <cellStyle name="Normal 2 2 2 2 2 2 2 2 3" xfId="7480"/>
    <cellStyle name="Normal 2 2 2 2 2 2 2 2 4" xfId="8690"/>
    <cellStyle name="Normal 2 2 2 2 2 2 2 3" xfId="7479"/>
    <cellStyle name="Normal 2 2 2 2 2 2 2 4" xfId="8689"/>
    <cellStyle name="Normal 2 2 2 2 2 2 3" xfId="3140"/>
    <cellStyle name="Normal 2 2 2 2 2 2 4" xfId="3265"/>
    <cellStyle name="Normal 2 2 2 2 2 2 5" xfId="5861"/>
    <cellStyle name="Normal 2 2 2 2 2 2 6" xfId="7478"/>
    <cellStyle name="Normal 2 2 2 2 2 2 7" xfId="8688"/>
    <cellStyle name="Normal 2 2 2 2 2 3" xfId="1372"/>
    <cellStyle name="Normal 2 2 2 2 2 4" xfId="2586"/>
    <cellStyle name="Normal 2 2 2 2 2 5" xfId="2347"/>
    <cellStyle name="Normal 2 2 2 2 2 6" xfId="2774"/>
    <cellStyle name="Normal 2 2 2 2 2 7" xfId="3139"/>
    <cellStyle name="Normal 2 2 2 2 2 8" xfId="3101"/>
    <cellStyle name="Normal 2 2 2 2 2 9" xfId="5860"/>
    <cellStyle name="Normal 2 2 2 2 20" xfId="2573"/>
    <cellStyle name="Normal 2 2 2 2 21" xfId="2354"/>
    <cellStyle name="Normal 2 2 2 2 22" xfId="2860"/>
    <cellStyle name="Normal 2 2 2 2 23" xfId="3100"/>
    <cellStyle name="Normal 2 2 2 2 24" xfId="3247"/>
    <cellStyle name="Normal 2 2 2 2 25" xfId="3441"/>
    <cellStyle name="Normal 2 2 2 2 26" xfId="5853"/>
    <cellStyle name="Normal 2 2 2 2 27" xfId="7470"/>
    <cellStyle name="Normal 2 2 2 2 28" xfId="8686"/>
    <cellStyle name="Normal 2 2 2 2 3" xfId="1071"/>
    <cellStyle name="Normal 2 2 2 2 4" xfId="1073"/>
    <cellStyle name="Normal 2 2 2 2 5" xfId="1072"/>
    <cellStyle name="Normal 2 2 2 2 6" xfId="1070"/>
    <cellStyle name="Normal 2 2 2 2 7" xfId="1217"/>
    <cellStyle name="Normal 2 2 2 2 8" xfId="1139"/>
    <cellStyle name="Normal 2 2 2 2 9" xfId="1152"/>
    <cellStyle name="Normal 2 2 2 20" xfId="837"/>
    <cellStyle name="Normal 2 2 2 21" xfId="1990"/>
    <cellStyle name="Normal 2 2 2 22" xfId="2139"/>
    <cellStyle name="Normal 2 2 2 23" xfId="2205"/>
    <cellStyle name="Normal 2 2 2 24" xfId="2249"/>
    <cellStyle name="Normal 2 2 2 25" xfId="2419"/>
    <cellStyle name="Normal 2 2 2 26" xfId="2810"/>
    <cellStyle name="Normal 2 2 2 27" xfId="2968"/>
    <cellStyle name="Normal 2 2 2 28" xfId="3099"/>
    <cellStyle name="Normal 2 2 2 29" xfId="3097"/>
    <cellStyle name="Normal 2 2 2 3" xfId="129"/>
    <cellStyle name="Normal 2 2 2 3 2" xfId="507"/>
    <cellStyle name="Normal 2 2 2 3 3" xfId="3095"/>
    <cellStyle name="Normal 2 2 2 3 4" xfId="3286"/>
    <cellStyle name="Normal 2 2 2 3 5" xfId="3413"/>
    <cellStyle name="Normal 2 2 2 30" xfId="3352"/>
    <cellStyle name="Normal 2 2 2 31" xfId="5834"/>
    <cellStyle name="Normal 2 2 2 32" xfId="7455"/>
    <cellStyle name="Normal 2 2 2 33" xfId="8685"/>
    <cellStyle name="Normal 2 2 2 4" xfId="156"/>
    <cellStyle name="Normal 2 2 2 4 2" xfId="778"/>
    <cellStyle name="Normal 2 2 2 4 2 2" xfId="1069"/>
    <cellStyle name="Normal 2 2 2 4 2 3" xfId="3159"/>
    <cellStyle name="Normal 2 2 2 4 2 4" xfId="3232"/>
    <cellStyle name="Normal 2 2 2 4 3" xfId="1502"/>
    <cellStyle name="Normal 2 2 2 4 4" xfId="2731"/>
    <cellStyle name="Normal 2 2 2 4 5" xfId="2944"/>
    <cellStyle name="Normal 2 2 2 4 6" xfId="3050"/>
    <cellStyle name="Normal 2 2 2 4 7" xfId="3124"/>
    <cellStyle name="Normal 2 2 2 4 8" xfId="3125"/>
    <cellStyle name="Normal 2 2 2 4 9" xfId="3588"/>
    <cellStyle name="Normal 2 2 2 5" xfId="126"/>
    <cellStyle name="Normal 2 2 2 5 2" xfId="763"/>
    <cellStyle name="Normal 2 2 2 5 3" xfId="3122"/>
    <cellStyle name="Normal 2 2 2 5 4" xfId="3274"/>
    <cellStyle name="Normal 2 2 2 5 5" xfId="3337"/>
    <cellStyle name="Normal 2 2 2 6" xfId="159"/>
    <cellStyle name="Normal 2 2 2 6 2" xfId="1075"/>
    <cellStyle name="Normal 2 2 2 6 3" xfId="3160"/>
    <cellStyle name="Normal 2 2 2 6 4" xfId="3199"/>
    <cellStyle name="Normal 2 2 2 6 5" xfId="3589"/>
    <cellStyle name="Normal 2 2 2 7" xfId="170"/>
    <cellStyle name="Normal 2 2 2 7 2" xfId="1078"/>
    <cellStyle name="Normal 2 2 2 7 3" xfId="3161"/>
    <cellStyle name="Normal 2 2 2 7 4" xfId="3249"/>
    <cellStyle name="Normal 2 2 2 7 5" xfId="3590"/>
    <cellStyle name="Normal 2 2 2 8" xfId="172"/>
    <cellStyle name="Normal 2 2 2 8 2" xfId="1141"/>
    <cellStyle name="Normal 2 2 2 8 3" xfId="3171"/>
    <cellStyle name="Normal 2 2 2 8 4" xfId="3128"/>
    <cellStyle name="Normal 2 2 2 8 5" xfId="3597"/>
    <cellStyle name="Normal 2 2 2 9" xfId="180"/>
    <cellStyle name="Normal 2 2 2 9 2" xfId="1181"/>
    <cellStyle name="Normal 2 2 2 9 3" xfId="3182"/>
    <cellStyle name="Normal 2 2 2 9 4" xfId="3227"/>
    <cellStyle name="Normal 2 2 2 9 5" xfId="3606"/>
    <cellStyle name="Normal 2 2 20" xfId="1095"/>
    <cellStyle name="Normal 2 2 21" xfId="719"/>
    <cellStyle name="Normal 2 2 22" xfId="1989"/>
    <cellStyle name="Normal 2 2 23" xfId="2138"/>
    <cellStyle name="Normal 2 2 24" xfId="2204"/>
    <cellStyle name="Normal 2 2 25" xfId="2248"/>
    <cellStyle name="Normal 2 2 26" xfId="2406"/>
    <cellStyle name="Normal 2 2 27" xfId="2848"/>
    <cellStyle name="Normal 2 2 28" xfId="2979"/>
    <cellStyle name="Normal 2 2 29" xfId="3073"/>
    <cellStyle name="Normal 2 2 3" xfId="148"/>
    <cellStyle name="Normal 2 2 3 2" xfId="598"/>
    <cellStyle name="Normal 2 2 3 3" xfId="3105"/>
    <cellStyle name="Normal 2 2 3 4" xfId="3287"/>
    <cellStyle name="Normal 2 2 3 5" xfId="3502"/>
    <cellStyle name="Normal 2 2 30" xfId="3283"/>
    <cellStyle name="Normal 2 2 31" xfId="3339"/>
    <cellStyle name="Normal 2 2 32" xfId="5815"/>
    <cellStyle name="Normal 2 2 33" xfId="7441"/>
    <cellStyle name="Normal 2 2 34" xfId="8684"/>
    <cellStyle name="Normal 2 2 4" xfId="141"/>
    <cellStyle name="Normal 2 2 4 2" xfId="525"/>
    <cellStyle name="Normal 2 2 4 3" xfId="3096"/>
    <cellStyle name="Normal 2 2 4 4" xfId="3173"/>
    <cellStyle name="Normal 2 2 4 5" xfId="3430"/>
    <cellStyle name="Normal 2 2 5" xfId="147"/>
    <cellStyle name="Normal 2 2 5 2" xfId="765"/>
    <cellStyle name="Normal 2 2 5 2 2" xfId="1045"/>
    <cellStyle name="Normal 2 2 5 2 3" xfId="3147"/>
    <cellStyle name="Normal 2 2 5 2 4" xfId="3237"/>
    <cellStyle name="Normal 2 2 5 3" xfId="1493"/>
    <cellStyle name="Normal 2 2 5 4" xfId="2709"/>
    <cellStyle name="Normal 2 2 5 5" xfId="2932"/>
    <cellStyle name="Normal 2 2 5 6" xfId="3046"/>
    <cellStyle name="Normal 2 2 5 7" xfId="3123"/>
    <cellStyle name="Normal 2 2 5 8" xfId="3145"/>
    <cellStyle name="Normal 2 2 5 9" xfId="3576"/>
    <cellStyle name="Normal 2 2 6" xfId="142"/>
    <cellStyle name="Normal 2 2 6 2" xfId="751"/>
    <cellStyle name="Normal 2 2 6 3" xfId="3116"/>
    <cellStyle name="Normal 2 2 6 4" xfId="3273"/>
    <cellStyle name="Normal 2 2 6 5" xfId="3331"/>
    <cellStyle name="Normal 2 2 7" xfId="146"/>
    <cellStyle name="Normal 2 2 7 2" xfId="1048"/>
    <cellStyle name="Normal 2 2 7 3" xfId="3149"/>
    <cellStyle name="Normal 2 2 7 4" xfId="3083"/>
    <cellStyle name="Normal 2 2 7 5" xfId="3578"/>
    <cellStyle name="Normal 2 2 8" xfId="143"/>
    <cellStyle name="Normal 2 2 8 2" xfId="1061"/>
    <cellStyle name="Normal 2 2 8 3" xfId="3157"/>
    <cellStyle name="Normal 2 2 8 4" xfId="3233"/>
    <cellStyle name="Normal 2 2 8 5" xfId="3587"/>
    <cellStyle name="Normal 2 2 9" xfId="145"/>
    <cellStyle name="Normal 2 2 9 2" xfId="1177"/>
    <cellStyle name="Normal 2 2 9 3" xfId="3179"/>
    <cellStyle name="Normal 2 2 9 4" xfId="3230"/>
    <cellStyle name="Normal 2 2 9 5" xfId="3603"/>
    <cellStyle name="Normal 2 20" xfId="1104"/>
    <cellStyle name="Normal 2 21" xfId="1122"/>
    <cellStyle name="Normal 2 22" xfId="1096"/>
    <cellStyle name="Normal 2 23" xfId="1242"/>
    <cellStyle name="Normal 2 24" xfId="785"/>
    <cellStyle name="Normal 2 25" xfId="1988"/>
    <cellStyle name="Normal 2 25 2" xfId="5996"/>
    <cellStyle name="Normal 2 25 3" xfId="7589"/>
    <cellStyle name="Normal 2 25 4" xfId="8691"/>
    <cellStyle name="Normal 2 26" xfId="2137"/>
    <cellStyle name="Normal 2 26 2" xfId="5997"/>
    <cellStyle name="Normal 2 26 3" xfId="7590"/>
    <cellStyle name="Normal 2 26 4" xfId="8692"/>
    <cellStyle name="Normal 2 27" xfId="2203"/>
    <cellStyle name="Normal 2 27 2" xfId="5998"/>
    <cellStyle name="Normal 2 27 3" xfId="7591"/>
    <cellStyle name="Normal 2 27 4" xfId="8693"/>
    <cellStyle name="Normal 2 28" xfId="2247"/>
    <cellStyle name="Normal 2 28 2" xfId="5999"/>
    <cellStyle name="Normal 2 28 3" xfId="7592"/>
    <cellStyle name="Normal 2 28 4" xfId="8694"/>
    <cellStyle name="Normal 2 29" xfId="2308"/>
    <cellStyle name="Normal 2 3" xfId="88"/>
    <cellStyle name="Normal 2 3 2" xfId="407"/>
    <cellStyle name="Normal 2 3 2 2" xfId="1991"/>
    <cellStyle name="Normal 2 3 2 3" xfId="3238"/>
    <cellStyle name="Normal 2 3 2 4" xfId="3279"/>
    <cellStyle name="Normal 2 3 3" xfId="2140"/>
    <cellStyle name="Normal 2 3 4" xfId="2206"/>
    <cellStyle name="Normal 2 3 5" xfId="2250"/>
    <cellStyle name="Normal 2 3 6" xfId="3078"/>
    <cellStyle name="Normal 2 3 7" xfId="3252"/>
    <cellStyle name="Normal 2 3 8" xfId="3360"/>
    <cellStyle name="Normal 2 30" xfId="2490"/>
    <cellStyle name="Normal 2 31" xfId="2744"/>
    <cellStyle name="Normal 2 32" xfId="3072"/>
    <cellStyle name="Normal 2 33" xfId="3261"/>
    <cellStyle name="Normal 2 34" xfId="3313"/>
    <cellStyle name="Normal 2 34 2" xfId="7609"/>
    <cellStyle name="Normal 2 34 3" xfId="8695"/>
    <cellStyle name="Normal 2 35" xfId="3623"/>
    <cellStyle name="Normal 2 4" xfId="122"/>
    <cellStyle name="Normal 2 4 2" xfId="436"/>
    <cellStyle name="Normal 2 4 3" xfId="3082"/>
    <cellStyle name="Normal 2 4 4" xfId="3272"/>
    <cellStyle name="Normal 2 4 5" xfId="3375"/>
    <cellStyle name="Normal 2 5" xfId="137"/>
    <cellStyle name="Normal 2 5 2" xfId="485"/>
    <cellStyle name="Normal 2 5 3" xfId="3090"/>
    <cellStyle name="Normal 2 5 4" xfId="3284"/>
    <cellStyle name="Normal 2 5 5" xfId="3393"/>
    <cellStyle name="Normal 2 6" xfId="138"/>
    <cellStyle name="Normal 2 6 2" xfId="597"/>
    <cellStyle name="Normal 2 6 3" xfId="3104"/>
    <cellStyle name="Normal 2 6 4" xfId="3209"/>
    <cellStyle name="Normal 2 6 5" xfId="3501"/>
    <cellStyle name="Normal 2 7" xfId="150"/>
    <cellStyle name="Normal 2 7 2" xfId="698"/>
    <cellStyle name="Normal 2 7 2 2" xfId="1044"/>
    <cellStyle name="Normal 2 7 2 3" xfId="3146"/>
    <cellStyle name="Normal 2 7 2 4" xfId="3244"/>
    <cellStyle name="Normal 2 7 3" xfId="1492"/>
    <cellStyle name="Normal 2 7 4" xfId="2708"/>
    <cellStyle name="Normal 2 7 5" xfId="2931"/>
    <cellStyle name="Normal 2 7 6" xfId="3045"/>
    <cellStyle name="Normal 2 7 7" xfId="3110"/>
    <cellStyle name="Normal 2 7 8" xfId="3282"/>
    <cellStyle name="Normal 2 7 9" xfId="3575"/>
    <cellStyle name="Normal 2 8" xfId="123"/>
    <cellStyle name="Normal 2 8 2" xfId="1055"/>
    <cellStyle name="Normal 2 8 3" xfId="3155"/>
    <cellStyle name="Normal 2 8 4" xfId="3137"/>
    <cellStyle name="Normal 2 8 5" xfId="3585"/>
    <cellStyle name="Normal 2 9" xfId="160"/>
    <cellStyle name="Normal 2 9 2" xfId="1049"/>
    <cellStyle name="Normal 2 9 3" xfId="3150"/>
    <cellStyle name="Normal 2 9 4" xfId="3235"/>
    <cellStyle name="Normal 2 9 5" xfId="3579"/>
    <cellStyle name="Normal 20" xfId="26"/>
    <cellStyle name="Normal 21" xfId="25"/>
    <cellStyle name="Normal 22" xfId="24"/>
    <cellStyle name="Normal 23" xfId="23"/>
    <cellStyle name="Normal 24" xfId="22"/>
    <cellStyle name="Normal 25" xfId="21"/>
    <cellStyle name="Normal 26" xfId="20"/>
    <cellStyle name="Normal 27" xfId="19"/>
    <cellStyle name="Normal 27 10" xfId="3240"/>
    <cellStyle name="Normal 27 10 2" xfId="6061"/>
    <cellStyle name="Normal 27 10 3" xfId="7643"/>
    <cellStyle name="Normal 27 10 4" xfId="8696"/>
    <cellStyle name="Normal 27 11" xfId="3361"/>
    <cellStyle name="Normal 27 11 2" xfId="6062"/>
    <cellStyle name="Normal 27 11 3" xfId="7644"/>
    <cellStyle name="Normal 27 11 4" xfId="8697"/>
    <cellStyle name="Normal 27 2" xfId="408"/>
    <cellStyle name="Normal 27 2 10" xfId="8698"/>
    <cellStyle name="Normal 27 2 2" xfId="930"/>
    <cellStyle name="Normal 27 2 2 2" xfId="6064"/>
    <cellStyle name="Normal 27 2 2 3" xfId="7646"/>
    <cellStyle name="Normal 27 2 2 4" xfId="8699"/>
    <cellStyle name="Normal 27 2 3" xfId="1376"/>
    <cellStyle name="Normal 27 2 3 2" xfId="6065"/>
    <cellStyle name="Normal 27 2 3 3" xfId="7647"/>
    <cellStyle name="Normal 27 2 3 4" xfId="8700"/>
    <cellStyle name="Normal 27 2 4" xfId="2590"/>
    <cellStyle name="Normal 27 2 4 2" xfId="6066"/>
    <cellStyle name="Normal 27 2 4 3" xfId="7648"/>
    <cellStyle name="Normal 27 2 4 4" xfId="8701"/>
    <cellStyle name="Normal 27 2 5" xfId="2345"/>
    <cellStyle name="Normal 27 2 5 2" xfId="6067"/>
    <cellStyle name="Normal 27 2 5 3" xfId="7649"/>
    <cellStyle name="Normal 27 2 5 4" xfId="8702"/>
    <cellStyle name="Normal 27 2 6" xfId="2841"/>
    <cellStyle name="Normal 27 2 6 2" xfId="6068"/>
    <cellStyle name="Normal 27 2 6 3" xfId="7650"/>
    <cellStyle name="Normal 27 2 6 4" xfId="8703"/>
    <cellStyle name="Normal 27 2 7" xfId="3457"/>
    <cellStyle name="Normal 27 2 7 2" xfId="6069"/>
    <cellStyle name="Normal 27 2 7 3" xfId="7651"/>
    <cellStyle name="Normal 27 2 7 4" xfId="8704"/>
    <cellStyle name="Normal 27 2 8" xfId="6063"/>
    <cellStyle name="Normal 27 2 9" xfId="7645"/>
    <cellStyle name="Normal 27 3" xfId="518"/>
    <cellStyle name="Normal 27 3 10" xfId="8705"/>
    <cellStyle name="Normal 27 3 2" xfId="894"/>
    <cellStyle name="Normal 27 3 2 2" xfId="6071"/>
    <cellStyle name="Normal 27 3 2 3" xfId="7653"/>
    <cellStyle name="Normal 27 3 2 4" xfId="8706"/>
    <cellStyle name="Normal 27 3 3" xfId="1338"/>
    <cellStyle name="Normal 27 3 3 2" xfId="6072"/>
    <cellStyle name="Normal 27 3 3 3" xfId="7654"/>
    <cellStyle name="Normal 27 3 3 4" xfId="8707"/>
    <cellStyle name="Normal 27 3 4" xfId="2551"/>
    <cellStyle name="Normal 27 3 4 2" xfId="6073"/>
    <cellStyle name="Normal 27 3 4 3" xfId="7655"/>
    <cellStyle name="Normal 27 3 4 4" xfId="8708"/>
    <cellStyle name="Normal 27 3 5" xfId="2274"/>
    <cellStyle name="Normal 27 3 5 2" xfId="6074"/>
    <cellStyle name="Normal 27 3 5 3" xfId="7656"/>
    <cellStyle name="Normal 27 3 5 4" xfId="8709"/>
    <cellStyle name="Normal 27 3 6" xfId="2384"/>
    <cellStyle name="Normal 27 3 6 2" xfId="6075"/>
    <cellStyle name="Normal 27 3 6 3" xfId="7657"/>
    <cellStyle name="Normal 27 3 6 4" xfId="8710"/>
    <cellStyle name="Normal 27 3 7" xfId="3423"/>
    <cellStyle name="Normal 27 3 7 2" xfId="6076"/>
    <cellStyle name="Normal 27 3 7 3" xfId="7658"/>
    <cellStyle name="Normal 27 3 7 4" xfId="8711"/>
    <cellStyle name="Normal 27 3 8" xfId="6070"/>
    <cellStyle name="Normal 27 3 9" xfId="7652"/>
    <cellStyle name="Normal 27 4" xfId="806"/>
    <cellStyle name="Normal 27 4 2" xfId="6077"/>
    <cellStyle name="Normal 27 4 3" xfId="7659"/>
    <cellStyle name="Normal 27 4 4" xfId="8712"/>
    <cellStyle name="Normal 27 5" xfId="699"/>
    <cellStyle name="Normal 27 5 2" xfId="6078"/>
    <cellStyle name="Normal 27 5 3" xfId="7660"/>
    <cellStyle name="Normal 27 5 4" xfId="8713"/>
    <cellStyle name="Normal 27 6" xfId="2444"/>
    <cellStyle name="Normal 27 6 2" xfId="6079"/>
    <cellStyle name="Normal 27 6 3" xfId="7661"/>
    <cellStyle name="Normal 27 6 4" xfId="8714"/>
    <cellStyle name="Normal 27 7" xfId="2427"/>
    <cellStyle name="Normal 27 7 2" xfId="6080"/>
    <cellStyle name="Normal 27 7 3" xfId="7662"/>
    <cellStyle name="Normal 27 7 4" xfId="8715"/>
    <cellStyle name="Normal 27 8" xfId="2756"/>
    <cellStyle name="Normal 27 8 2" xfId="6081"/>
    <cellStyle name="Normal 27 8 3" xfId="7663"/>
    <cellStyle name="Normal 27 8 4" xfId="8716"/>
    <cellStyle name="Normal 27 9" xfId="3079"/>
    <cellStyle name="Normal 27 9 2" xfId="6082"/>
    <cellStyle name="Normal 27 9 3" xfId="7664"/>
    <cellStyle name="Normal 27 9 4" xfId="8717"/>
    <cellStyle name="Normal 28" xfId="18"/>
    <cellStyle name="Normal 28 2" xfId="421"/>
    <cellStyle name="Normal 28 3" xfId="3081"/>
    <cellStyle name="Normal 28 4" xfId="3138"/>
    <cellStyle name="Normal 28 5" xfId="3362"/>
    <cellStyle name="Normal 29" xfId="17"/>
    <cellStyle name="Normal 29 10" xfId="3204"/>
    <cellStyle name="Normal 29 10 2" xfId="6089"/>
    <cellStyle name="Normal 29 10 3" xfId="7671"/>
    <cellStyle name="Normal 29 10 4" xfId="8718"/>
    <cellStyle name="Normal 29 11" xfId="3380"/>
    <cellStyle name="Normal 29 11 2" xfId="6090"/>
    <cellStyle name="Normal 29 11 3" xfId="7672"/>
    <cellStyle name="Normal 29 11 4" xfId="8719"/>
    <cellStyle name="Normal 29 2" xfId="472"/>
    <cellStyle name="Normal 29 2 10" xfId="8720"/>
    <cellStyle name="Normal 29 2 2" xfId="957"/>
    <cellStyle name="Normal 29 2 2 2" xfId="6092"/>
    <cellStyle name="Normal 29 2 2 3" xfId="7674"/>
    <cellStyle name="Normal 29 2 2 4" xfId="8721"/>
    <cellStyle name="Normal 29 2 3" xfId="1404"/>
    <cellStyle name="Normal 29 2 3 2" xfId="6093"/>
    <cellStyle name="Normal 29 2 3 3" xfId="7675"/>
    <cellStyle name="Normal 29 2 3 4" xfId="8722"/>
    <cellStyle name="Normal 29 2 4" xfId="2618"/>
    <cellStyle name="Normal 29 2 4 2" xfId="6094"/>
    <cellStyle name="Normal 29 2 4 3" xfId="7676"/>
    <cellStyle name="Normal 29 2 4 4" xfId="8723"/>
    <cellStyle name="Normal 29 2 5" xfId="2331"/>
    <cellStyle name="Normal 29 2 5 2" xfId="6095"/>
    <cellStyle name="Normal 29 2 5 3" xfId="7677"/>
    <cellStyle name="Normal 29 2 5 4" xfId="8724"/>
    <cellStyle name="Normal 29 2 6" xfId="2797"/>
    <cellStyle name="Normal 29 2 6 2" xfId="6096"/>
    <cellStyle name="Normal 29 2 6 3" xfId="7678"/>
    <cellStyle name="Normal 29 2 6 4" xfId="8725"/>
    <cellStyle name="Normal 29 2 7" xfId="3485"/>
    <cellStyle name="Normal 29 2 7 2" xfId="6097"/>
    <cellStyle name="Normal 29 2 7 3" xfId="7679"/>
    <cellStyle name="Normal 29 2 7 4" xfId="8726"/>
    <cellStyle name="Normal 29 2 8" xfId="6091"/>
    <cellStyle name="Normal 29 2 9" xfId="7673"/>
    <cellStyle name="Normal 29 3" xfId="613"/>
    <cellStyle name="Normal 29 3 10" xfId="8727"/>
    <cellStyle name="Normal 29 3 2" xfId="989"/>
    <cellStyle name="Normal 29 3 2 2" xfId="6099"/>
    <cellStyle name="Normal 29 3 2 3" xfId="7681"/>
    <cellStyle name="Normal 29 3 2 4" xfId="8728"/>
    <cellStyle name="Normal 29 3 3" xfId="1434"/>
    <cellStyle name="Normal 29 3 3 2" xfId="6100"/>
    <cellStyle name="Normal 29 3 3 3" xfId="7682"/>
    <cellStyle name="Normal 29 3 3 4" xfId="8729"/>
    <cellStyle name="Normal 29 3 4" xfId="2650"/>
    <cellStyle name="Normal 29 3 4 2" xfId="6101"/>
    <cellStyle name="Normal 29 3 4 3" xfId="7683"/>
    <cellStyle name="Normal 29 3 4 4" xfId="8730"/>
    <cellStyle name="Normal 29 3 5" xfId="2310"/>
    <cellStyle name="Normal 29 3 5 2" xfId="6102"/>
    <cellStyle name="Normal 29 3 5 3" xfId="7684"/>
    <cellStyle name="Normal 29 3 5 4" xfId="8731"/>
    <cellStyle name="Normal 29 3 6" xfId="2759"/>
    <cellStyle name="Normal 29 3 6 2" xfId="6103"/>
    <cellStyle name="Normal 29 3 6 3" xfId="7685"/>
    <cellStyle name="Normal 29 3 6 4" xfId="8732"/>
    <cellStyle name="Normal 29 3 7" xfId="3517"/>
    <cellStyle name="Normal 29 3 7 2" xfId="6104"/>
    <cellStyle name="Normal 29 3 7 3" xfId="7686"/>
    <cellStyle name="Normal 29 3 7 4" xfId="8733"/>
    <cellStyle name="Normal 29 3 8" xfId="6098"/>
    <cellStyle name="Normal 29 3 9" xfId="7680"/>
    <cellStyle name="Normal 29 4" xfId="850"/>
    <cellStyle name="Normal 29 4 2" xfId="6105"/>
    <cellStyle name="Normal 29 4 3" xfId="7687"/>
    <cellStyle name="Normal 29 4 4" xfId="8734"/>
    <cellStyle name="Normal 29 5" xfId="1295"/>
    <cellStyle name="Normal 29 5 2" xfId="6106"/>
    <cellStyle name="Normal 29 5 3" xfId="7688"/>
    <cellStyle name="Normal 29 5 4" xfId="8735"/>
    <cellStyle name="Normal 29 6" xfId="2504"/>
    <cellStyle name="Normal 29 6 2" xfId="6107"/>
    <cellStyle name="Normal 29 6 3" xfId="7689"/>
    <cellStyle name="Normal 29 6 4" xfId="8736"/>
    <cellStyle name="Normal 29 7" xfId="2749"/>
    <cellStyle name="Normal 29 7 2" xfId="6108"/>
    <cellStyle name="Normal 29 7 3" xfId="7690"/>
    <cellStyle name="Normal 29 7 4" xfId="8737"/>
    <cellStyle name="Normal 29 8" xfId="2951"/>
    <cellStyle name="Normal 29 8 2" xfId="6109"/>
    <cellStyle name="Normal 29 8 3" xfId="7691"/>
    <cellStyle name="Normal 29 8 4" xfId="8738"/>
    <cellStyle name="Normal 29 9" xfId="3089"/>
    <cellStyle name="Normal 29 9 2" xfId="6110"/>
    <cellStyle name="Normal 29 9 3" xfId="7692"/>
    <cellStyle name="Normal 29 9 4" xfId="8739"/>
    <cellStyle name="Normal 3" xfId="43"/>
    <cellStyle name="Normal 3 10" xfId="240"/>
    <cellStyle name="Normal 3 10 2" xfId="1197"/>
    <cellStyle name="Normal 3 10 3" xfId="3185"/>
    <cellStyle name="Normal 3 10 4" xfId="3225"/>
    <cellStyle name="Normal 3 10 5" xfId="3609"/>
    <cellStyle name="Normal 3 10 6" xfId="6112"/>
    <cellStyle name="Normal 3 10 7" xfId="7694"/>
    <cellStyle name="Normal 3 10 8" xfId="8740"/>
    <cellStyle name="Normal 3 11" xfId="404"/>
    <cellStyle name="Normal 3 12" xfId="1230"/>
    <cellStyle name="Normal 3 13" xfId="1149"/>
    <cellStyle name="Normal 3 14" xfId="1134"/>
    <cellStyle name="Normal 3 15" xfId="1186"/>
    <cellStyle name="Normal 3 16" xfId="1180"/>
    <cellStyle name="Normal 3 17" xfId="1127"/>
    <cellStyle name="Normal 3 18" xfId="1107"/>
    <cellStyle name="Normal 3 19" xfId="1110"/>
    <cellStyle name="Normal 3 2" xfId="85"/>
    <cellStyle name="Normal 3 2 10" xfId="1173"/>
    <cellStyle name="Normal 3 2 11" xfId="1154"/>
    <cellStyle name="Normal 3 2 12" xfId="1088"/>
    <cellStyle name="Normal 3 2 13" xfId="1129"/>
    <cellStyle name="Normal 3 2 14" xfId="1175"/>
    <cellStyle name="Normal 3 2 15" xfId="1192"/>
    <cellStyle name="Normal 3 2 16" xfId="1097"/>
    <cellStyle name="Normal 3 2 17" xfId="1117"/>
    <cellStyle name="Normal 3 2 18" xfId="1105"/>
    <cellStyle name="Normal 3 2 19" xfId="1245"/>
    <cellStyle name="Normal 3 2 2" xfId="87"/>
    <cellStyle name="Normal 3 2 2 2" xfId="783"/>
    <cellStyle name="Normal 3 2 2 2 2" xfId="803"/>
    <cellStyle name="Normal 3 2 2 2 3" xfId="3133"/>
    <cellStyle name="Normal 3 2 2 2 4" xfId="3260"/>
    <cellStyle name="Normal 3 2 2 3" xfId="845"/>
    <cellStyle name="Normal 3 2 2 4" xfId="2441"/>
    <cellStyle name="Normal 3 2 2 5" xfId="2443"/>
    <cellStyle name="Normal 3 2 2 6" xfId="2426"/>
    <cellStyle name="Normal 3 2 2 7" xfId="3127"/>
    <cellStyle name="Normal 3 2 2 8" xfId="3142"/>
    <cellStyle name="Normal 3 2 20" xfId="810"/>
    <cellStyle name="Normal 3 2 21" xfId="2425"/>
    <cellStyle name="Normal 3 2 22" xfId="2716"/>
    <cellStyle name="Normal 3 2 23" xfId="2936"/>
    <cellStyle name="Normal 3 2 24" xfId="3077"/>
    <cellStyle name="Normal 3 2 25" xfId="3259"/>
    <cellStyle name="Normal 3 2 26" xfId="3626"/>
    <cellStyle name="Normal 3 2 3" xfId="104"/>
    <cellStyle name="Normal 3 2 4" xfId="242"/>
    <cellStyle name="Normal 3 2 4 2" xfId="1054"/>
    <cellStyle name="Normal 3 2 4 3" xfId="3154"/>
    <cellStyle name="Normal 3 2 4 4" xfId="3217"/>
    <cellStyle name="Normal 3 2 4 5" xfId="3584"/>
    <cellStyle name="Normal 3 2 4 6" xfId="6150"/>
    <cellStyle name="Normal 3 2 4 7" xfId="7732"/>
    <cellStyle name="Normal 3 2 4 8" xfId="8741"/>
    <cellStyle name="Normal 3 2 5" xfId="406"/>
    <cellStyle name="Normal 3 2 6" xfId="757"/>
    <cellStyle name="Normal 3 2 7" xfId="1140"/>
    <cellStyle name="Normal 3 2 8" xfId="1135"/>
    <cellStyle name="Normal 3 2 9" xfId="1169"/>
    <cellStyle name="Normal 3 20" xfId="1084"/>
    <cellStyle name="Normal 3 21" xfId="1243"/>
    <cellStyle name="Normal 3 22" xfId="725"/>
    <cellStyle name="Normal 3 23" xfId="1992"/>
    <cellStyle name="Normal 3 24" xfId="2141"/>
    <cellStyle name="Normal 3 25" xfId="2207"/>
    <cellStyle name="Normal 3 26" xfId="2251"/>
    <cellStyle name="Normal 3 27" xfId="2387"/>
    <cellStyle name="Normal 3 28" xfId="2828"/>
    <cellStyle name="Normal 3 29" xfId="2974"/>
    <cellStyle name="Normal 3 3" xfId="91"/>
    <cellStyle name="Normal 3 3 2" xfId="245"/>
    <cellStyle name="Normal 3 3 2 2" xfId="1248"/>
    <cellStyle name="Normal 3 3 2 3" xfId="3192"/>
    <cellStyle name="Normal 3 3 2 4" xfId="3080"/>
    <cellStyle name="Normal 3 3 2 5" xfId="3616"/>
    <cellStyle name="Normal 3 3 2 6" xfId="6170"/>
    <cellStyle name="Normal 3 3 2 7" xfId="7749"/>
    <cellStyle name="Normal 3 3 2 8" xfId="8742"/>
    <cellStyle name="Normal 3 3 3" xfId="468"/>
    <cellStyle name="Normal 3 3 4" xfId="3085"/>
    <cellStyle name="Normal 3 3 5" xfId="3126"/>
    <cellStyle name="Normal 3 3 6" xfId="3378"/>
    <cellStyle name="Normal 3 3 7" xfId="3629"/>
    <cellStyle name="Normal 3 30" xfId="3075"/>
    <cellStyle name="Normal 3 31" xfId="3242"/>
    <cellStyle name="Normal 3 32" xfId="3327"/>
    <cellStyle name="Normal 3 32 2" xfId="7756"/>
    <cellStyle name="Normal 3 32 3" xfId="8743"/>
    <cellStyle name="Normal 3 33" xfId="3624"/>
    <cellStyle name="Normal 3 4" xfId="93"/>
    <cellStyle name="Normal 3 4 2" xfId="247"/>
    <cellStyle name="Normal 3 4 2 2" xfId="1250"/>
    <cellStyle name="Normal 3 4 2 3" xfId="3193"/>
    <cellStyle name="Normal 3 4 2 4" xfId="3221"/>
    <cellStyle name="Normal 3 4 2 5" xfId="3617"/>
    <cellStyle name="Normal 3 4 2 6" xfId="6176"/>
    <cellStyle name="Normal 3 4 2 7" xfId="7758"/>
    <cellStyle name="Normal 3 4 2 8" xfId="8744"/>
    <cellStyle name="Normal 3 4 3" xfId="490"/>
    <cellStyle name="Normal 3 4 4" xfId="3091"/>
    <cellStyle name="Normal 3 4 5" xfId="3248"/>
    <cellStyle name="Normal 3 4 6" xfId="3396"/>
    <cellStyle name="Normal 3 4 7" xfId="3631"/>
    <cellStyle name="Normal 3 5" xfId="95"/>
    <cellStyle name="Normal 3 5 10" xfId="3633"/>
    <cellStyle name="Normal 3 5 2" xfId="249"/>
    <cellStyle name="Normal 3 5 2 2" xfId="1047"/>
    <cellStyle name="Normal 3 5 2 2 2" xfId="1251"/>
    <cellStyle name="Normal 3 5 2 2 3" xfId="3194"/>
    <cellStyle name="Normal 3 5 2 2 4" xfId="3220"/>
    <cellStyle name="Normal 3 5 2 3" xfId="1567"/>
    <cellStyle name="Normal 3 5 2 4" xfId="3148"/>
    <cellStyle name="Normal 3 5 2 5" xfId="3236"/>
    <cellStyle name="Normal 3 5 2 6" xfId="3618"/>
    <cellStyle name="Normal 3 5 2 7" xfId="6186"/>
    <cellStyle name="Normal 3 5 2 8" xfId="7768"/>
    <cellStyle name="Normal 3 5 2 9" xfId="8745"/>
    <cellStyle name="Normal 3 5 3" xfId="745"/>
    <cellStyle name="Normal 3 5 3 2" xfId="1495"/>
    <cellStyle name="Normal 3 5 3 3" xfId="3208"/>
    <cellStyle name="Normal 3 5 3 4" xfId="3219"/>
    <cellStyle name="Normal 3 5 4" xfId="2711"/>
    <cellStyle name="Normal 3 5 5" xfId="2933"/>
    <cellStyle name="Normal 3 5 6" xfId="3047"/>
    <cellStyle name="Normal 3 5 7" xfId="3114"/>
    <cellStyle name="Normal 3 5 8" xfId="3276"/>
    <cellStyle name="Normal 3 5 9" xfId="3577"/>
    <cellStyle name="Normal 3 6" xfId="97"/>
    <cellStyle name="Normal 3 6 2" xfId="251"/>
    <cellStyle name="Normal 3 6 2 2" xfId="1252"/>
    <cellStyle name="Normal 3 6 2 3" xfId="3195"/>
    <cellStyle name="Normal 3 6 2 4" xfId="307"/>
    <cellStyle name="Normal 3 6 2 5" xfId="3619"/>
    <cellStyle name="Normal 3 6 2 6" xfId="6203"/>
    <cellStyle name="Normal 3 6 2 7" xfId="7785"/>
    <cellStyle name="Normal 3 6 2 8" xfId="8746"/>
    <cellStyle name="Normal 3 6 3" xfId="753"/>
    <cellStyle name="Normal 3 6 4" xfId="3117"/>
    <cellStyle name="Normal 3 6 5" xfId="3144"/>
    <cellStyle name="Normal 3 6 6" xfId="3332"/>
    <cellStyle name="Normal 3 6 7" xfId="3635"/>
    <cellStyle name="Normal 3 7" xfId="99"/>
    <cellStyle name="Normal 3 7 2" xfId="253"/>
    <cellStyle name="Normal 3 7 2 2" xfId="1253"/>
    <cellStyle name="Normal 3 7 2 3" xfId="3196"/>
    <cellStyle name="Normal 3 7 2 4" xfId="310"/>
    <cellStyle name="Normal 3 7 2 5" xfId="3620"/>
    <cellStyle name="Normal 3 7 2 6" xfId="6207"/>
    <cellStyle name="Normal 3 7 2 7" xfId="7787"/>
    <cellStyle name="Normal 3 7 2 8" xfId="8747"/>
    <cellStyle name="Normal 3 7 3" xfId="1053"/>
    <cellStyle name="Normal 3 7 4" xfId="3153"/>
    <cellStyle name="Normal 3 7 5" xfId="3218"/>
    <cellStyle name="Normal 3 7 6" xfId="3583"/>
    <cellStyle name="Normal 3 7 7" xfId="3637"/>
    <cellStyle name="Normal 3 8" xfId="101"/>
    <cellStyle name="Normal 3 8 2" xfId="255"/>
    <cellStyle name="Normal 3 8 2 2" xfId="1254"/>
    <cellStyle name="Normal 3 8 2 3" xfId="3197"/>
    <cellStyle name="Normal 3 8 2 4" xfId="3201"/>
    <cellStyle name="Normal 3 8 2 5" xfId="3621"/>
    <cellStyle name="Normal 3 8 2 6" xfId="6214"/>
    <cellStyle name="Normal 3 8 2 7" xfId="7796"/>
    <cellStyle name="Normal 3 8 2 8" xfId="8748"/>
    <cellStyle name="Normal 3 8 3" xfId="759"/>
    <cellStyle name="Normal 3 8 4" xfId="3120"/>
    <cellStyle name="Normal 3 8 5" xfId="3203"/>
    <cellStyle name="Normal 3 8 6" xfId="3335"/>
    <cellStyle name="Normal 3 8 7" xfId="3639"/>
    <cellStyle name="Normal 3 9" xfId="102"/>
    <cellStyle name="Normal 30" xfId="16"/>
    <cellStyle name="Normal 30 10" xfId="3289"/>
    <cellStyle name="Normal 30 10 2" xfId="6225"/>
    <cellStyle name="Normal 30 10 3" xfId="7807"/>
    <cellStyle name="Normal 30 10 4" xfId="8749"/>
    <cellStyle name="Normal 30 11" xfId="3399"/>
    <cellStyle name="Normal 30 11 2" xfId="6226"/>
    <cellStyle name="Normal 30 11 3" xfId="7808"/>
    <cellStyle name="Normal 30 11 4" xfId="8750"/>
    <cellStyle name="Normal 30 2" xfId="493"/>
    <cellStyle name="Normal 30 2 2" xfId="537"/>
    <cellStyle name="Normal 30 2 3" xfId="3098"/>
    <cellStyle name="Normal 30 2 4" xfId="3112"/>
    <cellStyle name="Normal 30 2 5" xfId="3438"/>
    <cellStyle name="Normal 30 2 6" xfId="6227"/>
    <cellStyle name="Normal 30 2 7" xfId="7809"/>
    <cellStyle name="Normal 30 2 8" xfId="8751"/>
    <cellStyle name="Normal 30 3" xfId="511"/>
    <cellStyle name="Normal 30 4" xfId="869"/>
    <cellStyle name="Normal 30 4 2" xfId="6233"/>
    <cellStyle name="Normal 30 4 3" xfId="7815"/>
    <cellStyle name="Normal 30 4 4" xfId="8752"/>
    <cellStyle name="Normal 30 5" xfId="1314"/>
    <cellStyle name="Normal 30 5 2" xfId="6234"/>
    <cellStyle name="Normal 30 5 3" xfId="7816"/>
    <cellStyle name="Normal 30 5 4" xfId="8753"/>
    <cellStyle name="Normal 30 6" xfId="2526"/>
    <cellStyle name="Normal 30 6 2" xfId="6235"/>
    <cellStyle name="Normal 30 6 3" xfId="7817"/>
    <cellStyle name="Normal 30 6 4" xfId="8754"/>
    <cellStyle name="Normal 30 7" xfId="2376"/>
    <cellStyle name="Normal 30 7 2" xfId="6236"/>
    <cellStyle name="Normal 30 7 3" xfId="7818"/>
    <cellStyle name="Normal 30 7 4" xfId="8755"/>
    <cellStyle name="Normal 30 8" xfId="2524"/>
    <cellStyle name="Normal 30 8 2" xfId="6237"/>
    <cellStyle name="Normal 30 8 3" xfId="7819"/>
    <cellStyle name="Normal 30 8 4" xfId="8756"/>
    <cellStyle name="Normal 30 9" xfId="3094"/>
    <cellStyle name="Normal 30 9 2" xfId="6238"/>
    <cellStyle name="Normal 30 9 3" xfId="7820"/>
    <cellStyle name="Normal 30 9 4" xfId="8757"/>
    <cellStyle name="Normal 31" xfId="15"/>
    <cellStyle name="Normal 31 2" xfId="573"/>
    <cellStyle name="Normal 31 2 2" xfId="6240"/>
    <cellStyle name="Normal 31 2 3" xfId="7822"/>
    <cellStyle name="Normal 31 2 4" xfId="8758"/>
    <cellStyle name="Normal 31 3" xfId="1394"/>
    <cellStyle name="Normal 31 3 2" xfId="6241"/>
    <cellStyle name="Normal 31 3 3" xfId="7823"/>
    <cellStyle name="Normal 31 3 4" xfId="8759"/>
    <cellStyle name="Normal 31 4" xfId="2608"/>
    <cellStyle name="Normal 31 4 2" xfId="6242"/>
    <cellStyle name="Normal 31 4 3" xfId="7824"/>
    <cellStyle name="Normal 31 4 4" xfId="8760"/>
    <cellStyle name="Normal 31 5" xfId="2486"/>
    <cellStyle name="Normal 31 5 2" xfId="6243"/>
    <cellStyle name="Normal 31 5 3" xfId="7825"/>
    <cellStyle name="Normal 31 5 4" xfId="8761"/>
    <cellStyle name="Normal 31 6" xfId="2871"/>
    <cellStyle name="Normal 31 6 2" xfId="6244"/>
    <cellStyle name="Normal 31 6 3" xfId="7826"/>
    <cellStyle name="Normal 31 6 4" xfId="8762"/>
    <cellStyle name="Normal 31 7" xfId="3102"/>
    <cellStyle name="Normal 31 7 2" xfId="6245"/>
    <cellStyle name="Normal 31 7 3" xfId="7827"/>
    <cellStyle name="Normal 31 7 4" xfId="8763"/>
    <cellStyle name="Normal 31 8" xfId="3206"/>
    <cellStyle name="Normal 31 8 2" xfId="6246"/>
    <cellStyle name="Normal 31 8 3" xfId="7828"/>
    <cellStyle name="Normal 31 8 4" xfId="8764"/>
    <cellStyle name="Normal 31 9" xfId="3475"/>
    <cellStyle name="Normal 31 9 2" xfId="6247"/>
    <cellStyle name="Normal 31 9 3" xfId="7829"/>
    <cellStyle name="Normal 31 9 4" xfId="8765"/>
    <cellStyle name="Normal 32" xfId="14"/>
    <cellStyle name="Normal 32 2" xfId="629"/>
    <cellStyle name="Normal 32 2 2" xfId="6249"/>
    <cellStyle name="Normal 32 2 3" xfId="7831"/>
    <cellStyle name="Normal 32 2 4" xfId="8766"/>
    <cellStyle name="Normal 32 3" xfId="1450"/>
    <cellStyle name="Normal 32 3 2" xfId="6250"/>
    <cellStyle name="Normal 32 3 3" xfId="7832"/>
    <cellStyle name="Normal 32 3 4" xfId="8767"/>
    <cellStyle name="Normal 32 4" xfId="2666"/>
    <cellStyle name="Normal 32 4 2" xfId="6251"/>
    <cellStyle name="Normal 32 4 3" xfId="7833"/>
    <cellStyle name="Normal 32 4 4" xfId="8768"/>
    <cellStyle name="Normal 32 5" xfId="2889"/>
    <cellStyle name="Normal 32 5 2" xfId="6252"/>
    <cellStyle name="Normal 32 5 3" xfId="7834"/>
    <cellStyle name="Normal 32 5 4" xfId="8769"/>
    <cellStyle name="Normal 32 6" xfId="3003"/>
    <cellStyle name="Normal 32 6 2" xfId="6253"/>
    <cellStyle name="Normal 32 6 3" xfId="7835"/>
    <cellStyle name="Normal 32 6 4" xfId="8770"/>
    <cellStyle name="Normal 32 7" xfId="3107"/>
    <cellStyle name="Normal 32 7 2" xfId="6254"/>
    <cellStyle name="Normal 32 7 3" xfId="7836"/>
    <cellStyle name="Normal 32 7 4" xfId="8771"/>
    <cellStyle name="Normal 32 8" xfId="3164"/>
    <cellStyle name="Normal 32 8 2" xfId="6255"/>
    <cellStyle name="Normal 32 8 3" xfId="7837"/>
    <cellStyle name="Normal 32 8 4" xfId="8772"/>
    <cellStyle name="Normal 32 9" xfId="3533"/>
    <cellStyle name="Normal 32 9 2" xfId="6256"/>
    <cellStyle name="Normal 32 9 3" xfId="7838"/>
    <cellStyle name="Normal 32 9 4" xfId="8773"/>
    <cellStyle name="Normal 33" xfId="13"/>
    <cellStyle name="Normal 33 2" xfId="633"/>
    <cellStyle name="Normal 33 2 2" xfId="6258"/>
    <cellStyle name="Normal 33 2 3" xfId="7840"/>
    <cellStyle name="Normal 33 2 4" xfId="8774"/>
    <cellStyle name="Normal 33 3" xfId="1454"/>
    <cellStyle name="Normal 33 3 2" xfId="6259"/>
    <cellStyle name="Normal 33 3 3" xfId="7841"/>
    <cellStyle name="Normal 33 3 4" xfId="8775"/>
    <cellStyle name="Normal 33 4" xfId="2670"/>
    <cellStyle name="Normal 33 4 2" xfId="6260"/>
    <cellStyle name="Normal 33 4 3" xfId="7842"/>
    <cellStyle name="Normal 33 4 4" xfId="8776"/>
    <cellStyle name="Normal 33 5" xfId="2893"/>
    <cellStyle name="Normal 33 5 2" xfId="6261"/>
    <cellStyle name="Normal 33 5 3" xfId="7843"/>
    <cellStyle name="Normal 33 5 4" xfId="8777"/>
    <cellStyle name="Normal 33 6" xfId="3007"/>
    <cellStyle name="Normal 33 6 2" xfId="6262"/>
    <cellStyle name="Normal 33 6 3" xfId="7844"/>
    <cellStyle name="Normal 33 6 4" xfId="8778"/>
    <cellStyle name="Normal 33 7" xfId="3109"/>
    <cellStyle name="Normal 33 7 2" xfId="6263"/>
    <cellStyle name="Normal 33 7 3" xfId="7845"/>
    <cellStyle name="Normal 33 7 4" xfId="8779"/>
    <cellStyle name="Normal 33 8" xfId="3174"/>
    <cellStyle name="Normal 33 8 2" xfId="6264"/>
    <cellStyle name="Normal 33 8 3" xfId="7846"/>
    <cellStyle name="Normal 33 8 4" xfId="8780"/>
    <cellStyle name="Normal 33 9" xfId="3537"/>
    <cellStyle name="Normal 33 9 2" xfId="6265"/>
    <cellStyle name="Normal 33 9 3" xfId="7847"/>
    <cellStyle name="Normal 33 9 4" xfId="8781"/>
    <cellStyle name="Normal 34" xfId="12"/>
    <cellStyle name="Normal 34 2" xfId="632"/>
    <cellStyle name="Normal 34 2 2" xfId="6267"/>
    <cellStyle name="Normal 34 2 3" xfId="7849"/>
    <cellStyle name="Normal 34 2 4" xfId="8782"/>
    <cellStyle name="Normal 34 3" xfId="1453"/>
    <cellStyle name="Normal 34 3 2" xfId="6268"/>
    <cellStyle name="Normal 34 3 3" xfId="7850"/>
    <cellStyle name="Normal 34 3 4" xfId="8783"/>
    <cellStyle name="Normal 34 4" xfId="2669"/>
    <cellStyle name="Normal 34 4 2" xfId="6269"/>
    <cellStyle name="Normal 34 4 3" xfId="7851"/>
    <cellStyle name="Normal 34 4 4" xfId="8784"/>
    <cellStyle name="Normal 34 5" xfId="2892"/>
    <cellStyle name="Normal 34 5 2" xfId="6270"/>
    <cellStyle name="Normal 34 5 3" xfId="7852"/>
    <cellStyle name="Normal 34 5 4" xfId="8785"/>
    <cellStyle name="Normal 34 6" xfId="3006"/>
    <cellStyle name="Normal 34 6 2" xfId="6271"/>
    <cellStyle name="Normal 34 6 3" xfId="7853"/>
    <cellStyle name="Normal 34 6 4" xfId="8786"/>
    <cellStyle name="Normal 34 7" xfId="3108"/>
    <cellStyle name="Normal 34 7 2" xfId="6272"/>
    <cellStyle name="Normal 34 7 3" xfId="7854"/>
    <cellStyle name="Normal 34 7 4" xfId="8787"/>
    <cellStyle name="Normal 34 8" xfId="3190"/>
    <cellStyle name="Normal 34 8 2" xfId="6273"/>
    <cellStyle name="Normal 34 8 3" xfId="7855"/>
    <cellStyle name="Normal 34 8 4" xfId="8788"/>
    <cellStyle name="Normal 34 9" xfId="3536"/>
    <cellStyle name="Normal 34 9 2" xfId="6274"/>
    <cellStyle name="Normal 34 9 3" xfId="7856"/>
    <cellStyle name="Normal 34 9 4" xfId="8789"/>
    <cellStyle name="Normal 35" xfId="11"/>
    <cellStyle name="Normal 35 2" xfId="764"/>
    <cellStyle name="Normal 35 3" xfId="720"/>
    <cellStyle name="Normal 35 4" xfId="2405"/>
    <cellStyle name="Normal 35 5" xfId="2440"/>
    <cellStyle name="Normal 35 6" xfId="2455"/>
    <cellStyle name="Normal 35 7" xfId="3338"/>
    <cellStyle name="Normal 35 7 2" xfId="7863"/>
    <cellStyle name="Normal 35 7 3" xfId="8790"/>
    <cellStyle name="Normal 36" xfId="10"/>
    <cellStyle name="Normal 36 2" xfId="1059"/>
    <cellStyle name="Normal 36 3" xfId="3156"/>
    <cellStyle name="Normal 36 4" xfId="3250"/>
    <cellStyle name="Normal 36 5" xfId="3586"/>
    <cellStyle name="Normal 37" xfId="9"/>
    <cellStyle name="Normal 37 2" xfId="761"/>
    <cellStyle name="Normal 37 3" xfId="3121"/>
    <cellStyle name="Normal 37 4" xfId="3281"/>
    <cellStyle name="Normal 37 5" xfId="3336"/>
    <cellStyle name="Normal 38" xfId="8"/>
    <cellStyle name="Normal 38 2" xfId="1142"/>
    <cellStyle name="Normal 38 3" xfId="3172"/>
    <cellStyle name="Normal 38 4" xfId="3214"/>
    <cellStyle name="Normal 38 5" xfId="3598"/>
    <cellStyle name="Normal 39" xfId="7"/>
    <cellStyle name="Normal 39 2" xfId="1216"/>
    <cellStyle name="Normal 39 3" xfId="3189"/>
    <cellStyle name="Normal 39 4" xfId="3223"/>
    <cellStyle name="Normal 39 5" xfId="3613"/>
    <cellStyle name="Normal 4" xfId="42"/>
    <cellStyle name="Normal 4 10" xfId="1993"/>
    <cellStyle name="Normal 4 11" xfId="2142"/>
    <cellStyle name="Normal 4 12" xfId="2208"/>
    <cellStyle name="Normal 4 13" xfId="2252"/>
    <cellStyle name="Normal 4 14" xfId="2388"/>
    <cellStyle name="Normal 4 14 2" xfId="6307"/>
    <cellStyle name="Normal 4 14 3" xfId="7889"/>
    <cellStyle name="Normal 4 14 4" xfId="8791"/>
    <cellStyle name="Normal 4 15" xfId="2770"/>
    <cellStyle name="Normal 4 15 2" xfId="6308"/>
    <cellStyle name="Normal 4 15 3" xfId="7890"/>
    <cellStyle name="Normal 4 15 4" xfId="8792"/>
    <cellStyle name="Normal 4 16" xfId="2956"/>
    <cellStyle name="Normal 4 16 2" xfId="6309"/>
    <cellStyle name="Normal 4 16 3" xfId="7891"/>
    <cellStyle name="Normal 4 16 4" xfId="8793"/>
    <cellStyle name="Normal 4 17" xfId="3065"/>
    <cellStyle name="Normal 4 17 2" xfId="6310"/>
    <cellStyle name="Normal 4 17 3" xfId="7892"/>
    <cellStyle name="Normal 4 17 4" xfId="8794"/>
    <cellStyle name="Normal 4 18" xfId="3275"/>
    <cellStyle name="Normal 4 18 2" xfId="6311"/>
    <cellStyle name="Normal 4 18 3" xfId="7893"/>
    <cellStyle name="Normal 4 18 4" xfId="8795"/>
    <cellStyle name="Normal 4 19" xfId="3328"/>
    <cellStyle name="Normal 4 19 2" xfId="6312"/>
    <cellStyle name="Normal 4 19 3" xfId="7894"/>
    <cellStyle name="Normal 4 19 4" xfId="8796"/>
    <cellStyle name="Normal 4 2" xfId="90"/>
    <cellStyle name="Normal 4 2 10" xfId="2420"/>
    <cellStyle name="Normal 4 2 10 2" xfId="6314"/>
    <cellStyle name="Normal 4 2 10 3" xfId="7896"/>
    <cellStyle name="Normal 4 2 10 4" xfId="8797"/>
    <cellStyle name="Normal 4 2 11" xfId="2782"/>
    <cellStyle name="Normal 4 2 11 2" xfId="6315"/>
    <cellStyle name="Normal 4 2 11 3" xfId="7897"/>
    <cellStyle name="Normal 4 2 11 4" xfId="8798"/>
    <cellStyle name="Normal 4 2 12" xfId="2958"/>
    <cellStyle name="Normal 4 2 12 2" xfId="6316"/>
    <cellStyle name="Normal 4 2 12 3" xfId="7898"/>
    <cellStyle name="Normal 4 2 12 4" xfId="8799"/>
    <cellStyle name="Normal 4 2 13" xfId="3074"/>
    <cellStyle name="Normal 4 2 13 2" xfId="6317"/>
    <cellStyle name="Normal 4 2 13 3" xfId="7899"/>
    <cellStyle name="Normal 4 2 13 4" xfId="8800"/>
    <cellStyle name="Normal 4 2 14" xfId="3266"/>
    <cellStyle name="Normal 4 2 14 2" xfId="6318"/>
    <cellStyle name="Normal 4 2 14 3" xfId="7900"/>
    <cellStyle name="Normal 4 2 14 4" xfId="8801"/>
    <cellStyle name="Normal 4 2 15" xfId="3353"/>
    <cellStyle name="Normal 4 2 15 2" xfId="6319"/>
    <cellStyle name="Normal 4 2 15 3" xfId="7901"/>
    <cellStyle name="Normal 4 2 15 4" xfId="8802"/>
    <cellStyle name="Normal 4 2 2" xfId="399"/>
    <cellStyle name="Normal 4 2 2 10" xfId="8803"/>
    <cellStyle name="Normal 4 2 2 2" xfId="927"/>
    <cellStyle name="Normal 4 2 2 2 2" xfId="6321"/>
    <cellStyle name="Normal 4 2 2 2 3" xfId="7903"/>
    <cellStyle name="Normal 4 2 2 2 4" xfId="8804"/>
    <cellStyle name="Normal 4 2 2 3" xfId="1373"/>
    <cellStyle name="Normal 4 2 2 3 2" xfId="6322"/>
    <cellStyle name="Normal 4 2 2 3 3" xfId="7904"/>
    <cellStyle name="Normal 4 2 2 3 4" xfId="8805"/>
    <cellStyle name="Normal 4 2 2 4" xfId="2587"/>
    <cellStyle name="Normal 4 2 2 4 2" xfId="6323"/>
    <cellStyle name="Normal 4 2 2 4 3" xfId="7905"/>
    <cellStyle name="Normal 4 2 2 4 4" xfId="8806"/>
    <cellStyle name="Normal 4 2 2 5" xfId="2288"/>
    <cellStyle name="Normal 4 2 2 5 2" xfId="6324"/>
    <cellStyle name="Normal 4 2 2 5 3" xfId="7906"/>
    <cellStyle name="Normal 4 2 2 5 4" xfId="8807"/>
    <cellStyle name="Normal 4 2 2 6" xfId="2519"/>
    <cellStyle name="Normal 4 2 2 6 2" xfId="6325"/>
    <cellStyle name="Normal 4 2 2 6 3" xfId="7907"/>
    <cellStyle name="Normal 4 2 2 6 4" xfId="8808"/>
    <cellStyle name="Normal 4 2 2 7" xfId="3454"/>
    <cellStyle name="Normal 4 2 2 7 2" xfId="6326"/>
    <cellStyle name="Normal 4 2 2 7 3" xfId="7908"/>
    <cellStyle name="Normal 4 2 2 7 4" xfId="8809"/>
    <cellStyle name="Normal 4 2 2 8" xfId="6320"/>
    <cellStyle name="Normal 4 2 2 9" xfId="7902"/>
    <cellStyle name="Normal 4 2 3" xfId="559"/>
    <cellStyle name="Normal 4 2 3 10" xfId="8810"/>
    <cellStyle name="Normal 4 2 3 2" xfId="934"/>
    <cellStyle name="Normal 4 2 3 2 2" xfId="6328"/>
    <cellStyle name="Normal 4 2 3 2 3" xfId="7910"/>
    <cellStyle name="Normal 4 2 3 2 4" xfId="8811"/>
    <cellStyle name="Normal 4 2 3 3" xfId="1380"/>
    <cellStyle name="Normal 4 2 3 3 2" xfId="6329"/>
    <cellStyle name="Normal 4 2 3 3 3" xfId="7911"/>
    <cellStyle name="Normal 4 2 3 3 4" xfId="8812"/>
    <cellStyle name="Normal 4 2 3 4" xfId="2594"/>
    <cellStyle name="Normal 4 2 3 4 2" xfId="6330"/>
    <cellStyle name="Normal 4 2 3 4 3" xfId="7912"/>
    <cellStyle name="Normal 4 2 3 4 4" xfId="8813"/>
    <cellStyle name="Normal 4 2 3 5" xfId="2343"/>
    <cellStyle name="Normal 4 2 3 5 2" xfId="6331"/>
    <cellStyle name="Normal 4 2 3 5 3" xfId="7913"/>
    <cellStyle name="Normal 4 2 3 5 4" xfId="8814"/>
    <cellStyle name="Normal 4 2 3 6" xfId="2862"/>
    <cellStyle name="Normal 4 2 3 6 2" xfId="6332"/>
    <cellStyle name="Normal 4 2 3 6 3" xfId="7914"/>
    <cellStyle name="Normal 4 2 3 6 4" xfId="8815"/>
    <cellStyle name="Normal 4 2 3 7" xfId="3461"/>
    <cellStyle name="Normal 4 2 3 7 2" xfId="6333"/>
    <cellStyle name="Normal 4 2 3 7 3" xfId="7915"/>
    <cellStyle name="Normal 4 2 3 7 4" xfId="8816"/>
    <cellStyle name="Normal 4 2 3 8" xfId="6327"/>
    <cellStyle name="Normal 4 2 3 9" xfId="7909"/>
    <cellStyle name="Normal 4 2 4" xfId="779"/>
    <cellStyle name="Normal 4 2 4 2" xfId="6334"/>
    <cellStyle name="Normal 4 2 4 3" xfId="7916"/>
    <cellStyle name="Normal 4 2 4 4" xfId="8817"/>
    <cellStyle name="Normal 4 2 5" xfId="712"/>
    <cellStyle name="Normal 4 2 5 2" xfId="6335"/>
    <cellStyle name="Normal 4 2 5 3" xfId="7917"/>
    <cellStyle name="Normal 4 2 5 4" xfId="8818"/>
    <cellStyle name="Normal 4 2 6" xfId="1994"/>
    <cellStyle name="Normal 4 2 6 2" xfId="6336"/>
    <cellStyle name="Normal 4 2 6 3" xfId="7918"/>
    <cellStyle name="Normal 4 2 6 4" xfId="8819"/>
    <cellStyle name="Normal 4 2 7" xfId="2143"/>
    <cellStyle name="Normal 4 2 7 2" xfId="6337"/>
    <cellStyle name="Normal 4 2 7 3" xfId="7919"/>
    <cellStyle name="Normal 4 2 7 4" xfId="8820"/>
    <cellStyle name="Normal 4 2 8" xfId="2209"/>
    <cellStyle name="Normal 4 2 8 2" xfId="6338"/>
    <cellStyle name="Normal 4 2 8 3" xfId="7920"/>
    <cellStyle name="Normal 4 2 8 4" xfId="8821"/>
    <cellStyle name="Normal 4 2 9" xfId="2253"/>
    <cellStyle name="Normal 4 2 9 2" xfId="6339"/>
    <cellStyle name="Normal 4 2 9 3" xfId="7921"/>
    <cellStyle name="Normal 4 2 9 4" xfId="8822"/>
    <cellStyle name="Normal 4 20" xfId="3628"/>
    <cellStyle name="Normal 4 3" xfId="105"/>
    <cellStyle name="Normal 4 3 2" xfId="405"/>
    <cellStyle name="Normal 4 3 3" xfId="3076"/>
    <cellStyle name="Normal 4 3 4" xfId="3278"/>
    <cellStyle name="Normal 4 3 5" xfId="3359"/>
    <cellStyle name="Normal 4 4" xfId="244"/>
    <cellStyle name="Normal 4 4 10" xfId="3262"/>
    <cellStyle name="Normal 4 4 10 2" xfId="6342"/>
    <cellStyle name="Normal 4 4 10 3" xfId="7923"/>
    <cellStyle name="Normal 4 4 10 4" xfId="8824"/>
    <cellStyle name="Normal 4 4 11" xfId="3379"/>
    <cellStyle name="Normal 4 4 11 2" xfId="6343"/>
    <cellStyle name="Normal 4 4 11 3" xfId="7924"/>
    <cellStyle name="Normal 4 4 11 4" xfId="8825"/>
    <cellStyle name="Normal 4 4 12" xfId="6341"/>
    <cellStyle name="Normal 4 4 13" xfId="7922"/>
    <cellStyle name="Normal 4 4 14" xfId="8823"/>
    <cellStyle name="Normal 4 4 2" xfId="469"/>
    <cellStyle name="Normal 4 4 2 10" xfId="8826"/>
    <cellStyle name="Normal 4 4 2 2" xfId="956"/>
    <cellStyle name="Normal 4 4 2 2 2" xfId="6345"/>
    <cellStyle name="Normal 4 4 2 2 3" xfId="7926"/>
    <cellStyle name="Normal 4 4 2 2 4" xfId="8827"/>
    <cellStyle name="Normal 4 4 2 3" xfId="1403"/>
    <cellStyle name="Normal 4 4 2 3 2" xfId="6346"/>
    <cellStyle name="Normal 4 4 2 3 3" xfId="7927"/>
    <cellStyle name="Normal 4 4 2 3 4" xfId="8828"/>
    <cellStyle name="Normal 4 4 2 4" xfId="2617"/>
    <cellStyle name="Normal 4 4 2 4 2" xfId="6347"/>
    <cellStyle name="Normal 4 4 2 4 3" xfId="7928"/>
    <cellStyle name="Normal 4 4 2 4 4" xfId="8829"/>
    <cellStyle name="Normal 4 4 2 5" xfId="2332"/>
    <cellStyle name="Normal 4 4 2 5 2" xfId="6348"/>
    <cellStyle name="Normal 4 4 2 5 3" xfId="7929"/>
    <cellStyle name="Normal 4 4 2 5 4" xfId="8830"/>
    <cellStyle name="Normal 4 4 2 6" xfId="2745"/>
    <cellStyle name="Normal 4 4 2 6 2" xfId="6349"/>
    <cellStyle name="Normal 4 4 2 6 3" xfId="7930"/>
    <cellStyle name="Normal 4 4 2 6 4" xfId="8831"/>
    <cellStyle name="Normal 4 4 2 7" xfId="3484"/>
    <cellStyle name="Normal 4 4 2 7 2" xfId="6350"/>
    <cellStyle name="Normal 4 4 2 7 3" xfId="7931"/>
    <cellStyle name="Normal 4 4 2 7 4" xfId="8832"/>
    <cellStyle name="Normal 4 4 2 8" xfId="6344"/>
    <cellStyle name="Normal 4 4 2 9" xfId="7925"/>
    <cellStyle name="Normal 4 4 3" xfId="612"/>
    <cellStyle name="Normal 4 4 3 10" xfId="8833"/>
    <cellStyle name="Normal 4 4 3 2" xfId="988"/>
    <cellStyle name="Normal 4 4 3 2 2" xfId="6352"/>
    <cellStyle name="Normal 4 4 3 2 3" xfId="7933"/>
    <cellStyle name="Normal 4 4 3 2 4" xfId="8834"/>
    <cellStyle name="Normal 4 4 3 3" xfId="1433"/>
    <cellStyle name="Normal 4 4 3 3 2" xfId="6353"/>
    <cellStyle name="Normal 4 4 3 3 3" xfId="7934"/>
    <cellStyle name="Normal 4 4 3 3 4" xfId="8835"/>
    <cellStyle name="Normal 4 4 3 4" xfId="2649"/>
    <cellStyle name="Normal 4 4 3 4 2" xfId="6354"/>
    <cellStyle name="Normal 4 4 3 4 3" xfId="7935"/>
    <cellStyle name="Normal 4 4 3 4 4" xfId="8836"/>
    <cellStyle name="Normal 4 4 3 5" xfId="2499"/>
    <cellStyle name="Normal 4 4 3 5 2" xfId="6355"/>
    <cellStyle name="Normal 4 4 3 5 3" xfId="7936"/>
    <cellStyle name="Normal 4 4 3 5 4" xfId="8837"/>
    <cellStyle name="Normal 4 4 3 6" xfId="2781"/>
    <cellStyle name="Normal 4 4 3 6 2" xfId="6356"/>
    <cellStyle name="Normal 4 4 3 6 3" xfId="7937"/>
    <cellStyle name="Normal 4 4 3 6 4" xfId="8838"/>
    <cellStyle name="Normal 4 4 3 7" xfId="3516"/>
    <cellStyle name="Normal 4 4 3 7 2" xfId="6357"/>
    <cellStyle name="Normal 4 4 3 7 3" xfId="7938"/>
    <cellStyle name="Normal 4 4 3 7 4" xfId="8839"/>
    <cellStyle name="Normal 4 4 3 8" xfId="6351"/>
    <cellStyle name="Normal 4 4 3 9" xfId="7932"/>
    <cellStyle name="Normal 4 4 4" xfId="847"/>
    <cellStyle name="Normal 4 4 4 2" xfId="6358"/>
    <cellStyle name="Normal 4 4 4 3" xfId="7939"/>
    <cellStyle name="Normal 4 4 4 4" xfId="8840"/>
    <cellStyle name="Normal 4 4 5" xfId="1292"/>
    <cellStyle name="Normal 4 4 5 2" xfId="6359"/>
    <cellStyle name="Normal 4 4 5 3" xfId="7940"/>
    <cellStyle name="Normal 4 4 5 4" xfId="8841"/>
    <cellStyle name="Normal 4 4 6" xfId="2501"/>
    <cellStyle name="Normal 4 4 6 2" xfId="6360"/>
    <cellStyle name="Normal 4 4 6 3" xfId="7941"/>
    <cellStyle name="Normal 4 4 6 4" xfId="8842"/>
    <cellStyle name="Normal 4 4 7" xfId="2851"/>
    <cellStyle name="Normal 4 4 7 2" xfId="6361"/>
    <cellStyle name="Normal 4 4 7 3" xfId="7942"/>
    <cellStyle name="Normal 4 4 7 4" xfId="8843"/>
    <cellStyle name="Normal 4 4 8" xfId="2982"/>
    <cellStyle name="Normal 4 4 8 2" xfId="6362"/>
    <cellStyle name="Normal 4 4 8 3" xfId="7943"/>
    <cellStyle name="Normal 4 4 8 4" xfId="8844"/>
    <cellStyle name="Normal 4 4 9" xfId="3086"/>
    <cellStyle name="Normal 4 4 9 2" xfId="6363"/>
    <cellStyle name="Normal 4 4 9 3" xfId="7944"/>
    <cellStyle name="Normal 4 4 9 4" xfId="8845"/>
    <cellStyle name="Normal 4 5" xfId="369"/>
    <cellStyle name="Normal 4 5 10" xfId="6364"/>
    <cellStyle name="Normal 4 5 11" xfId="7945"/>
    <cellStyle name="Normal 4 5 12" xfId="8846"/>
    <cellStyle name="Normal 4 5 2" xfId="596"/>
    <cellStyle name="Normal 4 5 2 10" xfId="8847"/>
    <cellStyle name="Normal 4 5 2 2" xfId="972"/>
    <cellStyle name="Normal 4 5 2 2 2" xfId="6366"/>
    <cellStyle name="Normal 4 5 2 2 3" xfId="7947"/>
    <cellStyle name="Normal 4 5 2 2 4" xfId="8848"/>
    <cellStyle name="Normal 4 5 2 3" xfId="1419"/>
    <cellStyle name="Normal 4 5 2 3 2" xfId="6367"/>
    <cellStyle name="Normal 4 5 2 3 3" xfId="7948"/>
    <cellStyle name="Normal 4 5 2 3 4" xfId="8849"/>
    <cellStyle name="Normal 4 5 2 4" xfId="2633"/>
    <cellStyle name="Normal 4 5 2 4 2" xfId="6368"/>
    <cellStyle name="Normal 4 5 2 4 3" xfId="7949"/>
    <cellStyle name="Normal 4 5 2 4 4" xfId="8850"/>
    <cellStyle name="Normal 4 5 2 5" xfId="2321"/>
    <cellStyle name="Normal 4 5 2 5 2" xfId="6369"/>
    <cellStyle name="Normal 4 5 2 5 3" xfId="7950"/>
    <cellStyle name="Normal 4 5 2 5 4" xfId="8851"/>
    <cellStyle name="Normal 4 5 2 6" xfId="2805"/>
    <cellStyle name="Normal 4 5 2 6 2" xfId="6370"/>
    <cellStyle name="Normal 4 5 2 6 3" xfId="7951"/>
    <cellStyle name="Normal 4 5 2 6 4" xfId="8852"/>
    <cellStyle name="Normal 4 5 2 7" xfId="3500"/>
    <cellStyle name="Normal 4 5 2 7 2" xfId="6371"/>
    <cellStyle name="Normal 4 5 2 7 3" xfId="7952"/>
    <cellStyle name="Normal 4 5 2 7 4" xfId="8853"/>
    <cellStyle name="Normal 4 5 2 8" xfId="6365"/>
    <cellStyle name="Normal 4 5 2 9" xfId="7946"/>
    <cellStyle name="Normal 4 5 3" xfId="628"/>
    <cellStyle name="Normal 4 5 3 10" xfId="8854"/>
    <cellStyle name="Normal 4 5 3 2" xfId="1004"/>
    <cellStyle name="Normal 4 5 3 2 2" xfId="6373"/>
    <cellStyle name="Normal 4 5 3 2 3" xfId="7954"/>
    <cellStyle name="Normal 4 5 3 2 4" xfId="8855"/>
    <cellStyle name="Normal 4 5 3 3" xfId="1449"/>
    <cellStyle name="Normal 4 5 3 3 2" xfId="6374"/>
    <cellStyle name="Normal 4 5 3 3 3" xfId="7955"/>
    <cellStyle name="Normal 4 5 3 3 4" xfId="8856"/>
    <cellStyle name="Normal 4 5 3 4" xfId="2665"/>
    <cellStyle name="Normal 4 5 3 4 2" xfId="6375"/>
    <cellStyle name="Normal 4 5 3 4 3" xfId="7956"/>
    <cellStyle name="Normal 4 5 3 4 4" xfId="8857"/>
    <cellStyle name="Normal 4 5 3 5" xfId="2888"/>
    <cellStyle name="Normal 4 5 3 5 2" xfId="6376"/>
    <cellStyle name="Normal 4 5 3 5 3" xfId="7957"/>
    <cellStyle name="Normal 4 5 3 5 4" xfId="8858"/>
    <cellStyle name="Normal 4 5 3 6" xfId="3002"/>
    <cellStyle name="Normal 4 5 3 6 2" xfId="6377"/>
    <cellStyle name="Normal 4 5 3 6 3" xfId="7958"/>
    <cellStyle name="Normal 4 5 3 6 4" xfId="8859"/>
    <cellStyle name="Normal 4 5 3 7" xfId="3532"/>
    <cellStyle name="Normal 4 5 3 7 2" xfId="6378"/>
    <cellStyle name="Normal 4 5 3 7 3" xfId="7959"/>
    <cellStyle name="Normal 4 5 3 7 4" xfId="8860"/>
    <cellStyle name="Normal 4 5 3 8" xfId="6372"/>
    <cellStyle name="Normal 4 5 3 9" xfId="7953"/>
    <cellStyle name="Normal 4 5 4" xfId="868"/>
    <cellStyle name="Normal 4 5 4 2" xfId="6379"/>
    <cellStyle name="Normal 4 5 4 3" xfId="7960"/>
    <cellStyle name="Normal 4 5 4 4" xfId="8861"/>
    <cellStyle name="Normal 4 5 5" xfId="1313"/>
    <cellStyle name="Normal 4 5 5 2" xfId="6380"/>
    <cellStyle name="Normal 4 5 5 3" xfId="7961"/>
    <cellStyle name="Normal 4 5 5 4" xfId="8862"/>
    <cellStyle name="Normal 4 5 6" xfId="2523"/>
    <cellStyle name="Normal 4 5 6 2" xfId="6381"/>
    <cellStyle name="Normal 4 5 6 3" xfId="7962"/>
    <cellStyle name="Normal 4 5 6 4" xfId="8863"/>
    <cellStyle name="Normal 4 5 7" xfId="2276"/>
    <cellStyle name="Normal 4 5 7 2" xfId="6382"/>
    <cellStyle name="Normal 4 5 7 3" xfId="7963"/>
    <cellStyle name="Normal 4 5 7 4" xfId="8864"/>
    <cellStyle name="Normal 4 5 8" xfId="2471"/>
    <cellStyle name="Normal 4 5 8 2" xfId="6383"/>
    <cellStyle name="Normal 4 5 8 3" xfId="7964"/>
    <cellStyle name="Normal 4 5 8 4" xfId="8865"/>
    <cellStyle name="Normal 4 5 9" xfId="3397"/>
    <cellStyle name="Normal 4 5 9 2" xfId="6384"/>
    <cellStyle name="Normal 4 5 9 3" xfId="7965"/>
    <cellStyle name="Normal 4 5 9 4" xfId="8866"/>
    <cellStyle name="Normal 4 6" xfId="528"/>
    <cellStyle name="Normal 4 6 10" xfId="8867"/>
    <cellStyle name="Normal 4 6 2" xfId="903"/>
    <cellStyle name="Normal 4 6 2 2" xfId="6386"/>
    <cellStyle name="Normal 4 6 2 3" xfId="7967"/>
    <cellStyle name="Normal 4 6 2 4" xfId="8868"/>
    <cellStyle name="Normal 4 6 3" xfId="1347"/>
    <cellStyle name="Normal 4 6 3 2" xfId="6387"/>
    <cellStyle name="Normal 4 6 3 3" xfId="7968"/>
    <cellStyle name="Normal 4 6 3 4" xfId="8869"/>
    <cellStyle name="Normal 4 6 4" xfId="2561"/>
    <cellStyle name="Normal 4 6 4 2" xfId="6388"/>
    <cellStyle name="Normal 4 6 4 3" xfId="7969"/>
    <cellStyle name="Normal 4 6 4 4" xfId="8870"/>
    <cellStyle name="Normal 4 6 5" xfId="2360"/>
    <cellStyle name="Normal 4 6 5 2" xfId="6389"/>
    <cellStyle name="Normal 4 6 5 3" xfId="7970"/>
    <cellStyle name="Normal 4 6 5 4" xfId="8871"/>
    <cellStyle name="Normal 4 6 6" xfId="2734"/>
    <cellStyle name="Normal 4 6 6 2" xfId="6390"/>
    <cellStyle name="Normal 4 6 6 3" xfId="7971"/>
    <cellStyle name="Normal 4 6 6 4" xfId="8872"/>
    <cellStyle name="Normal 4 6 7" xfId="3431"/>
    <cellStyle name="Normal 4 6 7 2" xfId="6391"/>
    <cellStyle name="Normal 4 6 7 3" xfId="7972"/>
    <cellStyle name="Normal 4 6 7 4" xfId="8873"/>
    <cellStyle name="Normal 4 6 8" xfId="6385"/>
    <cellStyle name="Normal 4 6 9" xfId="7966"/>
    <cellStyle name="Normal 4 7" xfId="576"/>
    <cellStyle name="Normal 4 7 10" xfId="8874"/>
    <cellStyle name="Normal 4 7 2" xfId="950"/>
    <cellStyle name="Normal 4 7 2 2" xfId="6393"/>
    <cellStyle name="Normal 4 7 2 3" xfId="7974"/>
    <cellStyle name="Normal 4 7 2 4" xfId="8875"/>
    <cellStyle name="Normal 4 7 3" xfId="1397"/>
    <cellStyle name="Normal 4 7 3 2" xfId="6394"/>
    <cellStyle name="Normal 4 7 3 3" xfId="7975"/>
    <cellStyle name="Normal 4 7 3 4" xfId="8876"/>
    <cellStyle name="Normal 4 7 4" xfId="2611"/>
    <cellStyle name="Normal 4 7 4 2" xfId="6395"/>
    <cellStyle name="Normal 4 7 4 3" xfId="7976"/>
    <cellStyle name="Normal 4 7 4 4" xfId="8877"/>
    <cellStyle name="Normal 4 7 5" xfId="2291"/>
    <cellStyle name="Normal 4 7 5 2" xfId="6396"/>
    <cellStyle name="Normal 4 7 5 3" xfId="7977"/>
    <cellStyle name="Normal 4 7 5 4" xfId="8878"/>
    <cellStyle name="Normal 4 7 6" xfId="2752"/>
    <cellStyle name="Normal 4 7 6 2" xfId="6397"/>
    <cellStyle name="Normal 4 7 6 3" xfId="7978"/>
    <cellStyle name="Normal 4 7 6 4" xfId="8879"/>
    <cellStyle name="Normal 4 7 7" xfId="3478"/>
    <cellStyle name="Normal 4 7 7 2" xfId="6398"/>
    <cellStyle name="Normal 4 7 7 3" xfId="7979"/>
    <cellStyle name="Normal 4 7 7 4" xfId="8880"/>
    <cellStyle name="Normal 4 7 8" xfId="6392"/>
    <cellStyle name="Normal 4 7 9" xfId="7973"/>
    <cellStyle name="Normal 4 8" xfId="746"/>
    <cellStyle name="Normal 4 8 2" xfId="1247"/>
    <cellStyle name="Normal 4 8 3" xfId="1564"/>
    <cellStyle name="Normal 4 8 4" xfId="3615"/>
    <cellStyle name="Normal 4 8 5" xfId="6399"/>
    <cellStyle name="Normal 4 8 6" xfId="7980"/>
    <cellStyle name="Normal 4 8 7" xfId="8881"/>
    <cellStyle name="Normal 4 9" xfId="679"/>
    <cellStyle name="Normal 4 9 2" xfId="6402"/>
    <cellStyle name="Normal 4 9 3" xfId="7984"/>
    <cellStyle name="Normal 4 9 4" xfId="8882"/>
    <cellStyle name="Normal 40" xfId="6"/>
    <cellStyle name="Normal 40 2" xfId="1161"/>
    <cellStyle name="Normal 40 3" xfId="3178"/>
    <cellStyle name="Normal 40 4" xfId="3205"/>
    <cellStyle name="Normal 40 5" xfId="3602"/>
    <cellStyle name="Normal 41" xfId="5"/>
    <cellStyle name="Normal 41 2" xfId="1179"/>
    <cellStyle name="Normal 41 3" xfId="3181"/>
    <cellStyle name="Normal 41 4" xfId="3228"/>
    <cellStyle name="Normal 41 5" xfId="3605"/>
    <cellStyle name="Normal 42" xfId="4"/>
    <cellStyle name="Normal 42 2" xfId="1203"/>
    <cellStyle name="Normal 42 3" xfId="3186"/>
    <cellStyle name="Normal 42 4" xfId="3198"/>
    <cellStyle name="Normal 42 5" xfId="3610"/>
    <cellStyle name="Normal 43" xfId="3"/>
    <cellStyle name="Normal 43 2" xfId="1090"/>
    <cellStyle name="Normal 43 3" xfId="3163"/>
    <cellStyle name="Normal 43 4" xfId="3216"/>
    <cellStyle name="Normal 43 5" xfId="3592"/>
    <cellStyle name="Normal 44" xfId="2"/>
    <cellStyle name="Normal 44 2" xfId="1182"/>
    <cellStyle name="Normal 44 3" xfId="3183"/>
    <cellStyle name="Normal 44 4" xfId="3226"/>
    <cellStyle name="Normal 44 5" xfId="3607"/>
    <cellStyle name="Normal 45" xfId="1"/>
    <cellStyle name="Normal 45 2" xfId="1204"/>
    <cellStyle name="Normal 45 3" xfId="3187"/>
    <cellStyle name="Normal 45 4" xfId="3111"/>
    <cellStyle name="Normal 45 5" xfId="3611"/>
    <cellStyle name="Normal 46" xfId="45"/>
    <cellStyle name="Normal 46 2" xfId="1108"/>
    <cellStyle name="Normal 46 3" xfId="3165"/>
    <cellStyle name="Normal 46 4" xfId="3213"/>
    <cellStyle name="Normal 46 5" xfId="3593"/>
    <cellStyle name="Normal 47" xfId="46"/>
    <cellStyle name="Normal 47 2" xfId="1081"/>
    <cellStyle name="Normal 47 3" xfId="3162"/>
    <cellStyle name="Normal 47 4" xfId="3211"/>
    <cellStyle name="Normal 47 5" xfId="3591"/>
    <cellStyle name="Normal 48" xfId="47"/>
    <cellStyle name="Normal 48 2" xfId="1124"/>
    <cellStyle name="Normal 48 3" xfId="3166"/>
    <cellStyle name="Normal 48 4" xfId="3202"/>
    <cellStyle name="Normal 48 5" xfId="3594"/>
    <cellStyle name="Normal 49" xfId="48"/>
    <cellStyle name="Normal 49 2" xfId="826"/>
    <cellStyle name="Normal 49 2 2" xfId="6441"/>
    <cellStyle name="Normal 49 2 3" xfId="8023"/>
    <cellStyle name="Normal 49 2 4" xfId="8883"/>
    <cellStyle name="Normal 49 3" xfId="3134"/>
    <cellStyle name="Normal 49 3 2" xfId="6442"/>
    <cellStyle name="Normal 49 3 3" xfId="8024"/>
    <cellStyle name="Normal 49 3 4" xfId="8884"/>
    <cellStyle name="Normal 49 4" xfId="3269"/>
    <cellStyle name="Normal 49 4 2" xfId="6443"/>
    <cellStyle name="Normal 49 4 3" xfId="8025"/>
    <cellStyle name="Normal 49 4 4" xfId="8885"/>
    <cellStyle name="Normal 5" xfId="41"/>
    <cellStyle name="Normal 5 10" xfId="1191"/>
    <cellStyle name="Normal 5 11" xfId="1128"/>
    <cellStyle name="Normal 5 12" xfId="1171"/>
    <cellStyle name="Normal 5 13" xfId="1200"/>
    <cellStyle name="Normal 5 14" xfId="1234"/>
    <cellStyle name="Normal 5 15" xfId="1196"/>
    <cellStyle name="Normal 5 16" xfId="1184"/>
    <cellStyle name="Normal 5 17" xfId="1079"/>
    <cellStyle name="Normal 5 18" xfId="1103"/>
    <cellStyle name="Normal 5 19" xfId="1115"/>
    <cellStyle name="Normal 5 2" xfId="243"/>
    <cellStyle name="Normal 5 2 10" xfId="1194"/>
    <cellStyle name="Normal 5 2 11" xfId="1168"/>
    <cellStyle name="Normal 5 2 12" xfId="1166"/>
    <cellStyle name="Normal 5 2 13" xfId="1164"/>
    <cellStyle name="Normal 5 2 14" xfId="1163"/>
    <cellStyle name="Normal 5 2 15" xfId="1202"/>
    <cellStyle name="Normal 5 2 16" xfId="1111"/>
    <cellStyle name="Normal 5 2 17" xfId="1083"/>
    <cellStyle name="Normal 5 2 18" xfId="1119"/>
    <cellStyle name="Normal 5 2 19" xfId="701"/>
    <cellStyle name="Normal 5 2 2" xfId="470"/>
    <cellStyle name="Normal 5 2 2 2" xfId="801"/>
    <cellStyle name="Normal 5 2 2 2 2" xfId="848"/>
    <cellStyle name="Normal 5 2 2 2 3" xfId="3135"/>
    <cellStyle name="Normal 5 2 2 2 4" xfId="3169"/>
    <cellStyle name="Normal 5 2 2 3" xfId="1293"/>
    <cellStyle name="Normal 5 2 2 4" xfId="2502"/>
    <cellStyle name="Normal 5 2 2 5" xfId="2807"/>
    <cellStyle name="Normal 5 2 2 6" xfId="2965"/>
    <cellStyle name="Normal 5 2 2 7" xfId="3132"/>
    <cellStyle name="Normal 5 2 2 8" xfId="3263"/>
    <cellStyle name="Normal 5 2 20" xfId="2439"/>
    <cellStyle name="Normal 5 2 21" xfId="2831"/>
    <cellStyle name="Normal 5 2 22" xfId="2977"/>
    <cellStyle name="Normal 5 2 23" xfId="3087"/>
    <cellStyle name="Normal 5 2 24" xfId="3254"/>
    <cellStyle name="Normal 5 2 25" xfId="3358"/>
    <cellStyle name="Normal 5 2 26" xfId="6452"/>
    <cellStyle name="Normal 5 2 27" xfId="8034"/>
    <cellStyle name="Normal 5 2 28" xfId="8886"/>
    <cellStyle name="Normal 5 2 3" xfId="1063"/>
    <cellStyle name="Normal 5 2 4" xfId="762"/>
    <cellStyle name="Normal 5 2 5" xfId="1057"/>
    <cellStyle name="Normal 5 2 6" xfId="1056"/>
    <cellStyle name="Normal 5 2 7" xfId="1188"/>
    <cellStyle name="Normal 5 2 8" xfId="1172"/>
    <cellStyle name="Normal 5 2 9" xfId="1176"/>
    <cellStyle name="Normal 5 20" xfId="1246"/>
    <cellStyle name="Normal 5 21" xfId="833"/>
    <cellStyle name="Normal 5 22" xfId="1995"/>
    <cellStyle name="Normal 5 23" xfId="2144"/>
    <cellStyle name="Normal 5 24" xfId="2210"/>
    <cellStyle name="Normal 5 25" xfId="2254"/>
    <cellStyle name="Normal 5 26" xfId="2389"/>
    <cellStyle name="Normal 5 27" xfId="2762"/>
    <cellStyle name="Normal 5 28" xfId="2954"/>
    <cellStyle name="Normal 5 29" xfId="3329"/>
    <cellStyle name="Normal 5 29 2" xfId="8069"/>
    <cellStyle name="Normal 5 29 3" xfId="8888"/>
    <cellStyle name="Normal 5 3" xfId="491"/>
    <cellStyle name="Normal 5 30" xfId="3627"/>
    <cellStyle name="Normal 5 4" xfId="747"/>
    <cellStyle name="Normal 5 4 2" xfId="1052"/>
    <cellStyle name="Normal 5 4 3" xfId="1497"/>
    <cellStyle name="Normal 5 4 4" xfId="2715"/>
    <cellStyle name="Normal 5 4 5" xfId="2935"/>
    <cellStyle name="Normal 5 4 6" xfId="3049"/>
    <cellStyle name="Normal 5 4 7" xfId="3582"/>
    <cellStyle name="Normal 5 5" xfId="756"/>
    <cellStyle name="Normal 5 6" xfId="1068"/>
    <cellStyle name="Normal 5 7" xfId="1076"/>
    <cellStyle name="Normal 5 8" xfId="1219"/>
    <cellStyle name="Normal 5 9" xfId="1136"/>
    <cellStyle name="Normal 50" xfId="49"/>
    <cellStyle name="Normal 50 2" xfId="2470"/>
    <cellStyle name="Normal 50 2 2" xfId="6502"/>
    <cellStyle name="Normal 50 2 3" xfId="8084"/>
    <cellStyle name="Normal 50 2 4" xfId="8889"/>
    <cellStyle name="Normal 50 3" xfId="3264"/>
    <cellStyle name="Normal 50 3 2" xfId="6503"/>
    <cellStyle name="Normal 50 3 3" xfId="8085"/>
    <cellStyle name="Normal 50 3 4" xfId="8890"/>
    <cellStyle name="Normal 50 4" xfId="3245"/>
    <cellStyle name="Normal 50 4 2" xfId="6504"/>
    <cellStyle name="Normal 50 4 3" xfId="8086"/>
    <cellStyle name="Normal 50 4 4" xfId="8891"/>
    <cellStyle name="Normal 51" xfId="50"/>
    <cellStyle name="Normal 51 2" xfId="2733"/>
    <cellStyle name="Normal 51 2 2" xfId="6506"/>
    <cellStyle name="Normal 51 2 3" xfId="8088"/>
    <cellStyle name="Normal 51 2 4" xfId="8892"/>
    <cellStyle name="Normal 51 3" xfId="3280"/>
    <cellStyle name="Normal 51 3 2" xfId="6507"/>
    <cellStyle name="Normal 51 3 3" xfId="8089"/>
    <cellStyle name="Normal 51 3 4" xfId="8893"/>
    <cellStyle name="Normal 51 4" xfId="3288"/>
    <cellStyle name="Normal 51 4 2" xfId="6508"/>
    <cellStyle name="Normal 51 4 3" xfId="8090"/>
    <cellStyle name="Normal 51 4 4" xfId="8894"/>
    <cellStyle name="Normal 52" xfId="51"/>
    <cellStyle name="Normal 53" xfId="52"/>
    <cellStyle name="Normal 54" xfId="53"/>
    <cellStyle name="Normal 55" xfId="54"/>
    <cellStyle name="Normal 56" xfId="55"/>
    <cellStyle name="Normal 57" xfId="56"/>
    <cellStyle name="Normal 58" xfId="57"/>
    <cellStyle name="Normal 59" xfId="58"/>
    <cellStyle name="Normal 6" xfId="40"/>
    <cellStyle name="Normal 6 10" xfId="1151"/>
    <cellStyle name="Normal 6 11" xfId="1213"/>
    <cellStyle name="Normal 6 12" xfId="1198"/>
    <cellStyle name="Normal 6 13" xfId="1087"/>
    <cellStyle name="Normal 6 14" xfId="1237"/>
    <cellStyle name="Normal 6 15" xfId="1185"/>
    <cellStyle name="Normal 6 16" xfId="1098"/>
    <cellStyle name="Normal 6 17" xfId="1092"/>
    <cellStyle name="Normal 6 18" xfId="1082"/>
    <cellStyle name="Normal 6 19" xfId="1244"/>
    <cellStyle name="Normal 6 2" xfId="86"/>
    <cellStyle name="Normal 6 2 2" xfId="1158"/>
    <cellStyle name="Normal 6 2 2 2" xfId="800"/>
    <cellStyle name="Normal 6 2 2 3" xfId="3131"/>
    <cellStyle name="Normal 6 2 2 4" xfId="3239"/>
    <cellStyle name="Normal 6 2 3" xfId="812"/>
    <cellStyle name="Normal 6 2 4" xfId="2438"/>
    <cellStyle name="Normal 6 2 5" xfId="2850"/>
    <cellStyle name="Normal 6 2 6" xfId="2981"/>
    <cellStyle name="Normal 6 2 7" xfId="3176"/>
    <cellStyle name="Normal 6 2 8" xfId="3215"/>
    <cellStyle name="Normal 6 2 9" xfId="3357"/>
    <cellStyle name="Normal 6 20" xfId="1529"/>
    <cellStyle name="Normal 6 21" xfId="1996"/>
    <cellStyle name="Normal 6 22" xfId="2145"/>
    <cellStyle name="Normal 6 23" xfId="2211"/>
    <cellStyle name="Normal 6 24" xfId="2255"/>
    <cellStyle name="Normal 6 25" xfId="2803"/>
    <cellStyle name="Normal 6 26" xfId="2964"/>
    <cellStyle name="Normal 6 27" xfId="3051"/>
    <cellStyle name="Normal 6 28" xfId="3600"/>
    <cellStyle name="Normal 6 29" xfId="3625"/>
    <cellStyle name="Normal 6 3" xfId="103"/>
    <cellStyle name="Normal 6 3 2" xfId="1051"/>
    <cellStyle name="Normal 6 3 3" xfId="3152"/>
    <cellStyle name="Normal 6 3 4" xfId="3064"/>
    <cellStyle name="Normal 6 3 5" xfId="3581"/>
    <cellStyle name="Normal 6 4" xfId="241"/>
    <cellStyle name="Normal 6 4 2" xfId="755"/>
    <cellStyle name="Normal 6 4 3" xfId="3118"/>
    <cellStyle name="Normal 6 4 4" xfId="3092"/>
    <cellStyle name="Normal 6 4 5" xfId="3333"/>
    <cellStyle name="Normal 6 4 6" xfId="6545"/>
    <cellStyle name="Normal 6 4 7" xfId="8127"/>
    <cellStyle name="Normal 6 4 8" xfId="8895"/>
    <cellStyle name="Normal 6 5" xfId="1074"/>
    <cellStyle name="Normal 6 6" xfId="1058"/>
    <cellStyle name="Normal 6 7" xfId="1220"/>
    <cellStyle name="Normal 6 8" xfId="1215"/>
    <cellStyle name="Normal 6 9" xfId="1174"/>
    <cellStyle name="Normal 60" xfId="59"/>
    <cellStyle name="Normal 61" xfId="60"/>
    <cellStyle name="Normal 62" xfId="61"/>
    <cellStyle name="Normal 63" xfId="62"/>
    <cellStyle name="Normal 64" xfId="63"/>
    <cellStyle name="Normal 65" xfId="64"/>
    <cellStyle name="Normal 66" xfId="65"/>
    <cellStyle name="Normal 67" xfId="66"/>
    <cellStyle name="Normal 68" xfId="67"/>
    <cellStyle name="Normal 69" xfId="68"/>
    <cellStyle name="Normal 7" xfId="39"/>
    <cellStyle name="Normal 7 10" xfId="1195"/>
    <cellStyle name="Normal 7 11" xfId="1227"/>
    <cellStyle name="Normal 7 12" xfId="1131"/>
    <cellStyle name="Normal 7 13" xfId="1150"/>
    <cellStyle name="Normal 7 14" xfId="1225"/>
    <cellStyle name="Normal 7 15" xfId="1205"/>
    <cellStyle name="Normal 7 16" xfId="1138"/>
    <cellStyle name="Normal 7 17" xfId="1099"/>
    <cellStyle name="Normal 7 18" xfId="1123"/>
    <cellStyle name="Normal 7 19" xfId="1080"/>
    <cellStyle name="Normal 7 2" xfId="92"/>
    <cellStyle name="Normal 7 2 10" xfId="1209"/>
    <cellStyle name="Normal 7 2 11" xfId="1231"/>
    <cellStyle name="Normal 7 2 12" xfId="1229"/>
    <cellStyle name="Normal 7 2 13" xfId="1221"/>
    <cellStyle name="Normal 7 2 14" xfId="1236"/>
    <cellStyle name="Normal 7 2 15" xfId="1241"/>
    <cellStyle name="Normal 7 2 16" xfId="1106"/>
    <cellStyle name="Normal 7 2 17" xfId="1113"/>
    <cellStyle name="Normal 7 2 18" xfId="1102"/>
    <cellStyle name="Normal 7 2 19" xfId="702"/>
    <cellStyle name="Normal 7 2 2" xfId="471"/>
    <cellStyle name="Normal 7 2 2 2" xfId="799"/>
    <cellStyle name="Normal 7 2 2 2 2" xfId="849"/>
    <cellStyle name="Normal 7 2 2 2 3" xfId="3136"/>
    <cellStyle name="Normal 7 2 2 2 4" xfId="3170"/>
    <cellStyle name="Normal 7 2 2 3" xfId="1294"/>
    <cellStyle name="Normal 7 2 2 4" xfId="2503"/>
    <cellStyle name="Normal 7 2 2 5" xfId="2859"/>
    <cellStyle name="Normal 7 2 2 6" xfId="2985"/>
    <cellStyle name="Normal 7 2 2 7" xfId="3130"/>
    <cellStyle name="Normal 7 2 2 8" xfId="3246"/>
    <cellStyle name="Normal 7 2 20" xfId="2437"/>
    <cellStyle name="Normal 7 2 21" xfId="2863"/>
    <cellStyle name="Normal 7 2 22" xfId="2986"/>
    <cellStyle name="Normal 7 2 23" xfId="3088"/>
    <cellStyle name="Normal 7 2 24" xfId="3270"/>
    <cellStyle name="Normal 7 2 25" xfId="3356"/>
    <cellStyle name="Normal 7 2 3" xfId="1064"/>
    <cellStyle name="Normal 7 2 4" xfId="1077"/>
    <cellStyle name="Normal 7 2 5" xfId="760"/>
    <cellStyle name="Normal 7 2 6" xfId="1062"/>
    <cellStyle name="Normal 7 2 7" xfId="1086"/>
    <cellStyle name="Normal 7 2 8" xfId="1153"/>
    <cellStyle name="Normal 7 2 9" xfId="1130"/>
    <cellStyle name="Normal 7 20" xfId="1249"/>
    <cellStyle name="Normal 7 21" xfId="724"/>
    <cellStyle name="Normal 7 22" xfId="2390"/>
    <cellStyle name="Normal 7 23" xfId="2740"/>
    <cellStyle name="Normal 7 24" xfId="2949"/>
    <cellStyle name="Normal 7 25" xfId="3330"/>
    <cellStyle name="Normal 7 25 2" xfId="8182"/>
    <cellStyle name="Normal 7 25 3" xfId="8896"/>
    <cellStyle name="Normal 7 26" xfId="3630"/>
    <cellStyle name="Normal 7 3" xfId="106"/>
    <cellStyle name="Normal 7 3 2" xfId="492"/>
    <cellStyle name="Normal 7 3 3" xfId="3093"/>
    <cellStyle name="Normal 7 3 4" xfId="3158"/>
    <cellStyle name="Normal 7 3 5" xfId="3398"/>
    <cellStyle name="Normal 7 4" xfId="246"/>
    <cellStyle name="Normal 7 4 10" xfId="6606"/>
    <cellStyle name="Normal 7 4 11" xfId="8188"/>
    <cellStyle name="Normal 7 4 12" xfId="8897"/>
    <cellStyle name="Normal 7 4 2" xfId="748"/>
    <cellStyle name="Normal 7 4 2 2" xfId="1050"/>
    <cellStyle name="Normal 7 4 2 3" xfId="3151"/>
    <cellStyle name="Normal 7 4 2 4" xfId="3234"/>
    <cellStyle name="Normal 7 4 3" xfId="1496"/>
    <cellStyle name="Normal 7 4 4" xfId="2713"/>
    <cellStyle name="Normal 7 4 5" xfId="2934"/>
    <cellStyle name="Normal 7 4 6" xfId="3048"/>
    <cellStyle name="Normal 7 4 7" xfId="3115"/>
    <cellStyle name="Normal 7 4 8" xfId="3106"/>
    <cellStyle name="Normal 7 4 9" xfId="3580"/>
    <cellStyle name="Normal 7 5" xfId="1060"/>
    <cellStyle name="Normal 7 6" xfId="1067"/>
    <cellStyle name="Normal 7 7" xfId="752"/>
    <cellStyle name="Normal 7 8" xfId="1193"/>
    <cellStyle name="Normal 7 9" xfId="1137"/>
    <cellStyle name="Normal 70" xfId="69"/>
    <cellStyle name="Normal 71" xfId="83"/>
    <cellStyle name="Normal 71 10" xfId="151"/>
    <cellStyle name="Normal 71 10 2" xfId="6625"/>
    <cellStyle name="Normal 71 10 3" xfId="8207"/>
    <cellStyle name="Normal 71 10 4" xfId="8899"/>
    <cellStyle name="Normal 71 11" xfId="165"/>
    <cellStyle name="Normal 71 11 2" xfId="6626"/>
    <cellStyle name="Normal 71 11 3" xfId="8208"/>
    <cellStyle name="Normal 71 11 4" xfId="8900"/>
    <cellStyle name="Normal 71 12" xfId="6624"/>
    <cellStyle name="Normal 71 13" xfId="8206"/>
    <cellStyle name="Normal 71 14" xfId="8898"/>
    <cellStyle name="Normal 71 2" xfId="161"/>
    <cellStyle name="Normal 71 2 2" xfId="6627"/>
    <cellStyle name="Normal 71 2 3" xfId="8209"/>
    <cellStyle name="Normal 71 2 4" xfId="8901"/>
    <cellStyle name="Normal 71 3" xfId="128"/>
    <cellStyle name="Normal 71 3 2" xfId="6628"/>
    <cellStyle name="Normal 71 3 3" xfId="8210"/>
    <cellStyle name="Normal 71 3 4" xfId="8902"/>
    <cellStyle name="Normal 71 4" xfId="157"/>
    <cellStyle name="Normal 71 4 2" xfId="6629"/>
    <cellStyle name="Normal 71 4 3" xfId="8211"/>
    <cellStyle name="Normal 71 4 4" xfId="8903"/>
    <cellStyle name="Normal 71 5" xfId="127"/>
    <cellStyle name="Normal 71 5 2" xfId="6630"/>
    <cellStyle name="Normal 71 5 3" xfId="8212"/>
    <cellStyle name="Normal 71 5 4" xfId="8904"/>
    <cellStyle name="Normal 71 6" xfId="158"/>
    <cellStyle name="Normal 71 6 2" xfId="6631"/>
    <cellStyle name="Normal 71 6 3" xfId="8213"/>
    <cellStyle name="Normal 71 6 4" xfId="8905"/>
    <cellStyle name="Normal 71 7" xfId="171"/>
    <cellStyle name="Normal 71 7 2" xfId="6632"/>
    <cellStyle name="Normal 71 7 3" xfId="8214"/>
    <cellStyle name="Normal 71 7 4" xfId="8906"/>
    <cellStyle name="Normal 71 8" xfId="169"/>
    <cellStyle name="Normal 71 8 2" xfId="6633"/>
    <cellStyle name="Normal 71 8 3" xfId="8215"/>
    <cellStyle name="Normal 71 8 4" xfId="8907"/>
    <cellStyle name="Normal 71 9" xfId="135"/>
    <cellStyle name="Normal 71 9 2" xfId="6634"/>
    <cellStyle name="Normal 71 9 3" xfId="8216"/>
    <cellStyle name="Normal 71 9 4" xfId="8908"/>
    <cellStyle name="Normal 72" xfId="89"/>
    <cellStyle name="Normal 72 10" xfId="153"/>
    <cellStyle name="Normal 72 10 2" xfId="6636"/>
    <cellStyle name="Normal 72 10 3" xfId="8218"/>
    <cellStyle name="Normal 72 10 4" xfId="8910"/>
    <cellStyle name="Normal 72 11" xfId="124"/>
    <cellStyle name="Normal 72 11 2" xfId="6637"/>
    <cellStyle name="Normal 72 11 3" xfId="8219"/>
    <cellStyle name="Normal 72 11 4" xfId="8911"/>
    <cellStyle name="Normal 72 12" xfId="6635"/>
    <cellStyle name="Normal 72 13" xfId="8217"/>
    <cellStyle name="Normal 72 14" xfId="8909"/>
    <cellStyle name="Normal 72 2" xfId="164"/>
    <cellStyle name="Normal 72 2 2" xfId="6638"/>
    <cellStyle name="Normal 72 2 3" xfId="8220"/>
    <cellStyle name="Normal 72 2 4" xfId="8912"/>
    <cellStyle name="Normal 72 3" xfId="131"/>
    <cellStyle name="Normal 72 3 2" xfId="6639"/>
    <cellStyle name="Normal 72 3 3" xfId="8221"/>
    <cellStyle name="Normal 72 3 4" xfId="8913"/>
    <cellStyle name="Normal 72 4" xfId="166"/>
    <cellStyle name="Normal 72 4 2" xfId="6640"/>
    <cellStyle name="Normal 72 4 3" xfId="8222"/>
    <cellStyle name="Normal 72 4 4" xfId="8914"/>
    <cellStyle name="Normal 72 5" xfId="132"/>
    <cellStyle name="Normal 72 5 2" xfId="6641"/>
    <cellStyle name="Normal 72 5 3" xfId="8223"/>
    <cellStyle name="Normal 72 5 4" xfId="8915"/>
    <cellStyle name="Normal 72 6" xfId="154"/>
    <cellStyle name="Normal 72 6 2" xfId="6642"/>
    <cellStyle name="Normal 72 6 3" xfId="8224"/>
    <cellStyle name="Normal 72 6 4" xfId="8916"/>
    <cellStyle name="Normal 72 7" xfId="125"/>
    <cellStyle name="Normal 72 7 2" xfId="6643"/>
    <cellStyle name="Normal 72 7 3" xfId="8225"/>
    <cellStyle name="Normal 72 7 4" xfId="8917"/>
    <cellStyle name="Normal 72 8" xfId="167"/>
    <cellStyle name="Normal 72 8 2" xfId="6644"/>
    <cellStyle name="Normal 72 8 3" xfId="8226"/>
    <cellStyle name="Normal 72 8 4" xfId="8918"/>
    <cellStyle name="Normal 72 9" xfId="133"/>
    <cellStyle name="Normal 72 9 2" xfId="6645"/>
    <cellStyle name="Normal 72 9 3" xfId="8227"/>
    <cellStyle name="Normal 72 9 4" xfId="8919"/>
    <cellStyle name="Normal 73" xfId="111"/>
    <cellStyle name="Normal 74" xfId="112"/>
    <cellStyle name="Normal 75" xfId="70"/>
    <cellStyle name="Normal 76" xfId="71"/>
    <cellStyle name="Normal 77" xfId="72"/>
    <cellStyle name="Normal 78" xfId="73"/>
    <cellStyle name="Normal 79" xfId="74"/>
    <cellStyle name="Normal 8" xfId="38"/>
    <cellStyle name="Normal 8 2" xfId="94"/>
    <cellStyle name="Normal 8 3" xfId="107"/>
    <cellStyle name="Normal 8 4" xfId="248"/>
    <cellStyle name="Normal 8 4 2" xfId="6656"/>
    <cellStyle name="Normal 8 4 3" xfId="8238"/>
    <cellStyle name="Normal 8 4 4" xfId="8920"/>
    <cellStyle name="Normal 8 5" xfId="3632"/>
    <cellStyle name="Normal 80" xfId="75"/>
    <cellStyle name="Normal 81" xfId="76"/>
    <cellStyle name="Normal 82" xfId="77"/>
    <cellStyle name="Normal 83" xfId="78"/>
    <cellStyle name="Normal 84" xfId="79"/>
    <cellStyle name="Normal 85" xfId="80"/>
    <cellStyle name="Normal 86" xfId="81"/>
    <cellStyle name="Normal 87" xfId="82"/>
    <cellStyle name="Normal 88" xfId="113"/>
    <cellStyle name="Normal 89" xfId="114"/>
    <cellStyle name="Normal 9" xfId="37"/>
    <cellStyle name="Normal 90" xfId="115"/>
    <cellStyle name="Normal 91" xfId="116"/>
    <cellStyle name="Normal 91 10" xfId="228"/>
    <cellStyle name="Normal 91 11" xfId="233"/>
    <cellStyle name="Normal 91 12" xfId="6664"/>
    <cellStyle name="Normal 91 13" xfId="8246"/>
    <cellStyle name="Normal 91 14" xfId="8921"/>
    <cellStyle name="Normal 91 2" xfId="175"/>
    <cellStyle name="Normal 91 3" xfId="183"/>
    <cellStyle name="Normal 91 4" xfId="190"/>
    <cellStyle name="Normal 91 5" xfId="197"/>
    <cellStyle name="Normal 91 6" xfId="204"/>
    <cellStyle name="Normal 91 7" xfId="210"/>
    <cellStyle name="Normal 91 8" xfId="216"/>
    <cellStyle name="Normal 91 9" xfId="222"/>
    <cellStyle name="Normal 92" xfId="117"/>
    <cellStyle name="Normal 92 10" xfId="229"/>
    <cellStyle name="Normal 92 11" xfId="234"/>
    <cellStyle name="Normal 92 12" xfId="6675"/>
    <cellStyle name="Normal 92 13" xfId="8257"/>
    <cellStyle name="Normal 92 14" xfId="8922"/>
    <cellStyle name="Normal 92 2" xfId="176"/>
    <cellStyle name="Normal 92 3" xfId="184"/>
    <cellStyle name="Normal 92 4" xfId="191"/>
    <cellStyle name="Normal 92 5" xfId="198"/>
    <cellStyle name="Normal 92 6" xfId="205"/>
    <cellStyle name="Normal 92 7" xfId="211"/>
    <cellStyle name="Normal 92 8" xfId="217"/>
    <cellStyle name="Normal 92 9" xfId="223"/>
    <cellStyle name="Normal 93" xfId="118"/>
    <cellStyle name="Normal 93 10" xfId="230"/>
    <cellStyle name="Normal 93 11" xfId="235"/>
    <cellStyle name="Normal 93 12" xfId="6685"/>
    <cellStyle name="Normal 93 13" xfId="8268"/>
    <cellStyle name="Normal 93 14" xfId="8923"/>
    <cellStyle name="Normal 93 2" xfId="177"/>
    <cellStyle name="Normal 93 3" xfId="185"/>
    <cellStyle name="Normal 93 4" xfId="192"/>
    <cellStyle name="Normal 93 5" xfId="199"/>
    <cellStyle name="Normal 93 6" xfId="206"/>
    <cellStyle name="Normal 93 7" xfId="212"/>
    <cellStyle name="Normal 93 8" xfId="218"/>
    <cellStyle name="Normal 93 9" xfId="224"/>
    <cellStyle name="Normal 94" xfId="119"/>
    <cellStyle name="Normal 94 10" xfId="231"/>
    <cellStyle name="Normal 94 11" xfId="236"/>
    <cellStyle name="Normal 94 12" xfId="6690"/>
    <cellStyle name="Normal 94 13" xfId="8273"/>
    <cellStyle name="Normal 94 14" xfId="8924"/>
    <cellStyle name="Normal 94 2" xfId="178"/>
    <cellStyle name="Normal 94 3" xfId="186"/>
    <cellStyle name="Normal 94 4" xfId="193"/>
    <cellStyle name="Normal 94 5" xfId="200"/>
    <cellStyle name="Normal 94 6" xfId="207"/>
    <cellStyle name="Normal 94 7" xfId="213"/>
    <cellStyle name="Normal 94 8" xfId="219"/>
    <cellStyle name="Normal 94 9" xfId="225"/>
    <cellStyle name="Normal 95" xfId="120"/>
    <cellStyle name="Normal 95 10" xfId="232"/>
    <cellStyle name="Normal 95 11" xfId="237"/>
    <cellStyle name="Normal 95 12" xfId="6700"/>
    <cellStyle name="Normal 95 13" xfId="8282"/>
    <cellStyle name="Normal 95 14" xfId="8925"/>
    <cellStyle name="Normal 95 2" xfId="179"/>
    <cellStyle name="Normal 95 3" xfId="187"/>
    <cellStyle name="Normal 95 4" xfId="194"/>
    <cellStyle name="Normal 95 5" xfId="201"/>
    <cellStyle name="Normal 95 6" xfId="208"/>
    <cellStyle name="Normal 95 7" xfId="214"/>
    <cellStyle name="Normal 95 8" xfId="220"/>
    <cellStyle name="Normal 95 9" xfId="226"/>
    <cellStyle name="Normal 96" xfId="121"/>
    <cellStyle name="Normal 96 2" xfId="6711"/>
    <cellStyle name="Normal 96 3" xfId="8293"/>
    <cellStyle name="Normal 96 4" xfId="8926"/>
    <cellStyle name="Normal 97" xfId="174"/>
    <cellStyle name="Normal 97 2" xfId="6712"/>
    <cellStyle name="Normal 97 3" xfId="8294"/>
    <cellStyle name="Normal 97 4" xfId="8927"/>
    <cellStyle name="Normal 98" xfId="182"/>
    <cellStyle name="Normal 98 2" xfId="6713"/>
    <cellStyle name="Normal 98 3" xfId="8295"/>
    <cellStyle name="Normal 98 4" xfId="8928"/>
    <cellStyle name="Normal 99" xfId="189"/>
    <cellStyle name="Normal 99 2" xfId="6714"/>
    <cellStyle name="Normal 99 3" xfId="8296"/>
    <cellStyle name="Normal 99 4" xfId="8929"/>
    <cellStyle name="Note 10" xfId="631"/>
    <cellStyle name="Note 10 10" xfId="8930"/>
    <cellStyle name="Note 10 2" xfId="1006"/>
    <cellStyle name="Note 10 2 2" xfId="6716"/>
    <cellStyle name="Note 10 2 3" xfId="8298"/>
    <cellStyle name="Note 10 2 4" xfId="8931"/>
    <cellStyle name="Note 10 3" xfId="1452"/>
    <cellStyle name="Note 10 3 2" xfId="6717"/>
    <cellStyle name="Note 10 3 3" xfId="8299"/>
    <cellStyle name="Note 10 3 4" xfId="8932"/>
    <cellStyle name="Note 10 4" xfId="2668"/>
    <cellStyle name="Note 10 4 2" xfId="6718"/>
    <cellStyle name="Note 10 4 3" xfId="8300"/>
    <cellStyle name="Note 10 4 4" xfId="8933"/>
    <cellStyle name="Note 10 5" xfId="2891"/>
    <cellStyle name="Note 10 5 2" xfId="6719"/>
    <cellStyle name="Note 10 5 3" xfId="8301"/>
    <cellStyle name="Note 10 5 4" xfId="8934"/>
    <cellStyle name="Note 10 6" xfId="3005"/>
    <cellStyle name="Note 10 6 2" xfId="6720"/>
    <cellStyle name="Note 10 6 3" xfId="8302"/>
    <cellStyle name="Note 10 6 4" xfId="8935"/>
    <cellStyle name="Note 10 7" xfId="3535"/>
    <cellStyle name="Note 10 7 2" xfId="6721"/>
    <cellStyle name="Note 10 7 3" xfId="8303"/>
    <cellStyle name="Note 10 7 4" xfId="8936"/>
    <cellStyle name="Note 10 8" xfId="6715"/>
    <cellStyle name="Note 10 9" xfId="8297"/>
    <cellStyle name="Note 11" xfId="630"/>
    <cellStyle name="Note 11 10" xfId="8937"/>
    <cellStyle name="Note 11 2" xfId="1005"/>
    <cellStyle name="Note 11 2 2" xfId="6723"/>
    <cellStyle name="Note 11 2 3" xfId="8305"/>
    <cellStyle name="Note 11 2 4" xfId="8938"/>
    <cellStyle name="Note 11 3" xfId="1451"/>
    <cellStyle name="Note 11 3 2" xfId="6724"/>
    <cellStyle name="Note 11 3 3" xfId="8306"/>
    <cellStyle name="Note 11 3 4" xfId="8939"/>
    <cellStyle name="Note 11 4" xfId="2667"/>
    <cellStyle name="Note 11 4 2" xfId="6725"/>
    <cellStyle name="Note 11 4 3" xfId="8307"/>
    <cellStyle name="Note 11 4 4" xfId="8940"/>
    <cellStyle name="Note 11 5" xfId="2890"/>
    <cellStyle name="Note 11 5 2" xfId="6726"/>
    <cellStyle name="Note 11 5 3" xfId="8308"/>
    <cellStyle name="Note 11 5 4" xfId="8941"/>
    <cellStyle name="Note 11 6" xfId="3004"/>
    <cellStyle name="Note 11 6 2" xfId="6727"/>
    <cellStyle name="Note 11 6 3" xfId="8309"/>
    <cellStyle name="Note 11 6 4" xfId="8942"/>
    <cellStyle name="Note 11 7" xfId="3534"/>
    <cellStyle name="Note 11 7 2" xfId="6728"/>
    <cellStyle name="Note 11 7 3" xfId="8310"/>
    <cellStyle name="Note 11 7 4" xfId="8943"/>
    <cellStyle name="Note 11 8" xfId="6722"/>
    <cellStyle name="Note 11 9" xfId="8304"/>
    <cellStyle name="Note 12" xfId="674"/>
    <cellStyle name="Note 12 2" xfId="6729"/>
    <cellStyle name="Note 12 3" xfId="8311"/>
    <cellStyle name="Note 12 4" xfId="8944"/>
    <cellStyle name="Note 13" xfId="672"/>
    <cellStyle name="Note 13 2" xfId="6730"/>
    <cellStyle name="Note 13 3" xfId="8312"/>
    <cellStyle name="Note 13 4" xfId="8945"/>
    <cellStyle name="Note 14" xfId="1348"/>
    <cellStyle name="Note 15" xfId="1566"/>
    <cellStyle name="Note 16" xfId="830"/>
    <cellStyle name="Note 17" xfId="825"/>
    <cellStyle name="Note 18" xfId="1610"/>
    <cellStyle name="Note 19" xfId="1650"/>
    <cellStyle name="Note 2" xfId="370"/>
    <cellStyle name="Note 2 10" xfId="1160"/>
    <cellStyle name="Note 2 11" xfId="1132"/>
    <cellStyle name="Note 2 12" xfId="1148"/>
    <cellStyle name="Note 2 13" xfId="1207"/>
    <cellStyle name="Note 2 14" xfId="1206"/>
    <cellStyle name="Note 2 15" xfId="1183"/>
    <cellStyle name="Note 2 16" xfId="1212"/>
    <cellStyle name="Note 2 17" xfId="1089"/>
    <cellStyle name="Note 2 18" xfId="1210"/>
    <cellStyle name="Note 2 19" xfId="1125"/>
    <cellStyle name="Note 2 2" xfId="400"/>
    <cellStyle name="Note 2 20" xfId="1100"/>
    <cellStyle name="Note 2 21" xfId="1094"/>
    <cellStyle name="Note 2 22" xfId="731"/>
    <cellStyle name="Note 2 23" xfId="1997"/>
    <cellStyle name="Note 2 24" xfId="2146"/>
    <cellStyle name="Note 2 25" xfId="2212"/>
    <cellStyle name="Note 2 26" xfId="2256"/>
    <cellStyle name="Note 2 27" xfId="2379"/>
    <cellStyle name="Note 2 28" xfId="2720"/>
    <cellStyle name="Note 2 29" xfId="2939"/>
    <cellStyle name="Note 2 3" xfId="458"/>
    <cellStyle name="Note 2 3 2" xfId="1999"/>
    <cellStyle name="Note 2 3 3" xfId="2147"/>
    <cellStyle name="Note 2 3 4" xfId="2213"/>
    <cellStyle name="Note 2 3 5" xfId="2257"/>
    <cellStyle name="Note 2 30" xfId="3320"/>
    <cellStyle name="Note 2 30 2" xfId="8334"/>
    <cellStyle name="Note 2 30 3" xfId="8946"/>
    <cellStyle name="Note 2 4" xfId="486"/>
    <cellStyle name="Note 2 5" xfId="529"/>
    <cellStyle name="Note 2 6" xfId="527"/>
    <cellStyle name="Note 2 7" xfId="738"/>
    <cellStyle name="Note 2 7 2" xfId="749"/>
    <cellStyle name="Note 2 7 3" xfId="723"/>
    <cellStyle name="Note 2 7 4" xfId="2392"/>
    <cellStyle name="Note 2 7 5" xfId="2830"/>
    <cellStyle name="Note 2 7 6" xfId="2976"/>
    <cellStyle name="Note 2 8" xfId="754"/>
    <cellStyle name="Note 2 9" xfId="1065"/>
    <cellStyle name="Note 20" xfId="2391"/>
    <cellStyle name="Note 20 2" xfId="6764"/>
    <cellStyle name="Note 20 3" xfId="8346"/>
    <cellStyle name="Note 20 4" xfId="8947"/>
    <cellStyle name="Note 21" xfId="2821"/>
    <cellStyle name="Note 21 2" xfId="6765"/>
    <cellStyle name="Note 21 3" xfId="8347"/>
    <cellStyle name="Note 21 4" xfId="8948"/>
    <cellStyle name="Note 22" xfId="2972"/>
    <cellStyle name="Note 22 2" xfId="6766"/>
    <cellStyle name="Note 22 3" xfId="8348"/>
    <cellStyle name="Note 22 4" xfId="8949"/>
    <cellStyle name="Note 23" xfId="3298"/>
    <cellStyle name="Note 23 2" xfId="6767"/>
    <cellStyle name="Note 23 3" xfId="8349"/>
    <cellStyle name="Note 23 4" xfId="8950"/>
    <cellStyle name="Note 3" xfId="371"/>
    <cellStyle name="Note 3 10" xfId="1157"/>
    <cellStyle name="Note 3 11" xfId="1167"/>
    <cellStyle name="Note 3 12" xfId="1145"/>
    <cellStyle name="Note 3 13" xfId="1223"/>
    <cellStyle name="Note 3 14" xfId="1170"/>
    <cellStyle name="Note 3 15" xfId="1222"/>
    <cellStyle name="Note 3 16" xfId="1190"/>
    <cellStyle name="Note 3 17" xfId="1201"/>
    <cellStyle name="Note 3 18" xfId="1224"/>
    <cellStyle name="Note 3 19" xfId="1114"/>
    <cellStyle name="Note 3 2" xfId="401"/>
    <cellStyle name="Note 3 20" xfId="1093"/>
    <cellStyle name="Note 3 21" xfId="1091"/>
    <cellStyle name="Note 3 22" xfId="690"/>
    <cellStyle name="Note 3 23" xfId="2000"/>
    <cellStyle name="Note 3 24" xfId="2148"/>
    <cellStyle name="Note 3 25" xfId="2214"/>
    <cellStyle name="Note 3 26" xfId="2258"/>
    <cellStyle name="Note 3 27" xfId="2380"/>
    <cellStyle name="Note 3 28" xfId="2721"/>
    <cellStyle name="Note 3 29" xfId="2940"/>
    <cellStyle name="Note 3 3" xfId="459"/>
    <cellStyle name="Note 3 3 2" xfId="2002"/>
    <cellStyle name="Note 3 3 3" xfId="2149"/>
    <cellStyle name="Note 3 3 4" xfId="2215"/>
    <cellStyle name="Note 3 3 5" xfId="2259"/>
    <cellStyle name="Note 3 30" xfId="3321"/>
    <cellStyle name="Note 3 30 2" xfId="8377"/>
    <cellStyle name="Note 3 30 3" xfId="8951"/>
    <cellStyle name="Note 3 4" xfId="487"/>
    <cellStyle name="Note 3 5" xfId="530"/>
    <cellStyle name="Note 3 6" xfId="526"/>
    <cellStyle name="Note 3 7" xfId="739"/>
    <cellStyle name="Note 3 7 2" xfId="750"/>
    <cellStyle name="Note 3 7 3" xfId="675"/>
    <cellStyle name="Note 3 7 4" xfId="2393"/>
    <cellStyle name="Note 3 7 5" xfId="2867"/>
    <cellStyle name="Note 3 7 6" xfId="2987"/>
    <cellStyle name="Note 3 8" xfId="1066"/>
    <cellStyle name="Note 3 9" xfId="1046"/>
    <cellStyle name="Note 4" xfId="372"/>
    <cellStyle name="Note 4 10" xfId="2150"/>
    <cellStyle name="Note 4 11" xfId="2216"/>
    <cellStyle name="Note 4 12" xfId="2260"/>
    <cellStyle name="Note 4 13" xfId="2381"/>
    <cellStyle name="Note 4 13 2" xfId="6806"/>
    <cellStyle name="Note 4 13 3" xfId="8390"/>
    <cellStyle name="Note 4 13 4" xfId="8953"/>
    <cellStyle name="Note 4 14" xfId="2403"/>
    <cellStyle name="Note 4 14 2" xfId="6807"/>
    <cellStyle name="Note 4 14 3" xfId="8391"/>
    <cellStyle name="Note 4 14 4" xfId="8954"/>
    <cellStyle name="Note 4 15" xfId="2817"/>
    <cellStyle name="Note 4 15 2" xfId="6808"/>
    <cellStyle name="Note 4 15 3" xfId="8392"/>
    <cellStyle name="Note 4 15 4" xfId="8955"/>
    <cellStyle name="Note 4 16" xfId="3322"/>
    <cellStyle name="Note 4 16 2" xfId="6809"/>
    <cellStyle name="Note 4 16 3" xfId="8393"/>
    <cellStyle name="Note 4 16 4" xfId="8956"/>
    <cellStyle name="Note 4 17" xfId="6804"/>
    <cellStyle name="Note 4 18" xfId="8389"/>
    <cellStyle name="Note 4 19" xfId="8952"/>
    <cellStyle name="Note 4 2" xfId="402"/>
    <cellStyle name="Note 4 2 10" xfId="2423"/>
    <cellStyle name="Note 4 2 10 2" xfId="6811"/>
    <cellStyle name="Note 4 2 10 3" xfId="8395"/>
    <cellStyle name="Note 4 2 10 4" xfId="8958"/>
    <cellStyle name="Note 4 2 11" xfId="2736"/>
    <cellStyle name="Note 4 2 11 2" xfId="6812"/>
    <cellStyle name="Note 4 2 11 3" xfId="8396"/>
    <cellStyle name="Note 4 2 11 4" xfId="8959"/>
    <cellStyle name="Note 4 2 12" xfId="2947"/>
    <cellStyle name="Note 4 2 12 2" xfId="6813"/>
    <cellStyle name="Note 4 2 12 3" xfId="8397"/>
    <cellStyle name="Note 4 2 12 4" xfId="8960"/>
    <cellStyle name="Note 4 2 13" xfId="3354"/>
    <cellStyle name="Note 4 2 13 2" xfId="6814"/>
    <cellStyle name="Note 4 2 13 3" xfId="8398"/>
    <cellStyle name="Note 4 2 13 4" xfId="8961"/>
    <cellStyle name="Note 4 2 14" xfId="6810"/>
    <cellStyle name="Note 4 2 15" xfId="8394"/>
    <cellStyle name="Note 4 2 16" xfId="8957"/>
    <cellStyle name="Note 4 2 2" xfId="554"/>
    <cellStyle name="Note 4 2 2 10" xfId="8962"/>
    <cellStyle name="Note 4 2 2 2" xfId="928"/>
    <cellStyle name="Note 4 2 2 2 2" xfId="6816"/>
    <cellStyle name="Note 4 2 2 2 3" xfId="8400"/>
    <cellStyle name="Note 4 2 2 2 4" xfId="8963"/>
    <cellStyle name="Note 4 2 2 3" xfId="1374"/>
    <cellStyle name="Note 4 2 2 3 2" xfId="6817"/>
    <cellStyle name="Note 4 2 2 3 3" xfId="8401"/>
    <cellStyle name="Note 4 2 2 3 4" xfId="8964"/>
    <cellStyle name="Note 4 2 2 4" xfId="2588"/>
    <cellStyle name="Note 4 2 2 4 2" xfId="6818"/>
    <cellStyle name="Note 4 2 2 4 3" xfId="8402"/>
    <cellStyle name="Note 4 2 2 4 4" xfId="8965"/>
    <cellStyle name="Note 4 2 2 5" xfId="2483"/>
    <cellStyle name="Note 4 2 2 5 2" xfId="6819"/>
    <cellStyle name="Note 4 2 2 5 3" xfId="8403"/>
    <cellStyle name="Note 4 2 2 5 4" xfId="8966"/>
    <cellStyle name="Note 4 2 2 6" xfId="2833"/>
    <cellStyle name="Note 4 2 2 6 2" xfId="6820"/>
    <cellStyle name="Note 4 2 2 6 3" xfId="8404"/>
    <cellStyle name="Note 4 2 2 6 4" xfId="8967"/>
    <cellStyle name="Note 4 2 2 7" xfId="3455"/>
    <cellStyle name="Note 4 2 2 7 2" xfId="6821"/>
    <cellStyle name="Note 4 2 2 7 3" xfId="8405"/>
    <cellStyle name="Note 4 2 2 7 4" xfId="8968"/>
    <cellStyle name="Note 4 2 2 8" xfId="6815"/>
    <cellStyle name="Note 4 2 2 9" xfId="8399"/>
    <cellStyle name="Note 4 2 3" xfId="506"/>
    <cellStyle name="Note 4 2 3 10" xfId="8969"/>
    <cellStyle name="Note 4 2 3 2" xfId="882"/>
    <cellStyle name="Note 4 2 3 2 2" xfId="6823"/>
    <cellStyle name="Note 4 2 3 2 3" xfId="8407"/>
    <cellStyle name="Note 4 2 3 2 4" xfId="8970"/>
    <cellStyle name="Note 4 2 3 3" xfId="1327"/>
    <cellStyle name="Note 4 2 3 3 2" xfId="6824"/>
    <cellStyle name="Note 4 2 3 3 3" xfId="8408"/>
    <cellStyle name="Note 4 2 3 3 4" xfId="8971"/>
    <cellStyle name="Note 4 2 3 4" xfId="2539"/>
    <cellStyle name="Note 4 2 3 4 2" xfId="6825"/>
    <cellStyle name="Note 4 2 3 4 3" xfId="8409"/>
    <cellStyle name="Note 4 2 3 4 4" xfId="8972"/>
    <cellStyle name="Note 4 2 3 5" xfId="2272"/>
    <cellStyle name="Note 4 2 3 5 2" xfId="6826"/>
    <cellStyle name="Note 4 2 3 5 3" xfId="8410"/>
    <cellStyle name="Note 4 2 3 5 4" xfId="8973"/>
    <cellStyle name="Note 4 2 3 6" xfId="2453"/>
    <cellStyle name="Note 4 2 3 6 2" xfId="6827"/>
    <cellStyle name="Note 4 2 3 6 3" xfId="8411"/>
    <cellStyle name="Note 4 2 3 6 4" xfId="8974"/>
    <cellStyle name="Note 4 2 3 7" xfId="3412"/>
    <cellStyle name="Note 4 2 3 7 2" xfId="6828"/>
    <cellStyle name="Note 4 2 3 7 3" xfId="8412"/>
    <cellStyle name="Note 4 2 3 7 4" xfId="8975"/>
    <cellStyle name="Note 4 2 3 8" xfId="6822"/>
    <cellStyle name="Note 4 2 3 9" xfId="8406"/>
    <cellStyle name="Note 4 2 4" xfId="781"/>
    <cellStyle name="Note 4 2 4 2" xfId="6829"/>
    <cellStyle name="Note 4 2 4 3" xfId="8413"/>
    <cellStyle name="Note 4 2 4 4" xfId="8976"/>
    <cellStyle name="Note 4 2 5" xfId="711"/>
    <cellStyle name="Note 4 2 5 2" xfId="6830"/>
    <cellStyle name="Note 4 2 5 3" xfId="8414"/>
    <cellStyle name="Note 4 2 5 4" xfId="8977"/>
    <cellStyle name="Note 4 2 6" xfId="2004"/>
    <cellStyle name="Note 4 2 6 2" xfId="6831"/>
    <cellStyle name="Note 4 2 6 3" xfId="8415"/>
    <cellStyle name="Note 4 2 6 4" xfId="8978"/>
    <cellStyle name="Note 4 2 7" xfId="2151"/>
    <cellStyle name="Note 4 2 7 2" xfId="6832"/>
    <cellStyle name="Note 4 2 7 3" xfId="8416"/>
    <cellStyle name="Note 4 2 7 4" xfId="8979"/>
    <cellStyle name="Note 4 2 8" xfId="2217"/>
    <cellStyle name="Note 4 2 8 2" xfId="6833"/>
    <cellStyle name="Note 4 2 8 3" xfId="8417"/>
    <cellStyle name="Note 4 2 8 4" xfId="8980"/>
    <cellStyle name="Note 4 2 9" xfId="2261"/>
    <cellStyle name="Note 4 2 9 2" xfId="6834"/>
    <cellStyle name="Note 4 2 9 3" xfId="8418"/>
    <cellStyle name="Note 4 2 9 4" xfId="8981"/>
    <cellStyle name="Note 4 3" xfId="460"/>
    <cellStyle name="Note 4 3 10" xfId="2492"/>
    <cellStyle name="Note 4 3 10 2" xfId="6836"/>
    <cellStyle name="Note 4 3 10 3" xfId="8420"/>
    <cellStyle name="Note 4 3 10 4" xfId="8983"/>
    <cellStyle name="Note 4 3 11" xfId="2872"/>
    <cellStyle name="Note 4 3 11 2" xfId="6837"/>
    <cellStyle name="Note 4 3 11 3" xfId="8421"/>
    <cellStyle name="Note 4 3 11 4" xfId="8984"/>
    <cellStyle name="Note 4 3 12" xfId="2988"/>
    <cellStyle name="Note 4 3 12 2" xfId="6838"/>
    <cellStyle name="Note 4 3 12 3" xfId="8422"/>
    <cellStyle name="Note 4 3 12 4" xfId="8985"/>
    <cellStyle name="Note 4 3 13" xfId="3376"/>
    <cellStyle name="Note 4 3 13 2" xfId="6839"/>
    <cellStyle name="Note 4 3 13 3" xfId="8423"/>
    <cellStyle name="Note 4 3 13 4" xfId="8986"/>
    <cellStyle name="Note 4 3 14" xfId="6835"/>
    <cellStyle name="Note 4 3 15" xfId="8419"/>
    <cellStyle name="Note 4 3 16" xfId="8982"/>
    <cellStyle name="Note 4 3 2" xfId="580"/>
    <cellStyle name="Note 4 3 2 10" xfId="8987"/>
    <cellStyle name="Note 4 3 2 2" xfId="954"/>
    <cellStyle name="Note 4 3 2 2 2" xfId="6841"/>
    <cellStyle name="Note 4 3 2 2 3" xfId="8425"/>
    <cellStyle name="Note 4 3 2 2 4" xfId="8988"/>
    <cellStyle name="Note 4 3 2 3" xfId="1401"/>
    <cellStyle name="Note 4 3 2 3 2" xfId="6842"/>
    <cellStyle name="Note 4 3 2 3 3" xfId="8426"/>
    <cellStyle name="Note 4 3 2 3 4" xfId="8989"/>
    <cellStyle name="Note 4 3 2 4" xfId="2615"/>
    <cellStyle name="Note 4 3 2 4 2" xfId="6843"/>
    <cellStyle name="Note 4 3 2 4 3" xfId="8427"/>
    <cellStyle name="Note 4 3 2 4 4" xfId="8990"/>
    <cellStyle name="Note 4 3 2 5" xfId="2287"/>
    <cellStyle name="Note 4 3 2 5 2" xfId="6844"/>
    <cellStyle name="Note 4 3 2 5 3" xfId="8428"/>
    <cellStyle name="Note 4 3 2 5 4" xfId="8991"/>
    <cellStyle name="Note 4 3 2 6" xfId="2563"/>
    <cellStyle name="Note 4 3 2 6 2" xfId="6845"/>
    <cellStyle name="Note 4 3 2 6 3" xfId="8429"/>
    <cellStyle name="Note 4 3 2 6 4" xfId="8992"/>
    <cellStyle name="Note 4 3 2 7" xfId="3482"/>
    <cellStyle name="Note 4 3 2 7 2" xfId="6846"/>
    <cellStyle name="Note 4 3 2 7 3" xfId="8430"/>
    <cellStyle name="Note 4 3 2 7 4" xfId="8993"/>
    <cellStyle name="Note 4 3 2 8" xfId="6840"/>
    <cellStyle name="Note 4 3 2 9" xfId="8424"/>
    <cellStyle name="Note 4 3 3" xfId="610"/>
    <cellStyle name="Note 4 3 3 10" xfId="8994"/>
    <cellStyle name="Note 4 3 3 2" xfId="986"/>
    <cellStyle name="Note 4 3 3 2 2" xfId="6848"/>
    <cellStyle name="Note 4 3 3 2 3" xfId="8432"/>
    <cellStyle name="Note 4 3 3 2 4" xfId="8995"/>
    <cellStyle name="Note 4 3 3 3" xfId="1431"/>
    <cellStyle name="Note 4 3 3 3 2" xfId="6849"/>
    <cellStyle name="Note 4 3 3 3 3" xfId="8433"/>
    <cellStyle name="Note 4 3 3 3 4" xfId="8996"/>
    <cellStyle name="Note 4 3 3 4" xfId="2647"/>
    <cellStyle name="Note 4 3 3 4 2" xfId="6850"/>
    <cellStyle name="Note 4 3 3 4 3" xfId="8434"/>
    <cellStyle name="Note 4 3 3 4 4" xfId="8997"/>
    <cellStyle name="Note 4 3 3 5" xfId="2312"/>
    <cellStyle name="Note 4 3 3 5 2" xfId="6851"/>
    <cellStyle name="Note 4 3 3 5 3" xfId="8435"/>
    <cellStyle name="Note 4 3 3 5 4" xfId="8998"/>
    <cellStyle name="Note 4 3 3 6" xfId="2775"/>
    <cellStyle name="Note 4 3 3 6 2" xfId="6852"/>
    <cellStyle name="Note 4 3 3 6 3" xfId="8436"/>
    <cellStyle name="Note 4 3 3 6 4" xfId="8999"/>
    <cellStyle name="Note 4 3 3 7" xfId="3514"/>
    <cellStyle name="Note 4 3 3 7 2" xfId="6853"/>
    <cellStyle name="Note 4 3 3 7 3" xfId="8437"/>
    <cellStyle name="Note 4 3 3 7 4" xfId="9000"/>
    <cellStyle name="Note 4 3 3 8" xfId="6847"/>
    <cellStyle name="Note 4 3 3 9" xfId="8431"/>
    <cellStyle name="Note 4 3 4" xfId="841"/>
    <cellStyle name="Note 4 3 4 2" xfId="6854"/>
    <cellStyle name="Note 4 3 4 3" xfId="8438"/>
    <cellStyle name="Note 4 3 4 4" xfId="9001"/>
    <cellStyle name="Note 4 3 5" xfId="1283"/>
    <cellStyle name="Note 4 3 5 2" xfId="6855"/>
    <cellStyle name="Note 4 3 5 3" xfId="8439"/>
    <cellStyle name="Note 4 3 5 4" xfId="9002"/>
    <cellStyle name="Note 4 3 6" xfId="2005"/>
    <cellStyle name="Note 4 3 7" xfId="2152"/>
    <cellStyle name="Note 4 3 8" xfId="2218"/>
    <cellStyle name="Note 4 3 9" xfId="2262"/>
    <cellStyle name="Note 4 4" xfId="488"/>
    <cellStyle name="Note 4 4 10" xfId="6860"/>
    <cellStyle name="Note 4 4 11" xfId="8442"/>
    <cellStyle name="Note 4 4 12" xfId="9003"/>
    <cellStyle name="Note 4 4 2" xfId="594"/>
    <cellStyle name="Note 4 4 2 10" xfId="9004"/>
    <cellStyle name="Note 4 4 2 2" xfId="970"/>
    <cellStyle name="Note 4 4 2 2 2" xfId="6862"/>
    <cellStyle name="Note 4 4 2 2 3" xfId="8444"/>
    <cellStyle name="Note 4 4 2 2 4" xfId="9005"/>
    <cellStyle name="Note 4 4 2 3" xfId="1417"/>
    <cellStyle name="Note 4 4 2 3 2" xfId="6863"/>
    <cellStyle name="Note 4 4 2 3 3" xfId="8445"/>
    <cellStyle name="Note 4 4 2 3 4" xfId="9006"/>
    <cellStyle name="Note 4 4 2 4" xfId="2631"/>
    <cellStyle name="Note 4 4 2 4 2" xfId="6864"/>
    <cellStyle name="Note 4 4 2 4 3" xfId="8446"/>
    <cellStyle name="Note 4 4 2 4 4" xfId="9007"/>
    <cellStyle name="Note 4 4 2 5" xfId="2495"/>
    <cellStyle name="Note 4 4 2 5 2" xfId="6865"/>
    <cellStyle name="Note 4 4 2 5 3" xfId="8447"/>
    <cellStyle name="Note 4 4 2 5 4" xfId="9008"/>
    <cellStyle name="Note 4 4 2 6" xfId="2789"/>
    <cellStyle name="Note 4 4 2 6 2" xfId="6866"/>
    <cellStyle name="Note 4 4 2 6 3" xfId="8448"/>
    <cellStyle name="Note 4 4 2 6 4" xfId="9009"/>
    <cellStyle name="Note 4 4 2 7" xfId="3498"/>
    <cellStyle name="Note 4 4 2 7 2" xfId="6867"/>
    <cellStyle name="Note 4 4 2 7 3" xfId="8449"/>
    <cellStyle name="Note 4 4 2 7 4" xfId="9010"/>
    <cellStyle name="Note 4 4 2 8" xfId="6861"/>
    <cellStyle name="Note 4 4 2 9" xfId="8443"/>
    <cellStyle name="Note 4 4 3" xfId="626"/>
    <cellStyle name="Note 4 4 3 10" xfId="9011"/>
    <cellStyle name="Note 4 4 3 2" xfId="1002"/>
    <cellStyle name="Note 4 4 3 2 2" xfId="6869"/>
    <cellStyle name="Note 4 4 3 2 3" xfId="8451"/>
    <cellStyle name="Note 4 4 3 2 4" xfId="9012"/>
    <cellStyle name="Note 4 4 3 3" xfId="1447"/>
    <cellStyle name="Note 4 4 3 3 2" xfId="6870"/>
    <cellStyle name="Note 4 4 3 3 3" xfId="8452"/>
    <cellStyle name="Note 4 4 3 3 4" xfId="9013"/>
    <cellStyle name="Note 4 4 3 4" xfId="2663"/>
    <cellStyle name="Note 4 4 3 4 2" xfId="6871"/>
    <cellStyle name="Note 4 4 3 4 3" xfId="8453"/>
    <cellStyle name="Note 4 4 3 4 4" xfId="9014"/>
    <cellStyle name="Note 4 4 3 5" xfId="2886"/>
    <cellStyle name="Note 4 4 3 5 2" xfId="6872"/>
    <cellStyle name="Note 4 4 3 5 3" xfId="8454"/>
    <cellStyle name="Note 4 4 3 5 4" xfId="9015"/>
    <cellStyle name="Note 4 4 3 6" xfId="3000"/>
    <cellStyle name="Note 4 4 3 6 2" xfId="6873"/>
    <cellStyle name="Note 4 4 3 6 3" xfId="8455"/>
    <cellStyle name="Note 4 4 3 6 4" xfId="9016"/>
    <cellStyle name="Note 4 4 3 7" xfId="3530"/>
    <cellStyle name="Note 4 4 3 7 2" xfId="6874"/>
    <cellStyle name="Note 4 4 3 7 3" xfId="8456"/>
    <cellStyle name="Note 4 4 3 7 4" xfId="9017"/>
    <cellStyle name="Note 4 4 3 8" xfId="6868"/>
    <cellStyle name="Note 4 4 3 9" xfId="8450"/>
    <cellStyle name="Note 4 4 4" xfId="866"/>
    <cellStyle name="Note 4 4 4 2" xfId="6875"/>
    <cellStyle name="Note 4 4 4 3" xfId="8457"/>
    <cellStyle name="Note 4 4 4 4" xfId="9018"/>
    <cellStyle name="Note 4 4 5" xfId="1310"/>
    <cellStyle name="Note 4 4 5 2" xfId="6876"/>
    <cellStyle name="Note 4 4 5 3" xfId="8458"/>
    <cellStyle name="Note 4 4 5 4" xfId="9019"/>
    <cellStyle name="Note 4 4 6" xfId="2520"/>
    <cellStyle name="Note 4 4 6 2" xfId="6877"/>
    <cellStyle name="Note 4 4 6 3" xfId="8459"/>
    <cellStyle name="Note 4 4 6 4" xfId="9020"/>
    <cellStyle name="Note 4 4 7" xfId="2473"/>
    <cellStyle name="Note 4 4 7 2" xfId="6878"/>
    <cellStyle name="Note 4 4 7 3" xfId="8460"/>
    <cellStyle name="Note 4 4 7 4" xfId="9021"/>
    <cellStyle name="Note 4 4 8" xfId="2767"/>
    <cellStyle name="Note 4 4 8 2" xfId="6879"/>
    <cellStyle name="Note 4 4 8 3" xfId="8461"/>
    <cellStyle name="Note 4 4 8 4" xfId="9022"/>
    <cellStyle name="Note 4 4 9" xfId="3394"/>
    <cellStyle name="Note 4 4 9 2" xfId="6880"/>
    <cellStyle name="Note 4 4 9 3" xfId="8462"/>
    <cellStyle name="Note 4 4 9 4" xfId="9023"/>
    <cellStyle name="Note 4 5" xfId="531"/>
    <cellStyle name="Note 4 5 10" xfId="9024"/>
    <cellStyle name="Note 4 5 2" xfId="905"/>
    <cellStyle name="Note 4 5 2 2" xfId="6882"/>
    <cellStyle name="Note 4 5 2 3" xfId="8464"/>
    <cellStyle name="Note 4 5 2 4" xfId="9025"/>
    <cellStyle name="Note 4 5 3" xfId="1350"/>
    <cellStyle name="Note 4 5 3 2" xfId="6883"/>
    <cellStyle name="Note 4 5 3 3" xfId="8465"/>
    <cellStyle name="Note 4 5 3 4" xfId="9026"/>
    <cellStyle name="Note 4 5 4" xfId="2564"/>
    <cellStyle name="Note 4 5 4 2" xfId="6884"/>
    <cellStyle name="Note 4 5 4 3" xfId="8466"/>
    <cellStyle name="Note 4 5 4 4" xfId="9027"/>
    <cellStyle name="Note 4 5 5" xfId="2479"/>
    <cellStyle name="Note 4 5 5 2" xfId="6885"/>
    <cellStyle name="Note 4 5 5 3" xfId="8467"/>
    <cellStyle name="Note 4 5 5 4" xfId="9028"/>
    <cellStyle name="Note 4 5 6" xfId="2800"/>
    <cellStyle name="Note 4 5 6 2" xfId="6886"/>
    <cellStyle name="Note 4 5 6 3" xfId="8468"/>
    <cellStyle name="Note 4 5 6 4" xfId="9029"/>
    <cellStyle name="Note 4 5 7" xfId="3432"/>
    <cellStyle name="Note 4 5 7 2" xfId="6887"/>
    <cellStyle name="Note 4 5 7 3" xfId="8469"/>
    <cellStyle name="Note 4 5 7 4" xfId="9030"/>
    <cellStyle name="Note 4 5 8" xfId="6881"/>
    <cellStyle name="Note 4 5 9" xfId="8463"/>
    <cellStyle name="Note 4 6" xfId="512"/>
    <cellStyle name="Note 4 6 10" xfId="9031"/>
    <cellStyle name="Note 4 6 2" xfId="888"/>
    <cellStyle name="Note 4 6 2 2" xfId="6889"/>
    <cellStyle name="Note 4 6 2 3" xfId="8471"/>
    <cellStyle name="Note 4 6 2 4" xfId="9032"/>
    <cellStyle name="Note 4 6 3" xfId="1332"/>
    <cellStyle name="Note 4 6 3 2" xfId="6890"/>
    <cellStyle name="Note 4 6 3 3" xfId="8472"/>
    <cellStyle name="Note 4 6 3 4" xfId="9033"/>
    <cellStyle name="Note 4 6 4" xfId="2545"/>
    <cellStyle name="Note 4 6 4 2" xfId="6891"/>
    <cellStyle name="Note 4 6 4 3" xfId="8473"/>
    <cellStyle name="Note 4 6 4 4" xfId="9034"/>
    <cellStyle name="Note 4 6 5" xfId="2367"/>
    <cellStyle name="Note 4 6 5 2" xfId="6892"/>
    <cellStyle name="Note 4 6 5 3" xfId="8474"/>
    <cellStyle name="Note 4 6 5 4" xfId="9035"/>
    <cellStyle name="Note 4 6 6" xfId="2746"/>
    <cellStyle name="Note 4 6 6 2" xfId="6893"/>
    <cellStyle name="Note 4 6 6 3" xfId="8475"/>
    <cellStyle name="Note 4 6 6 4" xfId="9036"/>
    <cellStyle name="Note 4 6 7" xfId="3417"/>
    <cellStyle name="Note 4 6 7 2" xfId="6894"/>
    <cellStyle name="Note 4 6 7 3" xfId="8476"/>
    <cellStyle name="Note 4 6 7 4" xfId="9037"/>
    <cellStyle name="Note 4 6 8" xfId="6888"/>
    <cellStyle name="Note 4 6 9" xfId="8470"/>
    <cellStyle name="Note 4 7" xfId="740"/>
    <cellStyle name="Note 4 7 2" xfId="6895"/>
    <cellStyle name="Note 4 7 3" xfId="8477"/>
    <cellStyle name="Note 4 7 4" xfId="9038"/>
    <cellStyle name="Note 4 8" xfId="831"/>
    <cellStyle name="Note 4 8 2" xfId="6896"/>
    <cellStyle name="Note 4 8 3" xfId="8478"/>
    <cellStyle name="Note 4 8 4" xfId="9039"/>
    <cellStyle name="Note 4 9" xfId="2003"/>
    <cellStyle name="Note 5" xfId="373"/>
    <cellStyle name="Note 5 10" xfId="2153"/>
    <cellStyle name="Note 5 10 2" xfId="6899"/>
    <cellStyle name="Note 5 10 3" xfId="8481"/>
    <cellStyle name="Note 5 10 4" xfId="9041"/>
    <cellStyle name="Note 5 11" xfId="2219"/>
    <cellStyle name="Note 5 11 2" xfId="6900"/>
    <cellStyle name="Note 5 11 3" xfId="8482"/>
    <cellStyle name="Note 5 11 4" xfId="9042"/>
    <cellStyle name="Note 5 12" xfId="2263"/>
    <cellStyle name="Note 5 12 2" xfId="6901"/>
    <cellStyle name="Note 5 12 3" xfId="8483"/>
    <cellStyle name="Note 5 12 4" xfId="9043"/>
    <cellStyle name="Note 5 13" xfId="2382"/>
    <cellStyle name="Note 5 13 2" xfId="6902"/>
    <cellStyle name="Note 5 13 3" xfId="8484"/>
    <cellStyle name="Note 5 13 4" xfId="9044"/>
    <cellStyle name="Note 5 14" xfId="2725"/>
    <cellStyle name="Note 5 14 2" xfId="6903"/>
    <cellStyle name="Note 5 14 3" xfId="8485"/>
    <cellStyle name="Note 5 14 4" xfId="9045"/>
    <cellStyle name="Note 5 15" xfId="2942"/>
    <cellStyle name="Note 5 15 2" xfId="6904"/>
    <cellStyle name="Note 5 15 3" xfId="8486"/>
    <cellStyle name="Note 5 15 4" xfId="9046"/>
    <cellStyle name="Note 5 16" xfId="3323"/>
    <cellStyle name="Note 5 16 2" xfId="6905"/>
    <cellStyle name="Note 5 16 3" xfId="8487"/>
    <cellStyle name="Note 5 16 4" xfId="9047"/>
    <cellStyle name="Note 5 17" xfId="6898"/>
    <cellStyle name="Note 5 18" xfId="8480"/>
    <cellStyle name="Note 5 19" xfId="9040"/>
    <cellStyle name="Note 5 2" xfId="403"/>
    <cellStyle name="Note 5 2 10" xfId="2424"/>
    <cellStyle name="Note 5 2 10 2" xfId="6907"/>
    <cellStyle name="Note 5 2 10 3" xfId="8489"/>
    <cellStyle name="Note 5 2 10 4" xfId="9049"/>
    <cellStyle name="Note 5 2 11" xfId="2718"/>
    <cellStyle name="Note 5 2 11 2" xfId="6908"/>
    <cellStyle name="Note 5 2 11 3" xfId="8490"/>
    <cellStyle name="Note 5 2 11 4" xfId="9050"/>
    <cellStyle name="Note 5 2 12" xfId="2938"/>
    <cellStyle name="Note 5 2 12 2" xfId="6909"/>
    <cellStyle name="Note 5 2 12 3" xfId="8491"/>
    <cellStyle name="Note 5 2 12 4" xfId="9051"/>
    <cellStyle name="Note 5 2 13" xfId="3355"/>
    <cellStyle name="Note 5 2 13 2" xfId="6910"/>
    <cellStyle name="Note 5 2 13 3" xfId="8492"/>
    <cellStyle name="Note 5 2 13 4" xfId="9052"/>
    <cellStyle name="Note 5 2 14" xfId="6906"/>
    <cellStyle name="Note 5 2 15" xfId="8488"/>
    <cellStyle name="Note 5 2 16" xfId="9048"/>
    <cellStyle name="Note 5 2 2" xfId="555"/>
    <cellStyle name="Note 5 2 2 10" xfId="9053"/>
    <cellStyle name="Note 5 2 2 2" xfId="929"/>
    <cellStyle name="Note 5 2 2 2 2" xfId="6912"/>
    <cellStyle name="Note 5 2 2 2 3" xfId="8494"/>
    <cellStyle name="Note 5 2 2 2 4" xfId="9054"/>
    <cellStyle name="Note 5 2 2 3" xfId="1375"/>
    <cellStyle name="Note 5 2 2 3 2" xfId="6913"/>
    <cellStyle name="Note 5 2 2 3 3" xfId="8495"/>
    <cellStyle name="Note 5 2 2 3 4" xfId="9055"/>
    <cellStyle name="Note 5 2 2 4" xfId="2589"/>
    <cellStyle name="Note 5 2 2 4 2" xfId="6914"/>
    <cellStyle name="Note 5 2 2 4 3" xfId="8496"/>
    <cellStyle name="Note 5 2 2 4 4" xfId="9056"/>
    <cellStyle name="Note 5 2 2 5" xfId="2346"/>
    <cellStyle name="Note 5 2 2 5 2" xfId="6915"/>
    <cellStyle name="Note 5 2 2 5 3" xfId="8497"/>
    <cellStyle name="Note 5 2 2 5 4" xfId="9057"/>
    <cellStyle name="Note 5 2 2 6" xfId="2741"/>
    <cellStyle name="Note 5 2 2 6 2" xfId="6916"/>
    <cellStyle name="Note 5 2 2 6 3" xfId="8498"/>
    <cellStyle name="Note 5 2 2 6 4" xfId="9058"/>
    <cellStyle name="Note 5 2 2 7" xfId="3456"/>
    <cellStyle name="Note 5 2 2 7 2" xfId="6917"/>
    <cellStyle name="Note 5 2 2 7 3" xfId="8499"/>
    <cellStyle name="Note 5 2 2 7 4" xfId="9059"/>
    <cellStyle name="Note 5 2 2 8" xfId="6911"/>
    <cellStyle name="Note 5 2 2 9" xfId="8493"/>
    <cellStyle name="Note 5 2 3" xfId="579"/>
    <cellStyle name="Note 5 2 3 10" xfId="9060"/>
    <cellStyle name="Note 5 2 3 2" xfId="953"/>
    <cellStyle name="Note 5 2 3 2 2" xfId="6919"/>
    <cellStyle name="Note 5 2 3 2 3" xfId="8501"/>
    <cellStyle name="Note 5 2 3 2 4" xfId="9061"/>
    <cellStyle name="Note 5 2 3 3" xfId="1400"/>
    <cellStyle name="Note 5 2 3 3 2" xfId="6920"/>
    <cellStyle name="Note 5 2 3 3 3" xfId="8502"/>
    <cellStyle name="Note 5 2 3 3 4" xfId="9062"/>
    <cellStyle name="Note 5 2 3 4" xfId="2614"/>
    <cellStyle name="Note 5 2 3 4 2" xfId="6921"/>
    <cellStyle name="Note 5 2 3 4 3" xfId="8503"/>
    <cellStyle name="Note 5 2 3 4 4" xfId="9063"/>
    <cellStyle name="Note 5 2 3 5" xfId="2333"/>
    <cellStyle name="Note 5 2 3 5 2" xfId="6922"/>
    <cellStyle name="Note 5 2 3 5 3" xfId="8504"/>
    <cellStyle name="Note 5 2 3 5 4" xfId="9064"/>
    <cellStyle name="Note 5 2 3 6" xfId="2724"/>
    <cellStyle name="Note 5 2 3 6 2" xfId="6923"/>
    <cellStyle name="Note 5 2 3 6 3" xfId="8505"/>
    <cellStyle name="Note 5 2 3 6 4" xfId="9065"/>
    <cellStyle name="Note 5 2 3 7" xfId="3481"/>
    <cellStyle name="Note 5 2 3 7 2" xfId="6924"/>
    <cellStyle name="Note 5 2 3 7 3" xfId="8506"/>
    <cellStyle name="Note 5 2 3 7 4" xfId="9066"/>
    <cellStyle name="Note 5 2 3 8" xfId="6918"/>
    <cellStyle name="Note 5 2 3 9" xfId="8500"/>
    <cellStyle name="Note 5 2 4" xfId="782"/>
    <cellStyle name="Note 5 2 4 2" xfId="6925"/>
    <cellStyle name="Note 5 2 4 3" xfId="8507"/>
    <cellStyle name="Note 5 2 4 4" xfId="9067"/>
    <cellStyle name="Note 5 2 5" xfId="710"/>
    <cellStyle name="Note 5 2 5 2" xfId="6926"/>
    <cellStyle name="Note 5 2 5 3" xfId="8508"/>
    <cellStyle name="Note 5 2 5 4" xfId="9068"/>
    <cellStyle name="Note 5 2 6" xfId="2007"/>
    <cellStyle name="Note 5 2 6 2" xfId="6927"/>
    <cellStyle name="Note 5 2 6 3" xfId="8509"/>
    <cellStyle name="Note 5 2 6 4" xfId="9069"/>
    <cellStyle name="Note 5 2 7" xfId="2154"/>
    <cellStyle name="Note 5 2 7 2" xfId="6928"/>
    <cellStyle name="Note 5 2 7 3" xfId="8510"/>
    <cellStyle name="Note 5 2 7 4" xfId="9070"/>
    <cellStyle name="Note 5 2 8" xfId="2220"/>
    <cellStyle name="Note 5 2 8 2" xfId="6929"/>
    <cellStyle name="Note 5 2 8 3" xfId="8511"/>
    <cellStyle name="Note 5 2 8 4" xfId="9071"/>
    <cellStyle name="Note 5 2 9" xfId="2264"/>
    <cellStyle name="Note 5 2 9 2" xfId="6930"/>
    <cellStyle name="Note 5 2 9 3" xfId="8512"/>
    <cellStyle name="Note 5 2 9 4" xfId="9072"/>
    <cellStyle name="Note 5 3" xfId="461"/>
    <cellStyle name="Note 5 3 10" xfId="2493"/>
    <cellStyle name="Note 5 3 10 2" xfId="6932"/>
    <cellStyle name="Note 5 3 10 3" xfId="8514"/>
    <cellStyle name="Note 5 3 10 4" xfId="9074"/>
    <cellStyle name="Note 5 3 11" xfId="2808"/>
    <cellStyle name="Note 5 3 11 2" xfId="6933"/>
    <cellStyle name="Note 5 3 11 3" xfId="8515"/>
    <cellStyle name="Note 5 3 11 4" xfId="9075"/>
    <cellStyle name="Note 5 3 12" xfId="2966"/>
    <cellStyle name="Note 5 3 12 2" xfId="6934"/>
    <cellStyle name="Note 5 3 12 3" xfId="8516"/>
    <cellStyle name="Note 5 3 12 4" xfId="9076"/>
    <cellStyle name="Note 5 3 13" xfId="3377"/>
    <cellStyle name="Note 5 3 13 2" xfId="6935"/>
    <cellStyle name="Note 5 3 13 3" xfId="8517"/>
    <cellStyle name="Note 5 3 13 4" xfId="9077"/>
    <cellStyle name="Note 5 3 14" xfId="6931"/>
    <cellStyle name="Note 5 3 15" xfId="8513"/>
    <cellStyle name="Note 5 3 16" xfId="9073"/>
    <cellStyle name="Note 5 3 2" xfId="581"/>
    <cellStyle name="Note 5 3 2 10" xfId="9078"/>
    <cellStyle name="Note 5 3 2 2" xfId="955"/>
    <cellStyle name="Note 5 3 2 2 2" xfId="6937"/>
    <cellStyle name="Note 5 3 2 2 3" xfId="8519"/>
    <cellStyle name="Note 5 3 2 2 4" xfId="9079"/>
    <cellStyle name="Note 5 3 2 3" xfId="1402"/>
    <cellStyle name="Note 5 3 2 3 2" xfId="6938"/>
    <cellStyle name="Note 5 3 2 3 3" xfId="8520"/>
    <cellStyle name="Note 5 3 2 3 4" xfId="9080"/>
    <cellStyle name="Note 5 3 2 4" xfId="2616"/>
    <cellStyle name="Note 5 3 2 4 2" xfId="6939"/>
    <cellStyle name="Note 5 3 2 4 3" xfId="8521"/>
    <cellStyle name="Note 5 3 2 4 4" xfId="9081"/>
    <cellStyle name="Note 5 3 2 5" xfId="2450"/>
    <cellStyle name="Note 5 3 2 5 2" xfId="6940"/>
    <cellStyle name="Note 5 3 2 5 3" xfId="8522"/>
    <cellStyle name="Note 5 3 2 5 4" xfId="9082"/>
    <cellStyle name="Note 5 3 2 6" xfId="2442"/>
    <cellStyle name="Note 5 3 2 6 2" xfId="6941"/>
    <cellStyle name="Note 5 3 2 6 3" xfId="8523"/>
    <cellStyle name="Note 5 3 2 6 4" xfId="9083"/>
    <cellStyle name="Note 5 3 2 7" xfId="3483"/>
    <cellStyle name="Note 5 3 2 7 2" xfId="6942"/>
    <cellStyle name="Note 5 3 2 7 3" xfId="8524"/>
    <cellStyle name="Note 5 3 2 7 4" xfId="9084"/>
    <cellStyle name="Note 5 3 2 8" xfId="6936"/>
    <cellStyle name="Note 5 3 2 9" xfId="8518"/>
    <cellStyle name="Note 5 3 3" xfId="611"/>
    <cellStyle name="Note 5 3 3 10" xfId="9085"/>
    <cellStyle name="Note 5 3 3 2" xfId="987"/>
    <cellStyle name="Note 5 3 3 2 2" xfId="6944"/>
    <cellStyle name="Note 5 3 3 2 3" xfId="8526"/>
    <cellStyle name="Note 5 3 3 2 4" xfId="9086"/>
    <cellStyle name="Note 5 3 3 3" xfId="1432"/>
    <cellStyle name="Note 5 3 3 3 2" xfId="6945"/>
    <cellStyle name="Note 5 3 3 3 3" xfId="8527"/>
    <cellStyle name="Note 5 3 3 3 4" xfId="9087"/>
    <cellStyle name="Note 5 3 3 4" xfId="2648"/>
    <cellStyle name="Note 5 3 3 4 2" xfId="6946"/>
    <cellStyle name="Note 5 3 3 4 3" xfId="8528"/>
    <cellStyle name="Note 5 3 3 4 4" xfId="9088"/>
    <cellStyle name="Note 5 3 3 5" xfId="2311"/>
    <cellStyle name="Note 5 3 3 5 2" xfId="6947"/>
    <cellStyle name="Note 5 3 3 5 3" xfId="8529"/>
    <cellStyle name="Note 5 3 3 5 4" xfId="9089"/>
    <cellStyle name="Note 5 3 3 6" xfId="2421"/>
    <cellStyle name="Note 5 3 3 6 2" xfId="6948"/>
    <cellStyle name="Note 5 3 3 6 3" xfId="8530"/>
    <cellStyle name="Note 5 3 3 6 4" xfId="9090"/>
    <cellStyle name="Note 5 3 3 7" xfId="3515"/>
    <cellStyle name="Note 5 3 3 7 2" xfId="6949"/>
    <cellStyle name="Note 5 3 3 7 3" xfId="8531"/>
    <cellStyle name="Note 5 3 3 7 4" xfId="9091"/>
    <cellStyle name="Note 5 3 3 8" xfId="6943"/>
    <cellStyle name="Note 5 3 3 9" xfId="8525"/>
    <cellStyle name="Note 5 3 4" xfId="842"/>
    <cellStyle name="Note 5 3 4 2" xfId="6950"/>
    <cellStyle name="Note 5 3 4 3" xfId="8532"/>
    <cellStyle name="Note 5 3 4 4" xfId="9092"/>
    <cellStyle name="Note 5 3 5" xfId="1284"/>
    <cellStyle name="Note 5 3 5 2" xfId="6951"/>
    <cellStyle name="Note 5 3 5 3" xfId="8533"/>
    <cellStyle name="Note 5 3 5 4" xfId="9093"/>
    <cellStyle name="Note 5 3 6" xfId="2008"/>
    <cellStyle name="Note 5 3 7" xfId="2155"/>
    <cellStyle name="Note 5 3 8" xfId="2221"/>
    <cellStyle name="Note 5 3 9" xfId="2265"/>
    <cellStyle name="Note 5 4" xfId="489"/>
    <cellStyle name="Note 5 4 10" xfId="6956"/>
    <cellStyle name="Note 5 4 11" xfId="8538"/>
    <cellStyle name="Note 5 4 12" xfId="9094"/>
    <cellStyle name="Note 5 4 2" xfId="595"/>
    <cellStyle name="Note 5 4 2 10" xfId="9095"/>
    <cellStyle name="Note 5 4 2 2" xfId="971"/>
    <cellStyle name="Note 5 4 2 2 2" xfId="6958"/>
    <cellStyle name="Note 5 4 2 2 3" xfId="8540"/>
    <cellStyle name="Note 5 4 2 2 4" xfId="9096"/>
    <cellStyle name="Note 5 4 2 3" xfId="1418"/>
    <cellStyle name="Note 5 4 2 3 2" xfId="6959"/>
    <cellStyle name="Note 5 4 2 3 3" xfId="8541"/>
    <cellStyle name="Note 5 4 2 3 4" xfId="9097"/>
    <cellStyle name="Note 5 4 2 4" xfId="2632"/>
    <cellStyle name="Note 5 4 2 4 2" xfId="6960"/>
    <cellStyle name="Note 5 4 2 4 3" xfId="8542"/>
    <cellStyle name="Note 5 4 2 4 4" xfId="9098"/>
    <cellStyle name="Note 5 4 2 5" xfId="2322"/>
    <cellStyle name="Note 5 4 2 5 2" xfId="6961"/>
    <cellStyle name="Note 5 4 2 5 3" xfId="8543"/>
    <cellStyle name="Note 5 4 2 5 4" xfId="9099"/>
    <cellStyle name="Note 5 4 2 6" xfId="2435"/>
    <cellStyle name="Note 5 4 2 6 2" xfId="6962"/>
    <cellStyle name="Note 5 4 2 6 3" xfId="8544"/>
    <cellStyle name="Note 5 4 2 6 4" xfId="9100"/>
    <cellStyle name="Note 5 4 2 7" xfId="3499"/>
    <cellStyle name="Note 5 4 2 7 2" xfId="6963"/>
    <cellStyle name="Note 5 4 2 7 3" xfId="8545"/>
    <cellStyle name="Note 5 4 2 7 4" xfId="9101"/>
    <cellStyle name="Note 5 4 2 8" xfId="6957"/>
    <cellStyle name="Note 5 4 2 9" xfId="8539"/>
    <cellStyle name="Note 5 4 3" xfId="627"/>
    <cellStyle name="Note 5 4 3 10" xfId="9102"/>
    <cellStyle name="Note 5 4 3 2" xfId="1003"/>
    <cellStyle name="Note 5 4 3 2 2" xfId="6965"/>
    <cellStyle name="Note 5 4 3 2 3" xfId="8547"/>
    <cellStyle name="Note 5 4 3 2 4" xfId="9103"/>
    <cellStyle name="Note 5 4 3 3" xfId="1448"/>
    <cellStyle name="Note 5 4 3 3 2" xfId="6966"/>
    <cellStyle name="Note 5 4 3 3 3" xfId="8548"/>
    <cellStyle name="Note 5 4 3 3 4" xfId="9104"/>
    <cellStyle name="Note 5 4 3 4" xfId="2664"/>
    <cellStyle name="Note 5 4 3 4 2" xfId="6967"/>
    <cellStyle name="Note 5 4 3 4 3" xfId="8549"/>
    <cellStyle name="Note 5 4 3 4 4" xfId="9105"/>
    <cellStyle name="Note 5 4 3 5" xfId="2887"/>
    <cellStyle name="Note 5 4 3 5 2" xfId="6968"/>
    <cellStyle name="Note 5 4 3 5 3" xfId="8550"/>
    <cellStyle name="Note 5 4 3 5 4" xfId="9106"/>
    <cellStyle name="Note 5 4 3 6" xfId="3001"/>
    <cellStyle name="Note 5 4 3 6 2" xfId="6969"/>
    <cellStyle name="Note 5 4 3 6 3" xfId="8551"/>
    <cellStyle name="Note 5 4 3 6 4" xfId="9107"/>
    <cellStyle name="Note 5 4 3 7" xfId="3531"/>
    <cellStyle name="Note 5 4 3 7 2" xfId="6970"/>
    <cellStyle name="Note 5 4 3 7 3" xfId="8552"/>
    <cellStyle name="Note 5 4 3 7 4" xfId="9108"/>
    <cellStyle name="Note 5 4 3 8" xfId="6964"/>
    <cellStyle name="Note 5 4 3 9" xfId="8546"/>
    <cellStyle name="Note 5 4 4" xfId="867"/>
    <cellStyle name="Note 5 4 4 2" xfId="6971"/>
    <cellStyle name="Note 5 4 4 3" xfId="8553"/>
    <cellStyle name="Note 5 4 4 4" xfId="9109"/>
    <cellStyle name="Note 5 4 5" xfId="1311"/>
    <cellStyle name="Note 5 4 5 2" xfId="6972"/>
    <cellStyle name="Note 5 4 5 3" xfId="8554"/>
    <cellStyle name="Note 5 4 5 4" xfId="9110"/>
    <cellStyle name="Note 5 4 6" xfId="2521"/>
    <cellStyle name="Note 5 4 6 2" xfId="6973"/>
    <cellStyle name="Note 5 4 6 3" xfId="8555"/>
    <cellStyle name="Note 5 4 6 4" xfId="9111"/>
    <cellStyle name="Note 5 4 7" xfId="2378"/>
    <cellStyle name="Note 5 4 7 2" xfId="6974"/>
    <cellStyle name="Note 5 4 7 3" xfId="8556"/>
    <cellStyle name="Note 5 4 7 4" xfId="9112"/>
    <cellStyle name="Note 5 4 8" xfId="2824"/>
    <cellStyle name="Note 5 4 8 2" xfId="6975"/>
    <cellStyle name="Note 5 4 8 3" xfId="8557"/>
    <cellStyle name="Note 5 4 8 4" xfId="9113"/>
    <cellStyle name="Note 5 4 9" xfId="3395"/>
    <cellStyle name="Note 5 4 9 2" xfId="6976"/>
    <cellStyle name="Note 5 4 9 3" xfId="8558"/>
    <cellStyle name="Note 5 4 9 4" xfId="9114"/>
    <cellStyle name="Note 5 5" xfId="532"/>
    <cellStyle name="Note 5 5 10" xfId="9115"/>
    <cellStyle name="Note 5 5 2" xfId="906"/>
    <cellStyle name="Note 5 5 2 2" xfId="6978"/>
    <cellStyle name="Note 5 5 2 3" xfId="8560"/>
    <cellStyle name="Note 5 5 2 4" xfId="9116"/>
    <cellStyle name="Note 5 5 3" xfId="1351"/>
    <cellStyle name="Note 5 5 3 2" xfId="6979"/>
    <cellStyle name="Note 5 5 3 3" xfId="8561"/>
    <cellStyle name="Note 5 5 3 4" xfId="9117"/>
    <cellStyle name="Note 5 5 4" xfId="2565"/>
    <cellStyle name="Note 5 5 4 2" xfId="6980"/>
    <cellStyle name="Note 5 5 4 3" xfId="8562"/>
    <cellStyle name="Note 5 5 4 4" xfId="9118"/>
    <cellStyle name="Note 5 5 5" xfId="2358"/>
    <cellStyle name="Note 5 5 5 2" xfId="6981"/>
    <cellStyle name="Note 5 5 5 3" xfId="8563"/>
    <cellStyle name="Note 5 5 5 4" xfId="9119"/>
    <cellStyle name="Note 5 5 6" xfId="2853"/>
    <cellStyle name="Note 5 5 6 2" xfId="6982"/>
    <cellStyle name="Note 5 5 6 3" xfId="8564"/>
    <cellStyle name="Note 5 5 6 4" xfId="9120"/>
    <cellStyle name="Note 5 5 7" xfId="3433"/>
    <cellStyle name="Note 5 5 7 2" xfId="6983"/>
    <cellStyle name="Note 5 5 7 3" xfId="8565"/>
    <cellStyle name="Note 5 5 7 4" xfId="9121"/>
    <cellStyle name="Note 5 5 8" xfId="6977"/>
    <cellStyle name="Note 5 5 9" xfId="8559"/>
    <cellStyle name="Note 5 6" xfId="556"/>
    <cellStyle name="Note 5 6 10" xfId="9122"/>
    <cellStyle name="Note 5 6 2" xfId="931"/>
    <cellStyle name="Note 5 6 2 2" xfId="6985"/>
    <cellStyle name="Note 5 6 2 3" xfId="8567"/>
    <cellStyle name="Note 5 6 2 4" xfId="9123"/>
    <cellStyle name="Note 5 6 3" xfId="1377"/>
    <cellStyle name="Note 5 6 3 2" xfId="6986"/>
    <cellStyle name="Note 5 6 3 3" xfId="8568"/>
    <cellStyle name="Note 5 6 3 4" xfId="9124"/>
    <cellStyle name="Note 5 6 4" xfId="2591"/>
    <cellStyle name="Note 5 6 4 2" xfId="6987"/>
    <cellStyle name="Note 5 6 4 3" xfId="8569"/>
    <cellStyle name="Note 5 6 4 4" xfId="9125"/>
    <cellStyle name="Note 5 6 5" xfId="2284"/>
    <cellStyle name="Note 5 6 5 2" xfId="6988"/>
    <cellStyle name="Note 5 6 5 3" xfId="8570"/>
    <cellStyle name="Note 5 6 5 4" xfId="9126"/>
    <cellStyle name="Note 5 6 6" xfId="2710"/>
    <cellStyle name="Note 5 6 6 2" xfId="6989"/>
    <cellStyle name="Note 5 6 6 3" xfId="8571"/>
    <cellStyle name="Note 5 6 6 4" xfId="9127"/>
    <cellStyle name="Note 5 6 7" xfId="3458"/>
    <cellStyle name="Note 5 6 7 2" xfId="6990"/>
    <cellStyle name="Note 5 6 7 3" xfId="8572"/>
    <cellStyle name="Note 5 6 7 4" xfId="9128"/>
    <cellStyle name="Note 5 6 8" xfId="6984"/>
    <cellStyle name="Note 5 6 9" xfId="8566"/>
    <cellStyle name="Note 5 7" xfId="741"/>
    <cellStyle name="Note 5 7 2" xfId="6991"/>
    <cellStyle name="Note 5 7 3" xfId="8573"/>
    <cellStyle name="Note 5 7 4" xfId="9129"/>
    <cellStyle name="Note 5 8" xfId="730"/>
    <cellStyle name="Note 5 8 2" xfId="6992"/>
    <cellStyle name="Note 5 8 3" xfId="8574"/>
    <cellStyle name="Note 5 8 4" xfId="9130"/>
    <cellStyle name="Note 5 9" xfId="2006"/>
    <cellStyle name="Note 5 9 2" xfId="6993"/>
    <cellStyle name="Note 5 9 3" xfId="8575"/>
    <cellStyle name="Note 5 9 4" xfId="9131"/>
    <cellStyle name="Note 6" xfId="420"/>
    <cellStyle name="Note 7" xfId="513"/>
    <cellStyle name="Note 7 10" xfId="9132"/>
    <cellStyle name="Note 7 2" xfId="889"/>
    <cellStyle name="Note 7 2 2" xfId="6996"/>
    <cellStyle name="Note 7 2 3" xfId="8578"/>
    <cellStyle name="Note 7 2 4" xfId="9133"/>
    <cellStyle name="Note 7 3" xfId="1333"/>
    <cellStyle name="Note 7 3 2" xfId="6997"/>
    <cellStyle name="Note 7 3 3" xfId="8579"/>
    <cellStyle name="Note 7 3 4" xfId="9134"/>
    <cellStyle name="Note 7 4" xfId="2546"/>
    <cellStyle name="Note 7 4 2" xfId="6998"/>
    <cellStyle name="Note 7 4 3" xfId="8580"/>
    <cellStyle name="Note 7 4 4" xfId="9135"/>
    <cellStyle name="Note 7 5" xfId="2366"/>
    <cellStyle name="Note 7 5 2" xfId="6999"/>
    <cellStyle name="Note 7 5 3" xfId="8581"/>
    <cellStyle name="Note 7 5 4" xfId="9136"/>
    <cellStyle name="Note 7 6" xfId="2870"/>
    <cellStyle name="Note 7 6 2" xfId="7000"/>
    <cellStyle name="Note 7 6 3" xfId="8582"/>
    <cellStyle name="Note 7 6 4" xfId="9137"/>
    <cellStyle name="Note 7 7" xfId="3418"/>
    <cellStyle name="Note 7 7 2" xfId="7001"/>
    <cellStyle name="Note 7 7 3" xfId="8583"/>
    <cellStyle name="Note 7 7 4" xfId="9138"/>
    <cellStyle name="Note 7 8" xfId="6995"/>
    <cellStyle name="Note 7 9" xfId="8577"/>
    <cellStyle name="Note 8" xfId="560"/>
    <cellStyle name="Note 8 10" xfId="9139"/>
    <cellStyle name="Note 8 2" xfId="935"/>
    <cellStyle name="Note 8 2 2" xfId="7003"/>
    <cellStyle name="Note 8 2 3" xfId="8585"/>
    <cellStyle name="Note 8 2 4" xfId="9140"/>
    <cellStyle name="Note 8 3" xfId="1381"/>
    <cellStyle name="Note 8 3 2" xfId="7004"/>
    <cellStyle name="Note 8 3 3" xfId="8586"/>
    <cellStyle name="Note 8 3 4" xfId="9141"/>
    <cellStyle name="Note 8 4" xfId="2595"/>
    <cellStyle name="Note 8 4 2" xfId="7005"/>
    <cellStyle name="Note 8 4 3" xfId="8587"/>
    <cellStyle name="Note 8 4 4" xfId="9142"/>
    <cellStyle name="Note 8 5" xfId="2307"/>
    <cellStyle name="Note 8 5 2" xfId="7006"/>
    <cellStyle name="Note 8 5 3" xfId="8588"/>
    <cellStyle name="Note 8 5 4" xfId="9143"/>
    <cellStyle name="Note 8 6" xfId="2518"/>
    <cellStyle name="Note 8 6 2" xfId="7007"/>
    <cellStyle name="Note 8 6 3" xfId="8589"/>
    <cellStyle name="Note 8 6 4" xfId="9144"/>
    <cellStyle name="Note 8 7" xfId="3462"/>
    <cellStyle name="Note 8 7 2" xfId="7008"/>
    <cellStyle name="Note 8 7 3" xfId="8590"/>
    <cellStyle name="Note 8 7 4" xfId="9145"/>
    <cellStyle name="Note 8 8" xfId="7002"/>
    <cellStyle name="Note 8 9" xfId="8584"/>
    <cellStyle name="Note 9" xfId="634"/>
    <cellStyle name="Note 9 10" xfId="9146"/>
    <cellStyle name="Note 9 2" xfId="1007"/>
    <cellStyle name="Note 9 2 2" xfId="7010"/>
    <cellStyle name="Note 9 2 3" xfId="8592"/>
    <cellStyle name="Note 9 2 4" xfId="9147"/>
    <cellStyle name="Note 9 3" xfId="1455"/>
    <cellStyle name="Note 9 3 2" xfId="7011"/>
    <cellStyle name="Note 9 3 3" xfId="8593"/>
    <cellStyle name="Note 9 3 4" xfId="9148"/>
    <cellStyle name="Note 9 4" xfId="2671"/>
    <cellStyle name="Note 9 4 2" xfId="7012"/>
    <cellStyle name="Note 9 4 3" xfId="8594"/>
    <cellStyle name="Note 9 4 4" xfId="9149"/>
    <cellStyle name="Note 9 5" xfId="2894"/>
    <cellStyle name="Note 9 5 2" xfId="7013"/>
    <cellStyle name="Note 9 5 3" xfId="8595"/>
    <cellStyle name="Note 9 5 4" xfId="9150"/>
    <cellStyle name="Note 9 6" xfId="3008"/>
    <cellStyle name="Note 9 6 2" xfId="7014"/>
    <cellStyle name="Note 9 6 3" xfId="8596"/>
    <cellStyle name="Note 9 6 4" xfId="9151"/>
    <cellStyle name="Note 9 7" xfId="3538"/>
    <cellStyle name="Note 9 7 2" xfId="7015"/>
    <cellStyle name="Note 9 7 3" xfId="8597"/>
    <cellStyle name="Note 9 7 4" xfId="9152"/>
    <cellStyle name="Note 9 8" xfId="7009"/>
    <cellStyle name="Note 9 9" xfId="8591"/>
    <cellStyle name="Output" xfId="260" builtinId="21" customBuiltin="1"/>
    <cellStyle name="Output 10" xfId="1651"/>
    <cellStyle name="Output 2" xfId="374"/>
    <cellStyle name="Output 2 2" xfId="2011"/>
    <cellStyle name="Output 2 3" xfId="2012"/>
    <cellStyle name="Output 3" xfId="375"/>
    <cellStyle name="Output 3 2" xfId="2014"/>
    <cellStyle name="Output 3 3" xfId="2015"/>
    <cellStyle name="Output 4" xfId="439"/>
    <cellStyle name="Output 4 2" xfId="2017"/>
    <cellStyle name="Output 5" xfId="1308"/>
    <cellStyle name="Output 5 2" xfId="2018"/>
    <cellStyle name="Output 5 3" xfId="2162"/>
    <cellStyle name="Output 5 4" xfId="2227"/>
    <cellStyle name="Output 5 5" xfId="2266"/>
    <cellStyle name="Output 6" xfId="1312"/>
    <cellStyle name="Output 7" xfId="827"/>
    <cellStyle name="Output 8" xfId="863"/>
    <cellStyle name="Output 9" xfId="1611"/>
    <cellStyle name="Percent" xfId="3640" builtinId="5"/>
    <cellStyle name="Title 10" xfId="1652"/>
    <cellStyle name="Title 11" xfId="3066"/>
    <cellStyle name="Title 12" xfId="3143"/>
    <cellStyle name="Title 13" xfId="3291"/>
    <cellStyle name="Title 2" xfId="376"/>
    <cellStyle name="Title 2 2" xfId="377"/>
    <cellStyle name="Title 2 3" xfId="2021"/>
    <cellStyle name="Title 2 4" xfId="3067"/>
    <cellStyle name="Title 2 5" xfId="3103"/>
    <cellStyle name="Title 2 6" xfId="3324"/>
    <cellStyle name="Title 3" xfId="378"/>
    <cellStyle name="Title 3 2" xfId="2023"/>
    <cellStyle name="Title 3 3" xfId="2024"/>
    <cellStyle name="Title 4" xfId="438"/>
    <cellStyle name="Title 4 2" xfId="2026"/>
    <cellStyle name="Title 5" xfId="1281"/>
    <cellStyle name="Title 5 2" xfId="2027"/>
    <cellStyle name="Title 5 3" xfId="2168"/>
    <cellStyle name="Title 5 4" xfId="2233"/>
    <cellStyle name="Title 5 5" xfId="2267"/>
    <cellStyle name="Title 6" xfId="1565"/>
    <cellStyle name="Title 7" xfId="1277"/>
    <cellStyle name="Title 8" xfId="1290"/>
    <cellStyle name="Title 9" xfId="1612"/>
    <cellStyle name="Total 10" xfId="1653"/>
    <cellStyle name="Total 11" xfId="3068"/>
    <cellStyle name="Total 12" xfId="3253"/>
    <cellStyle name="Total 13" xfId="3300"/>
    <cellStyle name="Total 2" xfId="379"/>
    <cellStyle name="Total 2 2" xfId="380"/>
    <cellStyle name="Total 2 3" xfId="2030"/>
    <cellStyle name="Total 2 4" xfId="3069"/>
    <cellStyle name="Total 2 5" xfId="3251"/>
    <cellStyle name="Total 2 6" xfId="3325"/>
    <cellStyle name="Total 3" xfId="381"/>
    <cellStyle name="Total 3 2" xfId="2031"/>
    <cellStyle name="Total 3 3" xfId="2032"/>
    <cellStyle name="Total 4" xfId="418"/>
    <cellStyle name="Total 4 2" xfId="2033"/>
    <cellStyle name="Total 5" xfId="1510"/>
    <cellStyle name="Total 5 2" xfId="2034"/>
    <cellStyle name="Total 5 3" xfId="2173"/>
    <cellStyle name="Total 5 4" xfId="2238"/>
    <cellStyle name="Total 5 5" xfId="2268"/>
    <cellStyle name="Total 6" xfId="1291"/>
    <cellStyle name="Total 7" xfId="694"/>
    <cellStyle name="Total 8" xfId="973"/>
    <cellStyle name="Total 9" xfId="1613"/>
    <cellStyle name="Warning Text 10" xfId="1654"/>
    <cellStyle name="Warning Text 11" xfId="3070"/>
    <cellStyle name="Warning Text 12" xfId="3243"/>
    <cellStyle name="Warning Text 13" xfId="3297"/>
    <cellStyle name="Warning Text 2" xfId="382"/>
    <cellStyle name="Warning Text 2 2" xfId="383"/>
    <cellStyle name="Warning Text 2 3" xfId="2035"/>
    <cellStyle name="Warning Text 2 4" xfId="3071"/>
    <cellStyle name="Warning Text 2 5" xfId="3200"/>
    <cellStyle name="Warning Text 2 6" xfId="3326"/>
    <cellStyle name="Warning Text 3" xfId="384"/>
    <cellStyle name="Warning Text 3 2" xfId="2037"/>
    <cellStyle name="Warning Text 3 3" xfId="2038"/>
    <cellStyle name="Warning Text 4" xfId="437"/>
    <cellStyle name="Warning Text 4 2" xfId="2039"/>
    <cellStyle name="Warning Text 5" xfId="1511"/>
    <cellStyle name="Warning Text 5 2" xfId="2040"/>
    <cellStyle name="Warning Text 5 3" xfId="2177"/>
    <cellStyle name="Warning Text 5 4" xfId="2241"/>
    <cellStyle name="Warning Text 5 5" xfId="2269"/>
    <cellStyle name="Warning Text 6" xfId="1563"/>
    <cellStyle name="Warning Text 7" xfId="733"/>
    <cellStyle name="Warning Text 8" xfId="786"/>
    <cellStyle name="Warning Text 9" xfId="16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5"/>
  <sheetViews>
    <sheetView topLeftCell="B1" zoomScale="90" zoomScaleNormal="90" workbookViewId="0">
      <pane ySplit="3" topLeftCell="A4" activePane="bottomLeft" state="frozen"/>
      <selection activeCell="O48" sqref="O48"/>
      <selection pane="bottomLeft" activeCell="O48" sqref="O48"/>
    </sheetView>
  </sheetViews>
  <sheetFormatPr defaultRowHeight="12.6" customHeight="1"/>
  <cols>
    <col min="1" max="1" width="9.21875" customWidth="1"/>
    <col min="2" max="2" width="27.6640625" customWidth="1"/>
    <col min="3" max="10" width="8.33203125" customWidth="1"/>
    <col min="11" max="18" width="6.77734375" customWidth="1"/>
    <col min="19" max="20" width="7" customWidth="1"/>
    <col min="21" max="21" width="8.109375" customWidth="1"/>
    <col min="22" max="25" width="8.88671875" customWidth="1"/>
  </cols>
  <sheetData>
    <row r="1" spans="1:21" ht="14.4">
      <c r="A1" s="1">
        <v>2001</v>
      </c>
      <c r="B1" s="1"/>
      <c r="C1" s="1"/>
      <c r="D1" s="1"/>
      <c r="E1" s="1"/>
      <c r="F1" s="1"/>
      <c r="G1" s="2"/>
      <c r="H1" s="1"/>
      <c r="I1" s="1"/>
      <c r="J1" s="1"/>
      <c r="K1" s="2" t="s">
        <v>346</v>
      </c>
      <c r="L1" s="1"/>
      <c r="M1" s="1"/>
      <c r="N1" s="1"/>
      <c r="O1" s="2"/>
      <c r="P1" s="1"/>
      <c r="Q1" s="1"/>
      <c r="R1" s="1"/>
      <c r="S1" s="3"/>
      <c r="T1" s="4"/>
      <c r="U1" s="4"/>
    </row>
    <row r="2" spans="1:21" ht="14.4">
      <c r="A2" s="1"/>
      <c r="B2" s="1"/>
      <c r="C2" s="1"/>
      <c r="D2" s="1" t="s">
        <v>4</v>
      </c>
      <c r="E2" s="1"/>
      <c r="F2" s="1"/>
      <c r="G2" s="2"/>
      <c r="H2" s="1" t="s">
        <v>5</v>
      </c>
      <c r="I2" s="1"/>
      <c r="J2" s="1"/>
      <c r="K2" s="2" t="s">
        <v>117</v>
      </c>
      <c r="L2" s="1" t="s">
        <v>4</v>
      </c>
      <c r="M2" s="1"/>
      <c r="N2" s="1"/>
      <c r="O2" s="2" t="s">
        <v>5</v>
      </c>
      <c r="P2" s="1"/>
      <c r="Q2" s="1"/>
      <c r="R2" s="1"/>
      <c r="S2" s="3" t="s">
        <v>8</v>
      </c>
      <c r="T2" s="4"/>
      <c r="U2" s="4" t="s">
        <v>333</v>
      </c>
    </row>
    <row r="3" spans="1:21" ht="14.4">
      <c r="A3" s="1" t="s">
        <v>0</v>
      </c>
      <c r="B3" s="1"/>
      <c r="C3" s="1" t="s">
        <v>6</v>
      </c>
      <c r="D3" s="1" t="s">
        <v>7</v>
      </c>
      <c r="E3" s="1" t="s">
        <v>8</v>
      </c>
      <c r="F3" s="1" t="s">
        <v>9</v>
      </c>
      <c r="G3" s="2" t="s">
        <v>6</v>
      </c>
      <c r="H3" s="1" t="s">
        <v>7</v>
      </c>
      <c r="I3" s="1" t="s">
        <v>8</v>
      </c>
      <c r="J3" s="1" t="s">
        <v>9</v>
      </c>
      <c r="K3" s="2" t="s">
        <v>6</v>
      </c>
      <c r="L3" s="1" t="s">
        <v>7</v>
      </c>
      <c r="M3" s="1" t="s">
        <v>8</v>
      </c>
      <c r="N3" s="1" t="s">
        <v>9</v>
      </c>
      <c r="O3" s="2" t="s">
        <v>6</v>
      </c>
      <c r="P3" s="1" t="s">
        <v>7</v>
      </c>
      <c r="Q3" s="1" t="s">
        <v>8</v>
      </c>
      <c r="R3" s="1" t="s">
        <v>9</v>
      </c>
      <c r="S3" s="3" t="s">
        <v>2</v>
      </c>
      <c r="T3" s="4" t="s">
        <v>3</v>
      </c>
      <c r="U3" s="4" t="s">
        <v>26</v>
      </c>
    </row>
    <row r="4" spans="1:21" ht="14.4">
      <c r="A4" s="1" t="str">
        <f>all!A4</f>
        <v>Alamance</v>
      </c>
      <c r="B4" s="1" t="s">
        <v>132</v>
      </c>
      <c r="C4" s="1">
        <v>1955</v>
      </c>
      <c r="D4" s="1">
        <v>108</v>
      </c>
      <c r="E4" s="1">
        <v>89</v>
      </c>
      <c r="F4" s="1">
        <v>1622</v>
      </c>
      <c r="G4" s="2">
        <v>2289</v>
      </c>
      <c r="H4" s="1">
        <v>127</v>
      </c>
      <c r="I4" s="1">
        <v>348</v>
      </c>
      <c r="J4" s="1">
        <v>1687</v>
      </c>
      <c r="K4" s="2">
        <f>C4</f>
        <v>1955</v>
      </c>
      <c r="L4" s="1">
        <f t="shared" ref="L4:R20" si="0">D4</f>
        <v>108</v>
      </c>
      <c r="M4" s="1">
        <f t="shared" si="0"/>
        <v>89</v>
      </c>
      <c r="N4" s="1">
        <f t="shared" si="0"/>
        <v>1622</v>
      </c>
      <c r="O4" s="2">
        <f t="shared" si="0"/>
        <v>2289</v>
      </c>
      <c r="P4" s="1">
        <f t="shared" si="0"/>
        <v>127</v>
      </c>
      <c r="Q4" s="1">
        <f t="shared" si="0"/>
        <v>348</v>
      </c>
      <c r="R4" s="1">
        <f t="shared" si="0"/>
        <v>1687</v>
      </c>
      <c r="S4" s="3">
        <f>IFERROR(Q4/O4,"")</f>
        <v>0.15203145478374835</v>
      </c>
      <c r="T4" s="4">
        <f>IFERROR(M4/K4,"")</f>
        <v>4.5524296675191818E-2</v>
      </c>
      <c r="U4" s="4">
        <f>IFERROR(N4/(N4+R4),"")</f>
        <v>0.49017830160169235</v>
      </c>
    </row>
    <row r="5" spans="1:21" ht="14.4">
      <c r="A5" s="1" t="str">
        <f>all!A5</f>
        <v>Alexander</v>
      </c>
      <c r="B5" s="1" t="s">
        <v>134</v>
      </c>
      <c r="C5" s="1"/>
      <c r="D5" s="1"/>
      <c r="E5" s="1"/>
      <c r="F5" s="1"/>
      <c r="G5" s="2"/>
      <c r="H5" s="1"/>
      <c r="I5" s="1"/>
      <c r="J5" s="1"/>
      <c r="K5" s="2">
        <f t="shared" ref="K5:R64" si="1">C5</f>
        <v>0</v>
      </c>
      <c r="L5" s="1">
        <f t="shared" si="0"/>
        <v>0</v>
      </c>
      <c r="M5" s="1">
        <f t="shared" si="0"/>
        <v>0</v>
      </c>
      <c r="N5" s="1">
        <f t="shared" si="0"/>
        <v>0</v>
      </c>
      <c r="O5" s="2">
        <f t="shared" si="0"/>
        <v>0</v>
      </c>
      <c r="P5" s="1">
        <f t="shared" si="0"/>
        <v>0</v>
      </c>
      <c r="Q5" s="1">
        <f t="shared" si="0"/>
        <v>0</v>
      </c>
      <c r="R5" s="1">
        <f t="shared" si="0"/>
        <v>0</v>
      </c>
      <c r="S5" s="3" t="str">
        <f t="shared" ref="S5:S69" si="2">IFERROR(Q5/O5,"")</f>
        <v/>
      </c>
      <c r="T5" s="4" t="str">
        <f t="shared" ref="T5:T69" si="3">IFERROR(M5/K5,"")</f>
        <v/>
      </c>
      <c r="U5" s="4" t="str">
        <f t="shared" ref="U5:U69" si="4">IFERROR(N5/(N5+R5),"")</f>
        <v/>
      </c>
    </row>
    <row r="6" spans="1:21" ht="14.4">
      <c r="A6" s="1" t="str">
        <f>all!A6</f>
        <v>Alleghany</v>
      </c>
      <c r="B6" s="1" t="s">
        <v>136</v>
      </c>
      <c r="C6" s="1">
        <v>50</v>
      </c>
      <c r="D6" s="1">
        <v>44</v>
      </c>
      <c r="E6" s="1">
        <v>0</v>
      </c>
      <c r="F6" s="1">
        <v>6</v>
      </c>
      <c r="G6" s="2">
        <v>460</v>
      </c>
      <c r="H6" s="1">
        <v>187</v>
      </c>
      <c r="I6" s="1">
        <v>33</v>
      </c>
      <c r="J6" s="1">
        <v>240</v>
      </c>
      <c r="K6" s="2">
        <f t="shared" si="1"/>
        <v>50</v>
      </c>
      <c r="L6" s="1">
        <f t="shared" si="0"/>
        <v>44</v>
      </c>
      <c r="M6" s="1">
        <f t="shared" si="0"/>
        <v>0</v>
      </c>
      <c r="N6" s="1">
        <f t="shared" si="0"/>
        <v>6</v>
      </c>
      <c r="O6" s="2">
        <f t="shared" si="0"/>
        <v>460</v>
      </c>
      <c r="P6" s="1">
        <f t="shared" si="0"/>
        <v>187</v>
      </c>
      <c r="Q6" s="1">
        <f t="shared" si="0"/>
        <v>33</v>
      </c>
      <c r="R6" s="1">
        <f t="shared" si="0"/>
        <v>240</v>
      </c>
      <c r="S6" s="3">
        <f t="shared" si="2"/>
        <v>7.1739130434782611E-2</v>
      </c>
      <c r="T6" s="4">
        <f t="shared" si="3"/>
        <v>0</v>
      </c>
      <c r="U6" s="4">
        <f t="shared" si="4"/>
        <v>2.4390243902439025E-2</v>
      </c>
    </row>
    <row r="7" spans="1:21" ht="14.4">
      <c r="A7" s="1" t="str">
        <f>all!A7</f>
        <v>Anson</v>
      </c>
      <c r="B7" s="1" t="s">
        <v>138</v>
      </c>
      <c r="C7" s="1">
        <v>450</v>
      </c>
      <c r="D7" s="1">
        <v>0</v>
      </c>
      <c r="E7" s="1">
        <v>1</v>
      </c>
      <c r="F7" s="1">
        <v>449</v>
      </c>
      <c r="G7" s="2">
        <v>886</v>
      </c>
      <c r="H7" s="1">
        <v>0</v>
      </c>
      <c r="I7" s="1">
        <v>11</v>
      </c>
      <c r="J7" s="1">
        <v>875</v>
      </c>
      <c r="K7" s="2">
        <f t="shared" si="1"/>
        <v>450</v>
      </c>
      <c r="L7" s="1">
        <f t="shared" si="0"/>
        <v>0</v>
      </c>
      <c r="M7" s="1">
        <f t="shared" si="0"/>
        <v>1</v>
      </c>
      <c r="N7" s="1">
        <f t="shared" si="0"/>
        <v>449</v>
      </c>
      <c r="O7" s="2">
        <f t="shared" si="0"/>
        <v>886</v>
      </c>
      <c r="P7" s="1">
        <f t="shared" si="0"/>
        <v>0</v>
      </c>
      <c r="Q7" s="1">
        <f t="shared" si="0"/>
        <v>11</v>
      </c>
      <c r="R7" s="1">
        <f t="shared" si="0"/>
        <v>875</v>
      </c>
      <c r="S7" s="3">
        <f t="shared" si="2"/>
        <v>1.2415349887133182E-2</v>
      </c>
      <c r="T7" s="4">
        <f t="shared" si="3"/>
        <v>2.2222222222222222E-3</v>
      </c>
      <c r="U7" s="4">
        <f t="shared" si="4"/>
        <v>0.33912386706948638</v>
      </c>
    </row>
    <row r="8" spans="1:21" ht="14.4">
      <c r="A8" s="1" t="str">
        <f>all!A8</f>
        <v>Ashe</v>
      </c>
      <c r="B8" s="1" t="s">
        <v>140</v>
      </c>
      <c r="C8" s="1">
        <v>560</v>
      </c>
      <c r="D8" s="1">
        <v>35</v>
      </c>
      <c r="E8" s="1">
        <v>3</v>
      </c>
      <c r="F8" s="1">
        <v>522</v>
      </c>
      <c r="G8" s="2">
        <v>689</v>
      </c>
      <c r="H8" s="1">
        <v>78</v>
      </c>
      <c r="I8" s="1">
        <v>40</v>
      </c>
      <c r="J8" s="1">
        <v>571</v>
      </c>
      <c r="K8" s="2">
        <f t="shared" si="1"/>
        <v>560</v>
      </c>
      <c r="L8" s="1">
        <f t="shared" si="0"/>
        <v>35</v>
      </c>
      <c r="M8" s="1">
        <f t="shared" si="0"/>
        <v>3</v>
      </c>
      <c r="N8" s="1">
        <f t="shared" si="0"/>
        <v>522</v>
      </c>
      <c r="O8" s="2">
        <f t="shared" si="0"/>
        <v>689</v>
      </c>
      <c r="P8" s="1">
        <f t="shared" si="0"/>
        <v>78</v>
      </c>
      <c r="Q8" s="1">
        <f t="shared" si="0"/>
        <v>40</v>
      </c>
      <c r="R8" s="1">
        <f t="shared" si="0"/>
        <v>571</v>
      </c>
      <c r="S8" s="3">
        <f t="shared" si="2"/>
        <v>5.8055152394775038E-2</v>
      </c>
      <c r="T8" s="4">
        <f t="shared" si="3"/>
        <v>5.3571428571428572E-3</v>
      </c>
      <c r="U8" s="4">
        <f t="shared" si="4"/>
        <v>0.4775846294602013</v>
      </c>
    </row>
    <row r="9" spans="1:21" ht="14.4">
      <c r="A9" s="1" t="str">
        <f>all!A9</f>
        <v>Avery</v>
      </c>
      <c r="B9" s="1" t="s">
        <v>142</v>
      </c>
      <c r="C9" s="1"/>
      <c r="D9" s="1"/>
      <c r="E9" s="1"/>
      <c r="F9" s="1"/>
      <c r="G9" s="2"/>
      <c r="H9" s="1"/>
      <c r="I9" s="1"/>
      <c r="J9" s="1"/>
      <c r="K9" s="2">
        <f t="shared" si="1"/>
        <v>0</v>
      </c>
      <c r="L9" s="1">
        <f t="shared" si="0"/>
        <v>0</v>
      </c>
      <c r="M9" s="1">
        <f t="shared" si="0"/>
        <v>0</v>
      </c>
      <c r="N9" s="1">
        <f t="shared" si="0"/>
        <v>0</v>
      </c>
      <c r="O9" s="2">
        <f t="shared" si="0"/>
        <v>0</v>
      </c>
      <c r="P9" s="1">
        <f t="shared" si="0"/>
        <v>0</v>
      </c>
      <c r="Q9" s="1">
        <f t="shared" si="0"/>
        <v>0</v>
      </c>
      <c r="R9" s="1">
        <f t="shared" si="0"/>
        <v>0</v>
      </c>
      <c r="S9" s="3" t="str">
        <f t="shared" si="2"/>
        <v/>
      </c>
      <c r="T9" s="4" t="str">
        <f t="shared" si="3"/>
        <v/>
      </c>
      <c r="U9" s="4" t="str">
        <f t="shared" si="4"/>
        <v/>
      </c>
    </row>
    <row r="10" spans="1:21" ht="14.4">
      <c r="A10" s="1" t="str">
        <f>all!A10</f>
        <v>Beaufort</v>
      </c>
      <c r="B10" s="1" t="s">
        <v>144</v>
      </c>
      <c r="C10" s="1">
        <v>1526</v>
      </c>
      <c r="D10" s="1">
        <v>39</v>
      </c>
      <c r="E10" s="1">
        <v>7</v>
      </c>
      <c r="F10" s="1">
        <v>1475</v>
      </c>
      <c r="G10" s="2">
        <v>1930</v>
      </c>
      <c r="H10" s="1">
        <v>55</v>
      </c>
      <c r="I10" s="1">
        <v>99</v>
      </c>
      <c r="J10" s="1">
        <v>1685</v>
      </c>
      <c r="K10" s="2">
        <f t="shared" si="1"/>
        <v>1526</v>
      </c>
      <c r="L10" s="1">
        <f t="shared" si="0"/>
        <v>39</v>
      </c>
      <c r="M10" s="1">
        <f t="shared" si="0"/>
        <v>7</v>
      </c>
      <c r="N10" s="1">
        <f t="shared" si="0"/>
        <v>1475</v>
      </c>
      <c r="O10" s="2">
        <f t="shared" si="0"/>
        <v>1930</v>
      </c>
      <c r="P10" s="1">
        <f t="shared" si="0"/>
        <v>55</v>
      </c>
      <c r="Q10" s="1">
        <f t="shared" si="0"/>
        <v>99</v>
      </c>
      <c r="R10" s="1">
        <f t="shared" si="0"/>
        <v>1685</v>
      </c>
      <c r="S10" s="3">
        <f t="shared" si="2"/>
        <v>5.1295336787564767E-2</v>
      </c>
      <c r="T10" s="4">
        <f t="shared" si="3"/>
        <v>4.5871559633027525E-3</v>
      </c>
      <c r="U10" s="4">
        <f t="shared" si="4"/>
        <v>0.46677215189873417</v>
      </c>
    </row>
    <row r="11" spans="1:21" ht="14.4">
      <c r="A11" s="1" t="str">
        <f>all!A11</f>
        <v>Bertie</v>
      </c>
      <c r="B11" s="1" t="s">
        <v>146</v>
      </c>
      <c r="C11" s="1">
        <v>603</v>
      </c>
      <c r="D11" s="1">
        <v>470</v>
      </c>
      <c r="E11" s="1">
        <v>8</v>
      </c>
      <c r="F11" s="1">
        <v>125</v>
      </c>
      <c r="G11" s="2">
        <v>1181</v>
      </c>
      <c r="H11" s="1">
        <v>660</v>
      </c>
      <c r="I11" s="1">
        <v>87</v>
      </c>
      <c r="J11" s="1">
        <v>424</v>
      </c>
      <c r="K11" s="2">
        <f>C11+C12</f>
        <v>603</v>
      </c>
      <c r="L11" s="1">
        <f t="shared" ref="L11:R11" si="5">D11+D12</f>
        <v>470</v>
      </c>
      <c r="M11" s="1">
        <f t="shared" si="5"/>
        <v>8</v>
      </c>
      <c r="N11" s="1">
        <f t="shared" si="5"/>
        <v>125</v>
      </c>
      <c r="O11" s="2">
        <f t="shared" si="5"/>
        <v>1181</v>
      </c>
      <c r="P11" s="1">
        <f t="shared" si="5"/>
        <v>660</v>
      </c>
      <c r="Q11" s="1">
        <f t="shared" si="5"/>
        <v>87</v>
      </c>
      <c r="R11" s="1">
        <f t="shared" si="5"/>
        <v>424</v>
      </c>
      <c r="S11" s="3">
        <f t="shared" si="2"/>
        <v>7.3666384419983064E-2</v>
      </c>
      <c r="T11" s="4">
        <f t="shared" si="3"/>
        <v>1.3266998341625208E-2</v>
      </c>
      <c r="U11" s="4">
        <f t="shared" si="4"/>
        <v>0.22768670309653916</v>
      </c>
    </row>
    <row r="12" spans="1:21" ht="14.4">
      <c r="A12" s="1"/>
      <c r="B12" s="1" t="s">
        <v>147</v>
      </c>
      <c r="C12" s="1"/>
      <c r="D12" s="1"/>
      <c r="E12" s="1"/>
      <c r="F12" s="1"/>
      <c r="G12" s="2"/>
      <c r="H12" s="1"/>
      <c r="I12" s="1"/>
      <c r="J12" s="1"/>
      <c r="K12" s="2"/>
      <c r="L12" s="1"/>
      <c r="M12" s="1"/>
      <c r="N12" s="1"/>
      <c r="O12" s="2"/>
      <c r="P12" s="1"/>
      <c r="Q12" s="1"/>
      <c r="R12" s="1"/>
      <c r="S12" s="3" t="str">
        <f t="shared" si="2"/>
        <v/>
      </c>
      <c r="T12" s="4" t="str">
        <f t="shared" si="3"/>
        <v/>
      </c>
      <c r="U12" s="4" t="str">
        <f t="shared" si="4"/>
        <v/>
      </c>
    </row>
    <row r="13" spans="1:21" ht="14.4">
      <c r="A13" s="1" t="str">
        <f>all!A13</f>
        <v>Bladen</v>
      </c>
      <c r="B13" s="1" t="s">
        <v>148</v>
      </c>
      <c r="C13" s="1">
        <v>1217</v>
      </c>
      <c r="D13" s="1">
        <v>61</v>
      </c>
      <c r="E13" s="1">
        <v>6</v>
      </c>
      <c r="F13" s="1">
        <v>1150</v>
      </c>
      <c r="G13" s="2">
        <v>3461</v>
      </c>
      <c r="H13" s="1">
        <v>699</v>
      </c>
      <c r="I13" s="1">
        <v>59</v>
      </c>
      <c r="J13" s="1">
        <v>2703</v>
      </c>
      <c r="K13" s="2">
        <f t="shared" si="1"/>
        <v>1217</v>
      </c>
      <c r="L13" s="1">
        <f t="shared" si="0"/>
        <v>61</v>
      </c>
      <c r="M13" s="1">
        <f t="shared" si="0"/>
        <v>6</v>
      </c>
      <c r="N13" s="1">
        <f t="shared" si="0"/>
        <v>1150</v>
      </c>
      <c r="O13" s="2">
        <f t="shared" si="0"/>
        <v>3461</v>
      </c>
      <c r="P13" s="1">
        <f t="shared" si="0"/>
        <v>699</v>
      </c>
      <c r="Q13" s="1">
        <f t="shared" si="0"/>
        <v>59</v>
      </c>
      <c r="R13" s="1">
        <f t="shared" si="0"/>
        <v>2703</v>
      </c>
      <c r="S13" s="3">
        <f t="shared" si="2"/>
        <v>1.7047096214966771E-2</v>
      </c>
      <c r="T13" s="4">
        <f t="shared" si="3"/>
        <v>4.9301561216105174E-3</v>
      </c>
      <c r="U13" s="4">
        <f t="shared" si="4"/>
        <v>0.2984687256683104</v>
      </c>
    </row>
    <row r="14" spans="1:21" ht="14.4">
      <c r="A14" s="1" t="str">
        <f>all!A14</f>
        <v>Brunswick</v>
      </c>
      <c r="B14" s="1" t="s">
        <v>150</v>
      </c>
      <c r="C14" s="1">
        <v>2329</v>
      </c>
      <c r="D14" s="1">
        <v>225</v>
      </c>
      <c r="E14" s="1">
        <v>15</v>
      </c>
      <c r="F14" s="1">
        <v>1864</v>
      </c>
      <c r="G14" s="2">
        <v>2848</v>
      </c>
      <c r="H14" s="1">
        <v>642</v>
      </c>
      <c r="I14" s="1">
        <v>161</v>
      </c>
      <c r="J14" s="1">
        <v>1887</v>
      </c>
      <c r="K14" s="2">
        <f>SUM(C14:C19)</f>
        <v>2329</v>
      </c>
      <c r="L14" s="6">
        <f t="shared" ref="L14:Q14" si="6">SUM(D14:D19)</f>
        <v>225</v>
      </c>
      <c r="M14" s="6">
        <f t="shared" si="6"/>
        <v>15</v>
      </c>
      <c r="N14" s="6">
        <f t="shared" si="6"/>
        <v>1864</v>
      </c>
      <c r="O14" s="2">
        <f t="shared" si="6"/>
        <v>2848</v>
      </c>
      <c r="P14" s="6">
        <f t="shared" si="6"/>
        <v>642</v>
      </c>
      <c r="Q14" s="6">
        <f t="shared" si="6"/>
        <v>161</v>
      </c>
      <c r="R14" s="6">
        <f t="shared" ref="R14" si="7">J14+J15</f>
        <v>1887</v>
      </c>
      <c r="S14" s="3">
        <f t="shared" si="2"/>
        <v>5.6530898876404494E-2</v>
      </c>
      <c r="T14" s="4">
        <f t="shared" si="3"/>
        <v>6.4405324173465008E-3</v>
      </c>
      <c r="U14" s="4">
        <f t="shared" si="4"/>
        <v>0.49693415089309517</v>
      </c>
    </row>
    <row r="15" spans="1:21" ht="14.4">
      <c r="A15" s="1"/>
      <c r="B15" s="1" t="s">
        <v>151</v>
      </c>
      <c r="C15" s="1"/>
      <c r="D15" s="1"/>
      <c r="E15" s="1"/>
      <c r="F15" s="1"/>
      <c r="G15" s="2"/>
      <c r="H15" s="1"/>
      <c r="I15" s="1"/>
      <c r="J15" s="1"/>
      <c r="K15" s="2"/>
      <c r="L15" s="1"/>
      <c r="M15" s="1"/>
      <c r="N15" s="1"/>
      <c r="O15" s="2"/>
      <c r="P15" s="1"/>
      <c r="Q15" s="1"/>
      <c r="R15" s="1"/>
      <c r="S15" s="3" t="str">
        <f t="shared" si="2"/>
        <v/>
      </c>
      <c r="T15" s="4" t="str">
        <f t="shared" si="3"/>
        <v/>
      </c>
      <c r="U15" s="4" t="str">
        <f t="shared" si="4"/>
        <v/>
      </c>
    </row>
    <row r="16" spans="1:21" ht="14.4">
      <c r="A16" s="1"/>
      <c r="B16" s="1" t="s">
        <v>152</v>
      </c>
      <c r="C16" s="1"/>
      <c r="D16" s="1"/>
      <c r="E16" s="1"/>
      <c r="F16" s="1"/>
      <c r="G16" s="2"/>
      <c r="H16" s="1"/>
      <c r="I16" s="1"/>
      <c r="J16" s="1"/>
      <c r="K16" s="2"/>
      <c r="L16" s="1"/>
      <c r="M16" s="1"/>
      <c r="N16" s="1"/>
      <c r="O16" s="2"/>
      <c r="P16" s="1"/>
      <c r="Q16" s="1"/>
      <c r="R16" s="1"/>
      <c r="S16" s="3" t="str">
        <f t="shared" si="2"/>
        <v/>
      </c>
      <c r="T16" s="4" t="str">
        <f t="shared" si="3"/>
        <v/>
      </c>
      <c r="U16" s="4" t="str">
        <f t="shared" si="4"/>
        <v/>
      </c>
    </row>
    <row r="17" spans="1:21" ht="14.4">
      <c r="A17" s="1"/>
      <c r="B17" s="1" t="s">
        <v>153</v>
      </c>
      <c r="C17" s="1"/>
      <c r="D17" s="1"/>
      <c r="E17" s="1"/>
      <c r="F17" s="1"/>
      <c r="G17" s="2"/>
      <c r="H17" s="1"/>
      <c r="I17" s="1"/>
      <c r="J17" s="1"/>
      <c r="K17" s="2"/>
      <c r="L17" s="1"/>
      <c r="M17" s="1"/>
      <c r="N17" s="1"/>
      <c r="O17" s="2"/>
      <c r="P17" s="1"/>
      <c r="Q17" s="1"/>
      <c r="R17" s="1"/>
      <c r="S17" s="3" t="str">
        <f t="shared" si="2"/>
        <v/>
      </c>
      <c r="T17" s="4" t="str">
        <f t="shared" si="3"/>
        <v/>
      </c>
      <c r="U17" s="4" t="str">
        <f t="shared" si="4"/>
        <v/>
      </c>
    </row>
    <row r="18" spans="1:21" ht="14.4">
      <c r="A18" s="1"/>
      <c r="B18" s="1" t="s">
        <v>154</v>
      </c>
      <c r="C18" s="1"/>
      <c r="D18" s="1"/>
      <c r="E18" s="1"/>
      <c r="F18" s="1"/>
      <c r="G18" s="2"/>
      <c r="H18" s="1"/>
      <c r="I18" s="1"/>
      <c r="J18" s="1"/>
      <c r="K18" s="2"/>
      <c r="L18" s="1"/>
      <c r="M18" s="1"/>
      <c r="N18" s="1"/>
      <c r="O18" s="2"/>
      <c r="P18" s="1"/>
      <c r="Q18" s="1"/>
      <c r="R18" s="1"/>
      <c r="S18" s="3" t="str">
        <f t="shared" si="2"/>
        <v/>
      </c>
      <c r="T18" s="4" t="str">
        <f t="shared" si="3"/>
        <v/>
      </c>
      <c r="U18" s="4" t="str">
        <f t="shared" si="4"/>
        <v/>
      </c>
    </row>
    <row r="19" spans="1:21" ht="14.4">
      <c r="A19" s="1"/>
      <c r="B19" s="1" t="s">
        <v>155</v>
      </c>
      <c r="C19" s="1"/>
      <c r="D19" s="1"/>
      <c r="E19" s="1"/>
      <c r="F19" s="1"/>
      <c r="G19" s="2"/>
      <c r="H19" s="1"/>
      <c r="I19" s="1"/>
      <c r="J19" s="1"/>
      <c r="K19" s="2"/>
      <c r="L19" s="1"/>
      <c r="M19" s="1"/>
      <c r="N19" s="1"/>
      <c r="O19" s="2"/>
      <c r="P19" s="1"/>
      <c r="Q19" s="1"/>
      <c r="R19" s="1"/>
      <c r="S19" s="3" t="str">
        <f t="shared" si="2"/>
        <v/>
      </c>
      <c r="T19" s="4" t="str">
        <f t="shared" si="3"/>
        <v/>
      </c>
      <c r="U19" s="4" t="str">
        <f t="shared" si="4"/>
        <v/>
      </c>
    </row>
    <row r="20" spans="1:21" ht="14.4">
      <c r="A20" s="1" t="str">
        <f>all!A20</f>
        <v>Buncombe</v>
      </c>
      <c r="B20" s="1" t="s">
        <v>157</v>
      </c>
      <c r="C20" s="1">
        <v>4155</v>
      </c>
      <c r="D20" s="1">
        <v>660</v>
      </c>
      <c r="E20" s="1">
        <v>74</v>
      </c>
      <c r="F20" s="1">
        <v>3193</v>
      </c>
      <c r="G20" s="2">
        <v>5080</v>
      </c>
      <c r="H20" s="1">
        <v>1259</v>
      </c>
      <c r="I20" s="1">
        <v>615</v>
      </c>
      <c r="J20" s="1">
        <v>3037</v>
      </c>
      <c r="K20" s="2">
        <f t="shared" si="1"/>
        <v>4155</v>
      </c>
      <c r="L20" s="1">
        <f t="shared" si="0"/>
        <v>660</v>
      </c>
      <c r="M20" s="1">
        <f t="shared" si="0"/>
        <v>74</v>
      </c>
      <c r="N20" s="1">
        <f t="shared" si="0"/>
        <v>3193</v>
      </c>
      <c r="O20" s="2">
        <f t="shared" si="0"/>
        <v>5080</v>
      </c>
      <c r="P20" s="1">
        <f t="shared" si="0"/>
        <v>1259</v>
      </c>
      <c r="Q20" s="1">
        <f t="shared" si="0"/>
        <v>615</v>
      </c>
      <c r="R20" s="1">
        <f t="shared" si="0"/>
        <v>3037</v>
      </c>
      <c r="S20" s="3">
        <f t="shared" si="2"/>
        <v>0.12106299212598425</v>
      </c>
      <c r="T20" s="4">
        <f t="shared" si="3"/>
        <v>1.7809867629362215E-2</v>
      </c>
      <c r="U20" s="4">
        <f t="shared" si="4"/>
        <v>0.51252006420545748</v>
      </c>
    </row>
    <row r="21" spans="1:21" ht="14.4">
      <c r="A21" s="1" t="str">
        <f>all!A21</f>
        <v>Burke</v>
      </c>
      <c r="B21" s="1" t="s">
        <v>159</v>
      </c>
      <c r="C21" s="1">
        <v>1985</v>
      </c>
      <c r="D21" s="1">
        <v>127</v>
      </c>
      <c r="E21" s="1">
        <v>18</v>
      </c>
      <c r="F21" s="1">
        <v>1832</v>
      </c>
      <c r="G21" s="2">
        <v>2910</v>
      </c>
      <c r="H21" s="1">
        <v>589</v>
      </c>
      <c r="I21" s="1">
        <v>108</v>
      </c>
      <c r="J21" s="1">
        <v>1955</v>
      </c>
      <c r="K21" s="2">
        <f t="shared" si="1"/>
        <v>1985</v>
      </c>
      <c r="L21" s="1">
        <f t="shared" si="1"/>
        <v>127</v>
      </c>
      <c r="M21" s="1">
        <f t="shared" si="1"/>
        <v>18</v>
      </c>
      <c r="N21" s="1">
        <f t="shared" si="1"/>
        <v>1832</v>
      </c>
      <c r="O21" s="2">
        <f t="shared" si="1"/>
        <v>2910</v>
      </c>
      <c r="P21" s="1">
        <f t="shared" si="1"/>
        <v>589</v>
      </c>
      <c r="Q21" s="1">
        <f t="shared" si="1"/>
        <v>108</v>
      </c>
      <c r="R21" s="1">
        <f t="shared" si="1"/>
        <v>1955</v>
      </c>
      <c r="S21" s="3">
        <f t="shared" si="2"/>
        <v>3.711340206185567E-2</v>
      </c>
      <c r="T21" s="4">
        <f t="shared" si="3"/>
        <v>9.0680100755667504E-3</v>
      </c>
      <c r="U21" s="4">
        <f t="shared" si="4"/>
        <v>0.48376023237391075</v>
      </c>
    </row>
    <row r="22" spans="1:21" ht="14.4">
      <c r="A22" s="1" t="str">
        <f>all!A22</f>
        <v>Cabarrus</v>
      </c>
      <c r="B22" s="1" t="s">
        <v>161</v>
      </c>
      <c r="C22" s="1"/>
      <c r="D22" s="1"/>
      <c r="E22" s="1"/>
      <c r="F22" s="1"/>
      <c r="G22" s="2">
        <v>973</v>
      </c>
      <c r="H22" s="1">
        <v>97</v>
      </c>
      <c r="I22" s="1">
        <v>117</v>
      </c>
      <c r="J22" s="1">
        <v>759</v>
      </c>
      <c r="K22" s="2">
        <f t="shared" si="1"/>
        <v>0</v>
      </c>
      <c r="L22" s="1">
        <f t="shared" si="1"/>
        <v>0</v>
      </c>
      <c r="M22" s="1">
        <f t="shared" si="1"/>
        <v>0</v>
      </c>
      <c r="N22" s="1">
        <f t="shared" si="1"/>
        <v>0</v>
      </c>
      <c r="O22" s="2">
        <f t="shared" si="1"/>
        <v>973</v>
      </c>
      <c r="P22" s="1">
        <f t="shared" si="1"/>
        <v>97</v>
      </c>
      <c r="Q22" s="1">
        <f t="shared" si="1"/>
        <v>117</v>
      </c>
      <c r="R22" s="1">
        <f t="shared" si="1"/>
        <v>759</v>
      </c>
      <c r="S22" s="3">
        <f t="shared" si="2"/>
        <v>0.12024665981500514</v>
      </c>
      <c r="T22" s="4" t="str">
        <f t="shared" si="3"/>
        <v/>
      </c>
      <c r="U22" s="4">
        <f t="shared" si="4"/>
        <v>0</v>
      </c>
    </row>
    <row r="23" spans="1:21" ht="14.4">
      <c r="A23" s="1" t="str">
        <f>all!A23</f>
        <v>Caldwell</v>
      </c>
      <c r="B23" s="1" t="s">
        <v>163</v>
      </c>
      <c r="C23" s="1">
        <v>2601</v>
      </c>
      <c r="D23" s="1">
        <v>47</v>
      </c>
      <c r="E23" s="1">
        <v>15</v>
      </c>
      <c r="F23" s="1">
        <v>2521</v>
      </c>
      <c r="G23" s="2">
        <v>3130</v>
      </c>
      <c r="H23" s="1">
        <v>132</v>
      </c>
      <c r="I23" s="1">
        <v>230</v>
      </c>
      <c r="J23" s="1">
        <v>2725</v>
      </c>
      <c r="K23" s="2">
        <f t="shared" si="1"/>
        <v>2601</v>
      </c>
      <c r="L23" s="1">
        <f t="shared" si="1"/>
        <v>47</v>
      </c>
      <c r="M23" s="1">
        <f t="shared" si="1"/>
        <v>15</v>
      </c>
      <c r="N23" s="1">
        <f t="shared" si="1"/>
        <v>2521</v>
      </c>
      <c r="O23" s="2">
        <f t="shared" si="1"/>
        <v>3130</v>
      </c>
      <c r="P23" s="1">
        <f t="shared" si="1"/>
        <v>132</v>
      </c>
      <c r="Q23" s="1">
        <f t="shared" si="1"/>
        <v>230</v>
      </c>
      <c r="R23" s="1">
        <f t="shared" si="1"/>
        <v>2725</v>
      </c>
      <c r="S23" s="3">
        <f t="shared" si="2"/>
        <v>7.3482428115015971E-2</v>
      </c>
      <c r="T23" s="4">
        <f t="shared" si="3"/>
        <v>5.7670126874279125E-3</v>
      </c>
      <c r="U23" s="4">
        <f t="shared" si="4"/>
        <v>0.48055661456347692</v>
      </c>
    </row>
    <row r="24" spans="1:21" ht="14.4">
      <c r="A24" s="1" t="str">
        <f>all!A24</f>
        <v>Camden</v>
      </c>
      <c r="B24" s="1" t="s">
        <v>337</v>
      </c>
      <c r="C24" s="1"/>
      <c r="D24" s="1"/>
      <c r="E24" s="1"/>
      <c r="F24" s="1"/>
      <c r="G24" s="2"/>
      <c r="H24" s="1"/>
      <c r="I24" s="1"/>
      <c r="J24" s="1"/>
      <c r="K24" s="2"/>
      <c r="L24" s="1"/>
      <c r="M24" s="1"/>
      <c r="N24" s="1"/>
      <c r="O24" s="2"/>
      <c r="P24" s="1"/>
      <c r="Q24" s="1"/>
      <c r="R24" s="1"/>
      <c r="S24" s="3" t="str">
        <f t="shared" si="2"/>
        <v/>
      </c>
      <c r="T24" s="4" t="str">
        <f t="shared" si="3"/>
        <v/>
      </c>
      <c r="U24" s="4"/>
    </row>
    <row r="25" spans="1:21" ht="14.4">
      <c r="A25" s="1" t="str">
        <f>all!A25</f>
        <v>Carteret</v>
      </c>
      <c r="B25" s="1" t="s">
        <v>165</v>
      </c>
      <c r="C25" s="1"/>
      <c r="D25" s="1"/>
      <c r="E25" s="1"/>
      <c r="F25" s="1"/>
      <c r="G25" s="2"/>
      <c r="H25" s="1"/>
      <c r="I25" s="1"/>
      <c r="J25" s="1"/>
      <c r="K25" s="2">
        <f t="shared" si="1"/>
        <v>0</v>
      </c>
      <c r="L25" s="1">
        <f t="shared" si="1"/>
        <v>0</v>
      </c>
      <c r="M25" s="1">
        <f t="shared" si="1"/>
        <v>0</v>
      </c>
      <c r="N25" s="1">
        <f t="shared" si="1"/>
        <v>0</v>
      </c>
      <c r="O25" s="2">
        <f t="shared" si="1"/>
        <v>0</v>
      </c>
      <c r="P25" s="1">
        <f t="shared" si="1"/>
        <v>0</v>
      </c>
      <c r="Q25" s="1">
        <f t="shared" si="1"/>
        <v>0</v>
      </c>
      <c r="R25" s="1">
        <f t="shared" si="1"/>
        <v>0</v>
      </c>
      <c r="S25" s="3" t="str">
        <f t="shared" si="2"/>
        <v/>
      </c>
      <c r="T25" s="4" t="str">
        <f t="shared" si="3"/>
        <v/>
      </c>
      <c r="U25" s="4" t="str">
        <f t="shared" si="4"/>
        <v/>
      </c>
    </row>
    <row r="26" spans="1:21" ht="14.4">
      <c r="A26" s="1" t="str">
        <f>all!A26</f>
        <v>Caswell</v>
      </c>
      <c r="B26" s="1" t="s">
        <v>166</v>
      </c>
      <c r="C26" s="1"/>
      <c r="D26" s="1"/>
      <c r="E26" s="1"/>
      <c r="F26" s="1"/>
      <c r="G26" s="2"/>
      <c r="H26" s="1"/>
      <c r="I26" s="1"/>
      <c r="J26" s="1"/>
      <c r="K26" s="2">
        <f t="shared" si="1"/>
        <v>0</v>
      </c>
      <c r="L26" s="1">
        <f t="shared" si="1"/>
        <v>0</v>
      </c>
      <c r="M26" s="1">
        <f t="shared" si="1"/>
        <v>0</v>
      </c>
      <c r="N26" s="1">
        <f t="shared" si="1"/>
        <v>0</v>
      </c>
      <c r="O26" s="2">
        <f t="shared" si="1"/>
        <v>0</v>
      </c>
      <c r="P26" s="1">
        <f t="shared" si="1"/>
        <v>0</v>
      </c>
      <c r="Q26" s="1">
        <f t="shared" si="1"/>
        <v>0</v>
      </c>
      <c r="R26" s="1">
        <f t="shared" si="1"/>
        <v>0</v>
      </c>
      <c r="S26" s="3" t="str">
        <f t="shared" si="2"/>
        <v/>
      </c>
      <c r="T26" s="4" t="str">
        <f t="shared" si="3"/>
        <v/>
      </c>
      <c r="U26" s="4" t="str">
        <f t="shared" si="4"/>
        <v/>
      </c>
    </row>
    <row r="27" spans="1:21" ht="14.4">
      <c r="A27" s="1" t="str">
        <f>all!A27</f>
        <v>Catawba</v>
      </c>
      <c r="B27" s="1" t="s">
        <v>168</v>
      </c>
      <c r="C27" s="1">
        <v>2929</v>
      </c>
      <c r="D27" s="1">
        <v>147</v>
      </c>
      <c r="E27" s="1">
        <v>21</v>
      </c>
      <c r="F27" s="1">
        <v>2825</v>
      </c>
      <c r="G27" s="2">
        <v>3680</v>
      </c>
      <c r="H27" s="1">
        <v>597</v>
      </c>
      <c r="I27" s="1">
        <v>306</v>
      </c>
      <c r="J27" s="1">
        <v>2739</v>
      </c>
      <c r="K27" s="2">
        <f t="shared" si="1"/>
        <v>2929</v>
      </c>
      <c r="L27" s="1">
        <f t="shared" si="1"/>
        <v>147</v>
      </c>
      <c r="M27" s="1">
        <f t="shared" si="1"/>
        <v>21</v>
      </c>
      <c r="N27" s="1">
        <f t="shared" si="1"/>
        <v>2825</v>
      </c>
      <c r="O27" s="2">
        <f t="shared" si="1"/>
        <v>3680</v>
      </c>
      <c r="P27" s="1">
        <f t="shared" si="1"/>
        <v>597</v>
      </c>
      <c r="Q27" s="1">
        <f t="shared" si="1"/>
        <v>306</v>
      </c>
      <c r="R27" s="1">
        <f t="shared" si="1"/>
        <v>2739</v>
      </c>
      <c r="S27" s="3">
        <f t="shared" si="2"/>
        <v>8.3152173913043484E-2</v>
      </c>
      <c r="T27" s="4">
        <f t="shared" si="3"/>
        <v>7.1696824854899279E-3</v>
      </c>
      <c r="U27" s="4">
        <f t="shared" si="4"/>
        <v>0.50772825305535585</v>
      </c>
    </row>
    <row r="28" spans="1:21" ht="14.4">
      <c r="A28" s="1" t="str">
        <f>all!A28</f>
        <v>Chatham</v>
      </c>
      <c r="B28" s="1" t="s">
        <v>170</v>
      </c>
      <c r="C28" s="1">
        <v>1111</v>
      </c>
      <c r="D28" s="1">
        <v>89</v>
      </c>
      <c r="E28" s="1">
        <v>5</v>
      </c>
      <c r="F28" s="1">
        <v>1000</v>
      </c>
      <c r="G28" s="2">
        <v>1266</v>
      </c>
      <c r="H28" s="1">
        <v>269</v>
      </c>
      <c r="I28" s="1">
        <v>116</v>
      </c>
      <c r="J28" s="1">
        <v>818</v>
      </c>
      <c r="K28" s="2">
        <f t="shared" si="1"/>
        <v>1111</v>
      </c>
      <c r="L28" s="1">
        <f t="shared" si="1"/>
        <v>89</v>
      </c>
      <c r="M28" s="1">
        <f t="shared" si="1"/>
        <v>5</v>
      </c>
      <c r="N28" s="1">
        <f t="shared" si="1"/>
        <v>1000</v>
      </c>
      <c r="O28" s="2">
        <f t="shared" si="1"/>
        <v>1266</v>
      </c>
      <c r="P28" s="1">
        <f t="shared" si="1"/>
        <v>269</v>
      </c>
      <c r="Q28" s="1">
        <f t="shared" si="1"/>
        <v>116</v>
      </c>
      <c r="R28" s="1">
        <f t="shared" si="1"/>
        <v>818</v>
      </c>
      <c r="S28" s="3">
        <f t="shared" si="2"/>
        <v>9.1627172195892573E-2</v>
      </c>
      <c r="T28" s="4">
        <f t="shared" si="3"/>
        <v>4.5004500450045006E-3</v>
      </c>
      <c r="U28" s="4">
        <f t="shared" si="4"/>
        <v>0.55005500550055009</v>
      </c>
    </row>
    <row r="29" spans="1:21" ht="14.4">
      <c r="A29" s="1" t="str">
        <f>all!A29</f>
        <v>Cherokee</v>
      </c>
      <c r="B29" s="1" t="s">
        <v>172</v>
      </c>
      <c r="C29" s="20">
        <v>145</v>
      </c>
      <c r="D29" s="20">
        <v>109</v>
      </c>
      <c r="E29" s="20">
        <v>0</v>
      </c>
      <c r="F29" s="20">
        <v>71</v>
      </c>
      <c r="G29" s="21">
        <v>315</v>
      </c>
      <c r="H29" s="22">
        <v>179</v>
      </c>
      <c r="I29" s="22">
        <v>11</v>
      </c>
      <c r="J29" s="22">
        <v>169</v>
      </c>
      <c r="K29" s="2">
        <f>C29+C31+C54</f>
        <v>465</v>
      </c>
      <c r="L29" s="1">
        <f t="shared" ref="L29:Q29" si="8">D29+D31+D54</f>
        <v>258</v>
      </c>
      <c r="M29" s="1">
        <f t="shared" si="8"/>
        <v>0</v>
      </c>
      <c r="N29" s="1">
        <f t="shared" si="8"/>
        <v>242</v>
      </c>
      <c r="O29" s="2">
        <f t="shared" si="8"/>
        <v>882</v>
      </c>
      <c r="P29" s="1">
        <f t="shared" si="8"/>
        <v>573</v>
      </c>
      <c r="Q29" s="1">
        <f t="shared" si="8"/>
        <v>14</v>
      </c>
      <c r="R29" s="1">
        <f t="shared" si="1"/>
        <v>169</v>
      </c>
      <c r="S29" s="3">
        <f t="shared" si="2"/>
        <v>1.5873015873015872E-2</v>
      </c>
      <c r="T29" s="4">
        <f t="shared" si="3"/>
        <v>0</v>
      </c>
      <c r="U29" s="4">
        <f t="shared" si="4"/>
        <v>0.58880778588807781</v>
      </c>
    </row>
    <row r="30" spans="1:21" ht="14.4">
      <c r="A30" s="1" t="str">
        <f>all!A30</f>
        <v>Chowan</v>
      </c>
      <c r="B30" s="1" t="s">
        <v>174</v>
      </c>
      <c r="C30" s="1">
        <v>797</v>
      </c>
      <c r="D30" s="1">
        <v>77</v>
      </c>
      <c r="E30" s="1">
        <v>4</v>
      </c>
      <c r="F30" s="1">
        <v>716</v>
      </c>
      <c r="G30" s="2">
        <v>725</v>
      </c>
      <c r="H30" s="1">
        <v>136</v>
      </c>
      <c r="I30" s="1">
        <v>55</v>
      </c>
      <c r="J30" s="1">
        <v>510</v>
      </c>
      <c r="K30" s="2">
        <f t="shared" ref="K30:Q30" si="9">C30+C53+C101</f>
        <v>1225</v>
      </c>
      <c r="L30" s="1">
        <f t="shared" si="9"/>
        <v>110</v>
      </c>
      <c r="M30" s="1">
        <f t="shared" si="9"/>
        <v>5</v>
      </c>
      <c r="N30" s="1">
        <f t="shared" si="9"/>
        <v>1208</v>
      </c>
      <c r="O30" s="2">
        <f t="shared" si="9"/>
        <v>1284</v>
      </c>
      <c r="P30" s="1">
        <f t="shared" si="9"/>
        <v>257</v>
      </c>
      <c r="Q30" s="1">
        <f t="shared" si="9"/>
        <v>76</v>
      </c>
      <c r="R30" s="1">
        <f t="shared" si="1"/>
        <v>510</v>
      </c>
      <c r="S30" s="3">
        <f t="shared" si="2"/>
        <v>5.9190031152647975E-2</v>
      </c>
      <c r="T30" s="4">
        <f t="shared" si="3"/>
        <v>4.0816326530612249E-3</v>
      </c>
      <c r="U30" s="4">
        <f t="shared" si="4"/>
        <v>0.7031431897555297</v>
      </c>
    </row>
    <row r="31" spans="1:21" ht="14.4">
      <c r="A31" s="1" t="str">
        <f>all!A31</f>
        <v>Clay</v>
      </c>
      <c r="B31" s="1" t="s">
        <v>123</v>
      </c>
      <c r="C31" s="23">
        <v>133</v>
      </c>
      <c r="D31" s="23">
        <v>70</v>
      </c>
      <c r="E31" s="23">
        <v>0</v>
      </c>
      <c r="F31" s="23">
        <v>62</v>
      </c>
      <c r="G31" s="24">
        <v>383</v>
      </c>
      <c r="H31" s="25">
        <v>275</v>
      </c>
      <c r="I31" s="25">
        <v>2</v>
      </c>
      <c r="J31" s="25">
        <v>111</v>
      </c>
      <c r="K31" s="2"/>
      <c r="L31" s="1"/>
      <c r="M31" s="1"/>
      <c r="N31" s="1"/>
      <c r="O31" s="2"/>
      <c r="P31" s="1"/>
      <c r="Q31" s="1"/>
      <c r="R31" s="1"/>
      <c r="S31" s="3" t="str">
        <f t="shared" si="2"/>
        <v/>
      </c>
      <c r="T31" s="4" t="str">
        <f t="shared" si="3"/>
        <v/>
      </c>
      <c r="U31" s="4" t="str">
        <f t="shared" si="4"/>
        <v/>
      </c>
    </row>
    <row r="32" spans="1:21" ht="14.4">
      <c r="A32" s="1" t="str">
        <f>all!A32</f>
        <v>Cleveland</v>
      </c>
      <c r="B32" s="1" t="s">
        <v>176</v>
      </c>
      <c r="C32" s="1">
        <v>3552</v>
      </c>
      <c r="D32" s="1">
        <v>13</v>
      </c>
      <c r="E32" s="1">
        <v>25</v>
      </c>
      <c r="F32" s="1">
        <v>2634</v>
      </c>
      <c r="G32" s="2">
        <v>3990</v>
      </c>
      <c r="H32" s="1">
        <v>32</v>
      </c>
      <c r="I32" s="1">
        <v>326</v>
      </c>
      <c r="J32" s="1">
        <v>3448</v>
      </c>
      <c r="K32" s="2">
        <f t="shared" si="1"/>
        <v>3552</v>
      </c>
      <c r="L32" s="1">
        <f t="shared" si="1"/>
        <v>13</v>
      </c>
      <c r="M32" s="1">
        <f t="shared" si="1"/>
        <v>25</v>
      </c>
      <c r="N32" s="1">
        <f t="shared" si="1"/>
        <v>2634</v>
      </c>
      <c r="O32" s="2">
        <f t="shared" si="1"/>
        <v>3990</v>
      </c>
      <c r="P32" s="1">
        <f t="shared" si="1"/>
        <v>32</v>
      </c>
      <c r="Q32" s="1">
        <f t="shared" si="1"/>
        <v>326</v>
      </c>
      <c r="R32" s="1">
        <f t="shared" si="1"/>
        <v>3448</v>
      </c>
      <c r="S32" s="3">
        <f t="shared" si="2"/>
        <v>8.1704260651629071E-2</v>
      </c>
      <c r="T32" s="4">
        <f t="shared" si="3"/>
        <v>7.0382882882882884E-3</v>
      </c>
      <c r="U32" s="4">
        <f t="shared" si="4"/>
        <v>0.4330812232818152</v>
      </c>
    </row>
    <row r="33" spans="1:21" ht="14.4">
      <c r="A33" s="1" t="str">
        <f>all!A33</f>
        <v>Columbus</v>
      </c>
      <c r="B33" s="1" t="s">
        <v>178</v>
      </c>
      <c r="C33" s="1">
        <v>1537</v>
      </c>
      <c r="D33" s="1">
        <v>84</v>
      </c>
      <c r="E33" s="1">
        <v>32</v>
      </c>
      <c r="F33" s="1">
        <v>1421</v>
      </c>
      <c r="G33" s="2">
        <v>2977</v>
      </c>
      <c r="H33" s="1">
        <v>350</v>
      </c>
      <c r="I33" s="1">
        <v>93</v>
      </c>
      <c r="J33" s="1">
        <v>2534</v>
      </c>
      <c r="K33" s="2">
        <f t="shared" si="1"/>
        <v>1537</v>
      </c>
      <c r="L33" s="1">
        <f t="shared" si="1"/>
        <v>84</v>
      </c>
      <c r="M33" s="1">
        <f t="shared" si="1"/>
        <v>32</v>
      </c>
      <c r="N33" s="1">
        <f t="shared" si="1"/>
        <v>1421</v>
      </c>
      <c r="O33" s="2">
        <f t="shared" si="1"/>
        <v>2977</v>
      </c>
      <c r="P33" s="1">
        <f t="shared" si="1"/>
        <v>350</v>
      </c>
      <c r="Q33" s="1">
        <f t="shared" si="1"/>
        <v>93</v>
      </c>
      <c r="R33" s="1">
        <f t="shared" si="1"/>
        <v>2534</v>
      </c>
      <c r="S33" s="3">
        <f t="shared" si="2"/>
        <v>3.1239502855223381E-2</v>
      </c>
      <c r="T33" s="4">
        <f t="shared" si="3"/>
        <v>2.0819778789850359E-2</v>
      </c>
      <c r="U33" s="4">
        <f t="shared" si="4"/>
        <v>0.35929203539823007</v>
      </c>
    </row>
    <row r="34" spans="1:21" ht="14.4">
      <c r="A34" s="1" t="str">
        <f>all!A34</f>
        <v>Craven</v>
      </c>
      <c r="B34" s="1" t="s">
        <v>180</v>
      </c>
      <c r="C34" s="1">
        <v>3289</v>
      </c>
      <c r="D34" s="1">
        <v>144</v>
      </c>
      <c r="E34" s="1">
        <v>28</v>
      </c>
      <c r="F34" s="1">
        <v>3071</v>
      </c>
      <c r="G34" s="2">
        <v>2878</v>
      </c>
      <c r="H34" s="1">
        <v>334</v>
      </c>
      <c r="I34" s="1">
        <v>259</v>
      </c>
      <c r="J34" s="1">
        <v>2213</v>
      </c>
      <c r="K34" s="2">
        <f>C34+C35</f>
        <v>3289</v>
      </c>
      <c r="L34" s="1">
        <f t="shared" ref="L34:Q34" si="10">D34+D35</f>
        <v>144</v>
      </c>
      <c r="M34" s="1">
        <f t="shared" si="10"/>
        <v>28</v>
      </c>
      <c r="N34" s="1">
        <f t="shared" si="10"/>
        <v>3071</v>
      </c>
      <c r="O34" s="2">
        <f t="shared" si="10"/>
        <v>2878</v>
      </c>
      <c r="P34" s="1">
        <f t="shared" si="10"/>
        <v>334</v>
      </c>
      <c r="Q34" s="1">
        <f t="shared" si="10"/>
        <v>259</v>
      </c>
      <c r="R34" s="1">
        <f t="shared" si="1"/>
        <v>2213</v>
      </c>
      <c r="S34" s="3">
        <f t="shared" si="2"/>
        <v>8.9993050729673382E-2</v>
      </c>
      <c r="T34" s="4">
        <f t="shared" si="3"/>
        <v>8.513225904530252E-3</v>
      </c>
      <c r="U34" s="4">
        <f t="shared" si="4"/>
        <v>0.58118849356548075</v>
      </c>
    </row>
    <row r="35" spans="1:21" ht="14.4">
      <c r="A35" s="1"/>
      <c r="B35" s="1" t="s">
        <v>181</v>
      </c>
      <c r="C35" s="1"/>
      <c r="D35" s="1"/>
      <c r="E35" s="1"/>
      <c r="F35" s="1"/>
      <c r="G35" s="2"/>
      <c r="H35" s="1"/>
      <c r="I35" s="1"/>
      <c r="J35" s="1"/>
      <c r="K35" s="2"/>
      <c r="L35" s="1"/>
      <c r="M35" s="1"/>
      <c r="N35" s="1"/>
      <c r="O35" s="2"/>
      <c r="P35" s="1"/>
      <c r="Q35" s="1"/>
      <c r="R35" s="1"/>
      <c r="S35" s="3" t="str">
        <f t="shared" si="2"/>
        <v/>
      </c>
      <c r="T35" s="4" t="str">
        <f t="shared" si="3"/>
        <v/>
      </c>
      <c r="U35" s="4" t="str">
        <f t="shared" si="4"/>
        <v/>
      </c>
    </row>
    <row r="36" spans="1:21" ht="14.4">
      <c r="A36" s="1" t="str">
        <f>all!A36</f>
        <v>Cumberland</v>
      </c>
      <c r="B36" s="1" t="s">
        <v>182</v>
      </c>
      <c r="C36" s="1"/>
      <c r="D36" s="1"/>
      <c r="E36" s="1"/>
      <c r="F36" s="1"/>
      <c r="G36" s="2"/>
      <c r="H36" s="1"/>
      <c r="I36" s="1"/>
      <c r="J36" s="1"/>
      <c r="K36" s="2">
        <f t="shared" si="1"/>
        <v>0</v>
      </c>
      <c r="L36" s="1">
        <f t="shared" si="1"/>
        <v>0</v>
      </c>
      <c r="M36" s="1">
        <f t="shared" si="1"/>
        <v>0</v>
      </c>
      <c r="N36" s="1">
        <f t="shared" si="1"/>
        <v>0</v>
      </c>
      <c r="O36" s="2">
        <f t="shared" si="1"/>
        <v>0</v>
      </c>
      <c r="P36" s="1">
        <f t="shared" si="1"/>
        <v>0</v>
      </c>
      <c r="Q36" s="1">
        <f t="shared" si="1"/>
        <v>0</v>
      </c>
      <c r="R36" s="1">
        <f t="shared" si="1"/>
        <v>0</v>
      </c>
      <c r="S36" s="3" t="str">
        <f t="shared" si="2"/>
        <v/>
      </c>
      <c r="T36" s="4" t="str">
        <f t="shared" si="3"/>
        <v/>
      </c>
      <c r="U36" s="4" t="str">
        <f t="shared" si="4"/>
        <v/>
      </c>
    </row>
    <row r="37" spans="1:21" ht="14.4">
      <c r="A37" s="1" t="str">
        <f>all!A37</f>
        <v>Currituck</v>
      </c>
      <c r="B37" s="1" t="s">
        <v>184</v>
      </c>
      <c r="C37" s="1"/>
      <c r="D37" s="1"/>
      <c r="E37" s="1"/>
      <c r="F37" s="1"/>
      <c r="G37" s="2"/>
      <c r="H37" s="1"/>
      <c r="I37" s="1"/>
      <c r="J37" s="1"/>
      <c r="K37" s="2">
        <f t="shared" si="1"/>
        <v>0</v>
      </c>
      <c r="L37" s="1">
        <f t="shared" si="1"/>
        <v>0</v>
      </c>
      <c r="M37" s="1">
        <f t="shared" si="1"/>
        <v>0</v>
      </c>
      <c r="N37" s="1">
        <f t="shared" si="1"/>
        <v>0</v>
      </c>
      <c r="O37" s="2">
        <f t="shared" si="1"/>
        <v>0</v>
      </c>
      <c r="P37" s="1">
        <f t="shared" si="1"/>
        <v>0</v>
      </c>
      <c r="Q37" s="1">
        <f t="shared" si="1"/>
        <v>0</v>
      </c>
      <c r="R37" s="1">
        <f t="shared" si="1"/>
        <v>0</v>
      </c>
      <c r="S37" s="3" t="str">
        <f t="shared" si="2"/>
        <v/>
      </c>
      <c r="T37" s="4" t="str">
        <f t="shared" si="3"/>
        <v/>
      </c>
      <c r="U37" s="4" t="str">
        <f t="shared" si="4"/>
        <v/>
      </c>
    </row>
    <row r="38" spans="1:21" ht="14.4">
      <c r="A38" s="1" t="str">
        <f>all!A38</f>
        <v>Dare</v>
      </c>
      <c r="B38" s="1" t="s">
        <v>186</v>
      </c>
      <c r="C38" s="26">
        <v>1339</v>
      </c>
      <c r="D38" s="26">
        <v>120</v>
      </c>
      <c r="E38" s="26">
        <v>20</v>
      </c>
      <c r="F38" s="26">
        <v>1185</v>
      </c>
      <c r="G38" s="2"/>
      <c r="H38" s="1"/>
      <c r="I38" s="1"/>
      <c r="J38" s="1"/>
      <c r="K38" s="2">
        <f>C38+C39</f>
        <v>1467</v>
      </c>
      <c r="L38" s="6">
        <f t="shared" ref="L38:Q38" si="11">D38+D39</f>
        <v>123</v>
      </c>
      <c r="M38" s="6">
        <f t="shared" si="11"/>
        <v>24</v>
      </c>
      <c r="N38" s="6">
        <f t="shared" si="11"/>
        <v>1304</v>
      </c>
      <c r="O38" s="2">
        <f t="shared" si="11"/>
        <v>173</v>
      </c>
      <c r="P38" s="6">
        <f t="shared" si="11"/>
        <v>23</v>
      </c>
      <c r="Q38" s="6">
        <f t="shared" si="11"/>
        <v>108</v>
      </c>
      <c r="R38" s="1">
        <f t="shared" si="1"/>
        <v>0</v>
      </c>
      <c r="S38" s="3">
        <f t="shared" si="2"/>
        <v>0.62427745664739887</v>
      </c>
      <c r="T38" s="4">
        <f t="shared" si="3"/>
        <v>1.6359918200408999E-2</v>
      </c>
      <c r="U38" s="4">
        <f t="shared" si="4"/>
        <v>1</v>
      </c>
    </row>
    <row r="39" spans="1:21" ht="14.4">
      <c r="A39" s="1"/>
      <c r="B39" s="1" t="s">
        <v>187</v>
      </c>
      <c r="C39" s="27">
        <v>128</v>
      </c>
      <c r="D39" s="27">
        <v>3</v>
      </c>
      <c r="E39" s="27">
        <v>4</v>
      </c>
      <c r="F39" s="27">
        <v>119</v>
      </c>
      <c r="G39" s="28">
        <v>173</v>
      </c>
      <c r="H39" s="29">
        <v>23</v>
      </c>
      <c r="I39" s="29">
        <v>108</v>
      </c>
      <c r="J39" s="29">
        <v>38</v>
      </c>
      <c r="K39" s="2"/>
      <c r="L39" s="6"/>
      <c r="M39" s="6"/>
      <c r="N39" s="6"/>
      <c r="O39" s="2"/>
      <c r="P39" s="6"/>
      <c r="Q39" s="6"/>
      <c r="R39" s="1"/>
      <c r="S39" s="3" t="str">
        <f t="shared" si="2"/>
        <v/>
      </c>
      <c r="T39" s="4" t="str">
        <f t="shared" si="3"/>
        <v/>
      </c>
      <c r="U39" s="4" t="str">
        <f t="shared" si="4"/>
        <v/>
      </c>
    </row>
    <row r="40" spans="1:21" ht="14.4">
      <c r="A40" s="1" t="str">
        <f>all!A40</f>
        <v>Davidson</v>
      </c>
      <c r="B40" s="1" t="s">
        <v>188</v>
      </c>
      <c r="C40" s="1">
        <v>4070</v>
      </c>
      <c r="D40" s="1">
        <v>137</v>
      </c>
      <c r="E40" s="1">
        <v>22</v>
      </c>
      <c r="F40" s="1">
        <v>3911</v>
      </c>
      <c r="G40" s="2">
        <v>4713</v>
      </c>
      <c r="H40" s="1">
        <v>324</v>
      </c>
      <c r="I40" s="1">
        <v>255</v>
      </c>
      <c r="J40" s="1">
        <v>4134</v>
      </c>
      <c r="K40" s="2">
        <f t="shared" si="1"/>
        <v>4070</v>
      </c>
      <c r="L40" s="6">
        <f t="shared" si="1"/>
        <v>137</v>
      </c>
      <c r="M40" s="6">
        <f t="shared" si="1"/>
        <v>22</v>
      </c>
      <c r="N40" s="6">
        <f t="shared" si="1"/>
        <v>3911</v>
      </c>
      <c r="O40" s="2">
        <f t="shared" si="1"/>
        <v>4713</v>
      </c>
      <c r="P40" s="6">
        <f t="shared" si="1"/>
        <v>324</v>
      </c>
      <c r="Q40" s="6">
        <f t="shared" si="1"/>
        <v>255</v>
      </c>
      <c r="R40" s="1">
        <f t="shared" si="1"/>
        <v>4134</v>
      </c>
      <c r="S40" s="3">
        <f t="shared" si="2"/>
        <v>5.4105665181413111E-2</v>
      </c>
      <c r="T40" s="4">
        <f t="shared" si="3"/>
        <v>5.4054054054054057E-3</v>
      </c>
      <c r="U40" s="4">
        <f t="shared" si="4"/>
        <v>0.48614045991298943</v>
      </c>
    </row>
    <row r="41" spans="1:21" ht="14.4">
      <c r="A41" s="1" t="str">
        <f>all!A41</f>
        <v>Davie</v>
      </c>
      <c r="B41" s="1" t="s">
        <v>189</v>
      </c>
      <c r="C41" s="1">
        <v>419</v>
      </c>
      <c r="D41" s="1">
        <v>36</v>
      </c>
      <c r="E41" s="1">
        <v>11</v>
      </c>
      <c r="F41" s="1">
        <v>372</v>
      </c>
      <c r="G41" s="2">
        <v>1193</v>
      </c>
      <c r="H41" s="1">
        <v>61</v>
      </c>
      <c r="I41" s="1">
        <v>37</v>
      </c>
      <c r="J41" s="1">
        <v>1095</v>
      </c>
      <c r="K41" s="2">
        <f t="shared" si="1"/>
        <v>419</v>
      </c>
      <c r="L41" s="6">
        <f t="shared" si="1"/>
        <v>36</v>
      </c>
      <c r="M41" s="6">
        <f t="shared" si="1"/>
        <v>11</v>
      </c>
      <c r="N41" s="6">
        <f t="shared" si="1"/>
        <v>372</v>
      </c>
      <c r="O41" s="2">
        <f t="shared" si="1"/>
        <v>1193</v>
      </c>
      <c r="P41" s="6">
        <f t="shared" si="1"/>
        <v>61</v>
      </c>
      <c r="Q41" s="6">
        <f t="shared" si="1"/>
        <v>37</v>
      </c>
      <c r="R41" s="1">
        <f t="shared" si="1"/>
        <v>1095</v>
      </c>
      <c r="S41" s="3">
        <f t="shared" si="2"/>
        <v>3.1014249790444259E-2</v>
      </c>
      <c r="T41" s="4">
        <f t="shared" si="3"/>
        <v>2.6252983293556086E-2</v>
      </c>
      <c r="U41" s="4">
        <f t="shared" si="4"/>
        <v>0.25357873210633947</v>
      </c>
    </row>
    <row r="42" spans="1:21" ht="14.4">
      <c r="A42" s="1" t="str">
        <f>all!A42</f>
        <v>Duplin</v>
      </c>
      <c r="B42" s="1" t="s">
        <v>191</v>
      </c>
      <c r="C42" s="1"/>
      <c r="D42" s="1"/>
      <c r="E42" s="1"/>
      <c r="F42" s="1"/>
      <c r="G42" s="2"/>
      <c r="H42" s="1"/>
      <c r="I42" s="1"/>
      <c r="J42" s="1"/>
      <c r="K42" s="2">
        <f>SUM(C42:C46)</f>
        <v>0</v>
      </c>
      <c r="L42" s="6">
        <f t="shared" ref="L42:Q42" si="12">SUM(D42:D46)</f>
        <v>0</v>
      </c>
      <c r="M42" s="6">
        <f t="shared" si="12"/>
        <v>0</v>
      </c>
      <c r="N42" s="6">
        <f t="shared" si="12"/>
        <v>0</v>
      </c>
      <c r="O42" s="2">
        <f t="shared" si="12"/>
        <v>0</v>
      </c>
      <c r="P42" s="6">
        <f t="shared" si="12"/>
        <v>0</v>
      </c>
      <c r="Q42" s="6">
        <f t="shared" si="12"/>
        <v>0</v>
      </c>
      <c r="R42" s="1">
        <f t="shared" si="1"/>
        <v>0</v>
      </c>
      <c r="S42" s="3" t="str">
        <f t="shared" si="2"/>
        <v/>
      </c>
      <c r="T42" s="4" t="str">
        <f t="shared" si="3"/>
        <v/>
      </c>
      <c r="U42" s="4" t="str">
        <f t="shared" si="4"/>
        <v/>
      </c>
    </row>
    <row r="43" spans="1:21" ht="14.4">
      <c r="A43" s="1"/>
      <c r="B43" s="1" t="s">
        <v>192</v>
      </c>
      <c r="C43" s="1"/>
      <c r="D43" s="1"/>
      <c r="E43" s="1"/>
      <c r="F43" s="1"/>
      <c r="G43" s="2"/>
      <c r="H43" s="1"/>
      <c r="I43" s="1"/>
      <c r="J43" s="1"/>
      <c r="K43" s="2"/>
      <c r="L43" s="1"/>
      <c r="M43" s="1"/>
      <c r="N43" s="1"/>
      <c r="O43" s="2"/>
      <c r="P43" s="1"/>
      <c r="Q43" s="1"/>
      <c r="R43" s="1"/>
      <c r="S43" s="3" t="str">
        <f t="shared" si="2"/>
        <v/>
      </c>
      <c r="T43" s="4" t="str">
        <f t="shared" si="3"/>
        <v/>
      </c>
      <c r="U43" s="4" t="str">
        <f t="shared" si="4"/>
        <v/>
      </c>
    </row>
    <row r="44" spans="1:21" ht="14.4">
      <c r="A44" s="1"/>
      <c r="B44" s="1" t="s">
        <v>193</v>
      </c>
      <c r="C44" s="1"/>
      <c r="D44" s="1"/>
      <c r="E44" s="1"/>
      <c r="F44" s="1"/>
      <c r="G44" s="2"/>
      <c r="H44" s="1"/>
      <c r="I44" s="1"/>
      <c r="J44" s="1"/>
      <c r="K44" s="2"/>
      <c r="L44" s="1"/>
      <c r="M44" s="1"/>
      <c r="N44" s="1"/>
      <c r="O44" s="2"/>
      <c r="P44" s="1"/>
      <c r="Q44" s="1"/>
      <c r="R44" s="1"/>
      <c r="S44" s="3" t="str">
        <f t="shared" si="2"/>
        <v/>
      </c>
      <c r="T44" s="4" t="str">
        <f t="shared" si="3"/>
        <v/>
      </c>
      <c r="U44" s="4" t="str">
        <f t="shared" si="4"/>
        <v/>
      </c>
    </row>
    <row r="45" spans="1:21" ht="14.4">
      <c r="A45" s="1"/>
      <c r="B45" s="1" t="s">
        <v>194</v>
      </c>
      <c r="C45" s="1"/>
      <c r="D45" s="1"/>
      <c r="E45" s="1"/>
      <c r="F45" s="1"/>
      <c r="G45" s="2"/>
      <c r="H45" s="1"/>
      <c r="I45" s="1"/>
      <c r="J45" s="1"/>
      <c r="K45" s="2"/>
      <c r="L45" s="1"/>
      <c r="M45" s="1"/>
      <c r="N45" s="1"/>
      <c r="O45" s="2"/>
      <c r="P45" s="1"/>
      <c r="Q45" s="1"/>
      <c r="R45" s="1"/>
      <c r="S45" s="3" t="str">
        <f t="shared" si="2"/>
        <v/>
      </c>
      <c r="T45" s="4" t="str">
        <f t="shared" si="3"/>
        <v/>
      </c>
      <c r="U45" s="4" t="str">
        <f t="shared" si="4"/>
        <v/>
      </c>
    </row>
    <row r="46" spans="1:21" ht="14.4">
      <c r="A46" s="1"/>
      <c r="B46" s="1" t="s">
        <v>195</v>
      </c>
      <c r="C46" s="1"/>
      <c r="D46" s="1"/>
      <c r="E46" s="1"/>
      <c r="F46" s="1"/>
      <c r="G46" s="2"/>
      <c r="H46" s="1"/>
      <c r="I46" s="1"/>
      <c r="J46" s="1"/>
      <c r="K46" s="2"/>
      <c r="L46" s="1"/>
      <c r="M46" s="1"/>
      <c r="N46" s="1"/>
      <c r="O46" s="2"/>
      <c r="P46" s="1"/>
      <c r="Q46" s="1"/>
      <c r="R46" s="1"/>
      <c r="S46" s="3" t="str">
        <f t="shared" si="2"/>
        <v/>
      </c>
      <c r="T46" s="4" t="str">
        <f t="shared" si="3"/>
        <v/>
      </c>
      <c r="U46" s="4" t="str">
        <f t="shared" si="4"/>
        <v/>
      </c>
    </row>
    <row r="47" spans="1:21" ht="14.4">
      <c r="A47" s="1" t="str">
        <f>all!A47</f>
        <v>Durham</v>
      </c>
      <c r="B47" s="1" t="s">
        <v>196</v>
      </c>
      <c r="C47" s="30">
        <v>2090</v>
      </c>
      <c r="D47" s="30">
        <v>371</v>
      </c>
      <c r="E47" s="30">
        <v>205</v>
      </c>
      <c r="F47" s="30">
        <v>1514</v>
      </c>
      <c r="G47" s="31">
        <v>3881</v>
      </c>
      <c r="H47" s="32">
        <v>689</v>
      </c>
      <c r="I47" s="32">
        <v>379</v>
      </c>
      <c r="J47" s="32">
        <v>2812</v>
      </c>
      <c r="K47" s="2">
        <f t="shared" si="1"/>
        <v>2090</v>
      </c>
      <c r="L47" s="1">
        <f t="shared" si="1"/>
        <v>371</v>
      </c>
      <c r="M47" s="1">
        <f t="shared" si="1"/>
        <v>205</v>
      </c>
      <c r="N47" s="1">
        <f t="shared" si="1"/>
        <v>1514</v>
      </c>
      <c r="O47" s="2">
        <f t="shared" si="1"/>
        <v>3881</v>
      </c>
      <c r="P47" s="1">
        <f t="shared" si="1"/>
        <v>689</v>
      </c>
      <c r="Q47" s="1">
        <f t="shared" si="1"/>
        <v>379</v>
      </c>
      <c r="R47" s="1">
        <f t="shared" si="1"/>
        <v>2812</v>
      </c>
      <c r="S47" s="3">
        <f t="shared" si="2"/>
        <v>9.765524349394486E-2</v>
      </c>
      <c r="T47" s="4">
        <f t="shared" si="3"/>
        <v>9.8086124401913874E-2</v>
      </c>
      <c r="U47" s="4">
        <f t="shared" si="4"/>
        <v>0.34997688395746646</v>
      </c>
    </row>
    <row r="48" spans="1:21" ht="14.4">
      <c r="A48" s="1" t="str">
        <f>all!A48</f>
        <v>Edgecombe</v>
      </c>
      <c r="B48" s="1" t="s">
        <v>198</v>
      </c>
      <c r="C48" s="1">
        <v>738</v>
      </c>
      <c r="D48" s="1">
        <v>71</v>
      </c>
      <c r="E48" s="1">
        <v>3</v>
      </c>
      <c r="F48" s="1">
        <v>642</v>
      </c>
      <c r="G48" s="2">
        <v>1113</v>
      </c>
      <c r="H48" s="1">
        <v>310</v>
      </c>
      <c r="I48" s="1">
        <v>42</v>
      </c>
      <c r="J48" s="1">
        <v>702</v>
      </c>
      <c r="K48" s="171"/>
      <c r="O48" s="171"/>
      <c r="S48" s="3" t="str">
        <f t="shared" si="2"/>
        <v/>
      </c>
      <c r="T48" s="4" t="str">
        <f t="shared" si="3"/>
        <v/>
      </c>
      <c r="U48" s="4" t="str">
        <f t="shared" si="4"/>
        <v/>
      </c>
    </row>
    <row r="49" spans="1:21" ht="14.4">
      <c r="A49" s="1"/>
      <c r="B49" s="1" t="s">
        <v>199</v>
      </c>
      <c r="C49" s="1"/>
      <c r="D49" s="1"/>
      <c r="E49" s="1"/>
      <c r="F49" s="1"/>
      <c r="G49" s="2"/>
      <c r="H49" s="1"/>
      <c r="I49" s="1"/>
      <c r="J49" s="1"/>
      <c r="K49" s="2"/>
      <c r="L49" s="1"/>
      <c r="M49" s="1"/>
      <c r="N49" s="1"/>
      <c r="O49" s="2"/>
      <c r="P49" s="1"/>
      <c r="Q49" s="1"/>
      <c r="R49" s="1"/>
      <c r="S49" s="3" t="str">
        <f t="shared" si="2"/>
        <v/>
      </c>
      <c r="T49" s="4" t="str">
        <f t="shared" si="3"/>
        <v/>
      </c>
      <c r="U49" s="4" t="str">
        <f t="shared" si="4"/>
        <v/>
      </c>
    </row>
    <row r="50" spans="1:21" ht="14.4">
      <c r="A50" s="1" t="str">
        <f>all!A50</f>
        <v>Forsyth</v>
      </c>
      <c r="B50" s="1" t="s">
        <v>201</v>
      </c>
      <c r="C50" s="1"/>
      <c r="D50" s="1"/>
      <c r="E50" s="1"/>
      <c r="F50" s="1"/>
      <c r="G50" s="2"/>
      <c r="H50" s="1"/>
      <c r="I50" s="1"/>
      <c r="J50" s="1"/>
      <c r="K50" s="2">
        <f t="shared" si="1"/>
        <v>0</v>
      </c>
      <c r="L50" s="1">
        <f t="shared" si="1"/>
        <v>0</v>
      </c>
      <c r="M50" s="1">
        <f t="shared" si="1"/>
        <v>0</v>
      </c>
      <c r="N50" s="1">
        <f t="shared" si="1"/>
        <v>0</v>
      </c>
      <c r="O50" s="2">
        <f t="shared" si="1"/>
        <v>0</v>
      </c>
      <c r="P50" s="1">
        <f t="shared" si="1"/>
        <v>0</v>
      </c>
      <c r="Q50" s="1">
        <f t="shared" si="1"/>
        <v>0</v>
      </c>
      <c r="R50" s="1">
        <f t="shared" si="1"/>
        <v>0</v>
      </c>
      <c r="S50" s="3" t="str">
        <f t="shared" si="2"/>
        <v/>
      </c>
      <c r="T50" s="4" t="str">
        <f t="shared" si="3"/>
        <v/>
      </c>
      <c r="U50" s="4" t="str">
        <f t="shared" si="4"/>
        <v/>
      </c>
    </row>
    <row r="51" spans="1:21" ht="14.4">
      <c r="A51" s="1" t="str">
        <f>all!A51</f>
        <v>Franklin</v>
      </c>
      <c r="B51" s="1" t="s">
        <v>203</v>
      </c>
      <c r="C51" s="1">
        <v>1079</v>
      </c>
      <c r="D51" s="1">
        <v>18</v>
      </c>
      <c r="E51" s="1">
        <v>0</v>
      </c>
      <c r="F51" s="1">
        <v>1066</v>
      </c>
      <c r="G51" s="2">
        <v>1990</v>
      </c>
      <c r="H51" s="1">
        <v>155</v>
      </c>
      <c r="I51" s="1">
        <v>127</v>
      </c>
      <c r="J51" s="1">
        <v>1722</v>
      </c>
      <c r="K51" s="2">
        <f t="shared" si="1"/>
        <v>1079</v>
      </c>
      <c r="L51" s="1">
        <f t="shared" si="1"/>
        <v>18</v>
      </c>
      <c r="M51" s="1">
        <f t="shared" si="1"/>
        <v>0</v>
      </c>
      <c r="N51" s="1">
        <f t="shared" si="1"/>
        <v>1066</v>
      </c>
      <c r="O51" s="2">
        <f t="shared" si="1"/>
        <v>1990</v>
      </c>
      <c r="P51" s="1">
        <f t="shared" si="1"/>
        <v>155</v>
      </c>
      <c r="Q51" s="1">
        <f t="shared" si="1"/>
        <v>127</v>
      </c>
      <c r="R51" s="1">
        <f t="shared" si="1"/>
        <v>1722</v>
      </c>
      <c r="S51" s="3">
        <f t="shared" si="2"/>
        <v>6.3819095477386928E-2</v>
      </c>
      <c r="T51" s="4">
        <f t="shared" si="3"/>
        <v>0</v>
      </c>
      <c r="U51" s="4">
        <f t="shared" si="4"/>
        <v>0.38235294117647056</v>
      </c>
    </row>
    <row r="52" spans="1:21" ht="14.4">
      <c r="A52" s="1" t="s">
        <v>18</v>
      </c>
      <c r="B52" s="1" t="s">
        <v>60</v>
      </c>
      <c r="C52" s="1">
        <v>5056</v>
      </c>
      <c r="D52" s="1">
        <v>21</v>
      </c>
      <c r="E52" s="1">
        <v>83</v>
      </c>
      <c r="F52" s="1">
        <v>4644</v>
      </c>
      <c r="G52" s="2">
        <v>4930</v>
      </c>
      <c r="H52" s="1">
        <v>127</v>
      </c>
      <c r="I52" s="1">
        <v>502</v>
      </c>
      <c r="J52" s="1">
        <v>4196</v>
      </c>
      <c r="K52" s="2">
        <f t="shared" si="1"/>
        <v>5056</v>
      </c>
      <c r="L52" s="1">
        <f t="shared" si="1"/>
        <v>21</v>
      </c>
      <c r="M52" s="1">
        <f t="shared" si="1"/>
        <v>83</v>
      </c>
      <c r="N52" s="1">
        <f t="shared" si="1"/>
        <v>4644</v>
      </c>
      <c r="O52" s="2">
        <f t="shared" si="1"/>
        <v>4930</v>
      </c>
      <c r="P52" s="1">
        <f t="shared" si="1"/>
        <v>127</v>
      </c>
      <c r="Q52" s="1">
        <f t="shared" si="1"/>
        <v>502</v>
      </c>
      <c r="R52" s="1">
        <f t="shared" si="1"/>
        <v>4196</v>
      </c>
      <c r="S52" s="3">
        <f t="shared" si="2"/>
        <v>0.10182555780933063</v>
      </c>
      <c r="T52" s="4">
        <f t="shared" si="3"/>
        <v>1.641613924050633E-2</v>
      </c>
      <c r="U52" s="4">
        <f t="shared" si="4"/>
        <v>0.52533936651583713</v>
      </c>
    </row>
    <row r="53" spans="1:21" ht="14.4">
      <c r="A53" s="1" t="s">
        <v>127</v>
      </c>
      <c r="B53" s="1" t="s">
        <v>126</v>
      </c>
      <c r="C53" s="1">
        <v>402</v>
      </c>
      <c r="D53" s="1">
        <v>31</v>
      </c>
      <c r="E53" s="1">
        <v>1</v>
      </c>
      <c r="F53" s="1">
        <v>468</v>
      </c>
      <c r="G53" s="2">
        <v>467</v>
      </c>
      <c r="H53" s="1">
        <v>99</v>
      </c>
      <c r="I53" s="1">
        <v>19</v>
      </c>
      <c r="J53" s="1">
        <v>324</v>
      </c>
      <c r="K53" s="2"/>
      <c r="L53" s="1"/>
      <c r="M53" s="1"/>
      <c r="N53" s="1"/>
      <c r="O53" s="2"/>
      <c r="P53" s="1"/>
      <c r="Q53" s="1"/>
      <c r="R53" s="1"/>
      <c r="S53" s="3" t="str">
        <f t="shared" si="2"/>
        <v/>
      </c>
      <c r="T53" s="4" t="str">
        <f t="shared" si="3"/>
        <v/>
      </c>
      <c r="U53" s="4" t="str">
        <f t="shared" si="4"/>
        <v/>
      </c>
    </row>
    <row r="54" spans="1:21" ht="14.4">
      <c r="A54" s="1" t="str">
        <f>all!A54</f>
        <v>Graham</v>
      </c>
      <c r="B54" s="1" t="s">
        <v>124</v>
      </c>
      <c r="C54" s="33">
        <v>187</v>
      </c>
      <c r="D54" s="33">
        <v>79</v>
      </c>
      <c r="E54" s="33">
        <v>0</v>
      </c>
      <c r="F54" s="33">
        <v>109</v>
      </c>
      <c r="G54" s="34">
        <v>184</v>
      </c>
      <c r="H54" s="35">
        <v>119</v>
      </c>
      <c r="I54" s="35">
        <v>1</v>
      </c>
      <c r="J54" s="35">
        <v>70</v>
      </c>
      <c r="K54" s="2"/>
      <c r="L54" s="1"/>
      <c r="M54" s="1"/>
      <c r="N54" s="1"/>
      <c r="O54" s="2"/>
      <c r="P54" s="1"/>
      <c r="Q54" s="1"/>
      <c r="R54" s="1"/>
      <c r="S54" s="3" t="str">
        <f t="shared" si="2"/>
        <v/>
      </c>
      <c r="T54" s="4" t="str">
        <f t="shared" si="3"/>
        <v/>
      </c>
      <c r="U54" s="4" t="str">
        <f t="shared" si="4"/>
        <v/>
      </c>
    </row>
    <row r="55" spans="1:21" ht="14.4">
      <c r="A55" s="1" t="str">
        <f>all!A55</f>
        <v>Granville</v>
      </c>
      <c r="B55" s="1" t="s">
        <v>205</v>
      </c>
      <c r="C55" s="1">
        <v>1095</v>
      </c>
      <c r="D55" s="1">
        <v>139</v>
      </c>
      <c r="E55" s="1">
        <v>15</v>
      </c>
      <c r="F55" s="1">
        <v>941</v>
      </c>
      <c r="G55" s="2">
        <v>2171</v>
      </c>
      <c r="H55" s="1">
        <v>303</v>
      </c>
      <c r="I55" s="1">
        <v>28</v>
      </c>
      <c r="J55" s="1">
        <v>1735</v>
      </c>
      <c r="K55" s="2">
        <f t="shared" si="1"/>
        <v>1095</v>
      </c>
      <c r="L55" s="1">
        <f t="shared" si="1"/>
        <v>139</v>
      </c>
      <c r="M55" s="1">
        <f t="shared" si="1"/>
        <v>15</v>
      </c>
      <c r="N55" s="1">
        <f t="shared" si="1"/>
        <v>941</v>
      </c>
      <c r="O55" s="2">
        <f t="shared" si="1"/>
        <v>2171</v>
      </c>
      <c r="P55" s="1">
        <f t="shared" si="1"/>
        <v>303</v>
      </c>
      <c r="Q55" s="1">
        <f t="shared" si="1"/>
        <v>28</v>
      </c>
      <c r="R55" s="1">
        <f t="shared" si="1"/>
        <v>1735</v>
      </c>
      <c r="S55" s="3">
        <f t="shared" si="2"/>
        <v>1.2897282358360202E-2</v>
      </c>
      <c r="T55" s="4">
        <f t="shared" si="3"/>
        <v>1.3698630136986301E-2</v>
      </c>
      <c r="U55" s="4">
        <f t="shared" si="4"/>
        <v>0.35164424514200299</v>
      </c>
    </row>
    <row r="56" spans="1:21" ht="14.4">
      <c r="A56" s="1" t="str">
        <f>all!A56</f>
        <v>Greene</v>
      </c>
      <c r="B56" s="1" t="s">
        <v>207</v>
      </c>
      <c r="C56" s="1">
        <v>21</v>
      </c>
      <c r="D56" s="1">
        <v>12</v>
      </c>
      <c r="E56" s="1">
        <v>0</v>
      </c>
      <c r="F56" s="1">
        <v>9</v>
      </c>
      <c r="G56" s="2">
        <v>85</v>
      </c>
      <c r="H56" s="1">
        <v>51</v>
      </c>
      <c r="I56" s="1">
        <v>5</v>
      </c>
      <c r="J56" s="1">
        <v>20</v>
      </c>
      <c r="K56" s="2">
        <f t="shared" si="1"/>
        <v>21</v>
      </c>
      <c r="L56" s="1">
        <f t="shared" si="1"/>
        <v>12</v>
      </c>
      <c r="M56" s="1">
        <f t="shared" si="1"/>
        <v>0</v>
      </c>
      <c r="N56" s="1">
        <f t="shared" si="1"/>
        <v>9</v>
      </c>
      <c r="O56" s="2">
        <f t="shared" si="1"/>
        <v>85</v>
      </c>
      <c r="P56" s="1">
        <f t="shared" si="1"/>
        <v>51</v>
      </c>
      <c r="Q56" s="1">
        <f t="shared" si="1"/>
        <v>5</v>
      </c>
      <c r="R56" s="1">
        <f t="shared" si="1"/>
        <v>20</v>
      </c>
      <c r="S56" s="3">
        <f t="shared" si="2"/>
        <v>5.8823529411764705E-2</v>
      </c>
      <c r="T56" s="4">
        <f t="shared" si="3"/>
        <v>0</v>
      </c>
      <c r="U56" s="4">
        <f t="shared" si="4"/>
        <v>0.31034482758620691</v>
      </c>
    </row>
    <row r="57" spans="1:21" ht="14.4">
      <c r="A57" s="1" t="str">
        <f>all!A57</f>
        <v>Guilford</v>
      </c>
      <c r="B57" s="1" t="s">
        <v>209</v>
      </c>
      <c r="C57" s="1">
        <v>3873</v>
      </c>
      <c r="D57" s="1">
        <v>1475</v>
      </c>
      <c r="E57" s="1">
        <v>36</v>
      </c>
      <c r="F57" s="1">
        <v>2186</v>
      </c>
      <c r="G57" s="2">
        <v>6349</v>
      </c>
      <c r="H57" s="1">
        <v>2734</v>
      </c>
      <c r="I57" s="1">
        <v>798</v>
      </c>
      <c r="J57" s="1">
        <v>2847</v>
      </c>
      <c r="K57" s="2">
        <f t="shared" si="1"/>
        <v>3873</v>
      </c>
      <c r="L57" s="1">
        <f t="shared" si="1"/>
        <v>1475</v>
      </c>
      <c r="M57" s="1">
        <f t="shared" si="1"/>
        <v>36</v>
      </c>
      <c r="N57" s="1">
        <f t="shared" si="1"/>
        <v>2186</v>
      </c>
      <c r="O57" s="2">
        <f t="shared" si="1"/>
        <v>6349</v>
      </c>
      <c r="P57" s="1">
        <f t="shared" si="1"/>
        <v>2734</v>
      </c>
      <c r="Q57" s="1">
        <f t="shared" si="1"/>
        <v>798</v>
      </c>
      <c r="R57" s="1">
        <f t="shared" si="1"/>
        <v>2847</v>
      </c>
      <c r="S57" s="3">
        <f t="shared" si="2"/>
        <v>0.1256890848952591</v>
      </c>
      <c r="T57" s="4">
        <f t="shared" si="3"/>
        <v>9.2951200619674663E-3</v>
      </c>
      <c r="U57" s="4">
        <f t="shared" si="4"/>
        <v>0.43433339956288497</v>
      </c>
    </row>
    <row r="58" spans="1:21" ht="14.4">
      <c r="A58" s="1" t="str">
        <f>all!A58</f>
        <v>Halifax</v>
      </c>
      <c r="B58" s="1" t="s">
        <v>211</v>
      </c>
      <c r="C58" s="1"/>
      <c r="D58" s="1"/>
      <c r="E58" s="1"/>
      <c r="F58" s="1"/>
      <c r="G58" s="2"/>
      <c r="H58" s="1"/>
      <c r="I58" s="1"/>
      <c r="J58" s="1"/>
      <c r="K58" s="2">
        <f t="shared" si="1"/>
        <v>0</v>
      </c>
      <c r="L58" s="6">
        <f t="shared" si="1"/>
        <v>0</v>
      </c>
      <c r="M58" s="6">
        <f t="shared" si="1"/>
        <v>0</v>
      </c>
      <c r="N58" s="6">
        <f t="shared" si="1"/>
        <v>0</v>
      </c>
      <c r="O58" s="2">
        <f t="shared" si="1"/>
        <v>0</v>
      </c>
      <c r="P58" s="6">
        <f t="shared" si="1"/>
        <v>0</v>
      </c>
      <c r="Q58" s="6">
        <f t="shared" si="1"/>
        <v>0</v>
      </c>
      <c r="R58" s="6">
        <f t="shared" si="1"/>
        <v>0</v>
      </c>
      <c r="S58" s="3" t="str">
        <f t="shared" si="2"/>
        <v/>
      </c>
      <c r="T58" s="4" t="str">
        <f t="shared" si="3"/>
        <v/>
      </c>
      <c r="U58" s="4" t="str">
        <f t="shared" si="4"/>
        <v/>
      </c>
    </row>
    <row r="59" spans="1:21" ht="14.4">
      <c r="A59" s="1"/>
      <c r="B59" s="1" t="s">
        <v>354</v>
      </c>
      <c r="C59" s="1"/>
      <c r="D59" s="1"/>
      <c r="E59" s="1"/>
      <c r="F59" s="1"/>
      <c r="G59" s="2"/>
      <c r="H59" s="1"/>
      <c r="I59" s="1"/>
      <c r="J59" s="1"/>
      <c r="K59" s="2"/>
      <c r="L59" s="6"/>
      <c r="M59" s="6"/>
      <c r="N59" s="6"/>
      <c r="O59" s="2"/>
      <c r="P59" s="6"/>
      <c r="Q59" s="6"/>
      <c r="R59" s="6"/>
      <c r="S59" s="3"/>
      <c r="T59" s="4"/>
      <c r="U59" s="4"/>
    </row>
    <row r="60" spans="1:21" ht="14.4">
      <c r="A60" s="1" t="str">
        <f>all!A60</f>
        <v>Harnett</v>
      </c>
      <c r="B60" s="1" t="s">
        <v>213</v>
      </c>
      <c r="C60" s="1"/>
      <c r="D60" s="1"/>
      <c r="E60" s="1"/>
      <c r="F60" s="1"/>
      <c r="G60" s="2"/>
      <c r="H60" s="1"/>
      <c r="I60" s="1"/>
      <c r="J60" s="1"/>
      <c r="K60" s="2">
        <f t="shared" si="1"/>
        <v>0</v>
      </c>
      <c r="L60" s="6">
        <f t="shared" si="1"/>
        <v>0</v>
      </c>
      <c r="M60" s="6">
        <f t="shared" si="1"/>
        <v>0</v>
      </c>
      <c r="N60" s="6">
        <f t="shared" si="1"/>
        <v>0</v>
      </c>
      <c r="O60" s="2">
        <f t="shared" si="1"/>
        <v>0</v>
      </c>
      <c r="P60" s="6">
        <f t="shared" si="1"/>
        <v>0</v>
      </c>
      <c r="Q60" s="6">
        <f t="shared" si="1"/>
        <v>0</v>
      </c>
      <c r="R60" s="6">
        <f t="shared" si="1"/>
        <v>0</v>
      </c>
      <c r="S60" s="3" t="str">
        <f t="shared" si="2"/>
        <v/>
      </c>
      <c r="T60" s="4" t="str">
        <f t="shared" si="3"/>
        <v/>
      </c>
      <c r="U60" s="4" t="str">
        <f t="shared" si="4"/>
        <v/>
      </c>
    </row>
    <row r="61" spans="1:21" ht="14.4">
      <c r="A61" s="1"/>
      <c r="B61" s="1" t="s">
        <v>214</v>
      </c>
      <c r="C61" s="1"/>
      <c r="D61" s="1"/>
      <c r="E61" s="1"/>
      <c r="F61" s="1"/>
      <c r="G61" s="2"/>
      <c r="H61" s="1"/>
      <c r="I61" s="1"/>
      <c r="J61" s="1"/>
      <c r="K61" s="2">
        <f t="shared" si="1"/>
        <v>0</v>
      </c>
      <c r="L61" s="6">
        <f t="shared" si="1"/>
        <v>0</v>
      </c>
      <c r="M61" s="6">
        <f t="shared" si="1"/>
        <v>0</v>
      </c>
      <c r="N61" s="6">
        <f t="shared" si="1"/>
        <v>0</v>
      </c>
      <c r="O61" s="2">
        <f t="shared" si="1"/>
        <v>0</v>
      </c>
      <c r="P61" s="6">
        <f t="shared" si="1"/>
        <v>0</v>
      </c>
      <c r="Q61" s="6">
        <f t="shared" si="1"/>
        <v>0</v>
      </c>
      <c r="R61" s="6">
        <f t="shared" si="1"/>
        <v>0</v>
      </c>
      <c r="S61" s="3" t="str">
        <f t="shared" si="2"/>
        <v/>
      </c>
      <c r="T61" s="4" t="str">
        <f t="shared" si="3"/>
        <v/>
      </c>
      <c r="U61" s="4" t="str">
        <f t="shared" si="4"/>
        <v/>
      </c>
    </row>
    <row r="62" spans="1:21" ht="14.4">
      <c r="A62" s="1" t="str">
        <f>all!A62</f>
        <v>Haywood</v>
      </c>
      <c r="B62" s="1" t="s">
        <v>215</v>
      </c>
      <c r="C62" s="1">
        <v>1603</v>
      </c>
      <c r="D62" s="1">
        <v>185</v>
      </c>
      <c r="E62" s="1">
        <v>15</v>
      </c>
      <c r="F62" s="1">
        <v>1350</v>
      </c>
      <c r="G62" s="2">
        <v>2282</v>
      </c>
      <c r="H62" s="1">
        <v>496</v>
      </c>
      <c r="I62" s="1">
        <v>257</v>
      </c>
      <c r="J62" s="1">
        <v>1321</v>
      </c>
      <c r="K62" s="2">
        <f t="shared" si="1"/>
        <v>1603</v>
      </c>
      <c r="L62" s="6">
        <f t="shared" si="1"/>
        <v>185</v>
      </c>
      <c r="M62" s="6">
        <f t="shared" si="1"/>
        <v>15</v>
      </c>
      <c r="N62" s="6">
        <f t="shared" si="1"/>
        <v>1350</v>
      </c>
      <c r="O62" s="2">
        <f t="shared" si="1"/>
        <v>2282</v>
      </c>
      <c r="P62" s="6">
        <f t="shared" si="1"/>
        <v>496</v>
      </c>
      <c r="Q62" s="6">
        <f t="shared" si="1"/>
        <v>257</v>
      </c>
      <c r="R62" s="6">
        <f t="shared" si="1"/>
        <v>1321</v>
      </c>
      <c r="S62" s="3">
        <f t="shared" si="2"/>
        <v>0.11262050832602979</v>
      </c>
      <c r="T62" s="4">
        <f t="shared" si="3"/>
        <v>9.3574547723019336E-3</v>
      </c>
      <c r="U62" s="4">
        <f t="shared" si="4"/>
        <v>0.50542867839760386</v>
      </c>
    </row>
    <row r="63" spans="1:21" ht="14.4">
      <c r="A63" s="1" t="str">
        <f>all!A63</f>
        <v>Henderson</v>
      </c>
      <c r="B63" s="1" t="s">
        <v>217</v>
      </c>
      <c r="C63" s="1">
        <v>1810</v>
      </c>
      <c r="D63" s="1">
        <v>173</v>
      </c>
      <c r="E63" s="1"/>
      <c r="F63" s="1">
        <v>1609</v>
      </c>
      <c r="G63" s="2">
        <v>2023</v>
      </c>
      <c r="H63" s="1">
        <v>577</v>
      </c>
      <c r="I63" s="1">
        <v>0</v>
      </c>
      <c r="J63" s="1">
        <v>1377</v>
      </c>
      <c r="K63" s="2">
        <f t="shared" si="1"/>
        <v>1810</v>
      </c>
      <c r="L63" s="6">
        <f t="shared" si="1"/>
        <v>173</v>
      </c>
      <c r="M63" s="6">
        <f t="shared" si="1"/>
        <v>0</v>
      </c>
      <c r="N63" s="6">
        <f t="shared" si="1"/>
        <v>1609</v>
      </c>
      <c r="O63" s="2">
        <f t="shared" si="1"/>
        <v>2023</v>
      </c>
      <c r="P63" s="6">
        <f t="shared" si="1"/>
        <v>577</v>
      </c>
      <c r="Q63" s="6">
        <f t="shared" si="1"/>
        <v>0</v>
      </c>
      <c r="R63" s="6">
        <f t="shared" si="1"/>
        <v>1377</v>
      </c>
      <c r="S63" s="3">
        <f t="shared" si="2"/>
        <v>0</v>
      </c>
      <c r="T63" s="4">
        <f t="shared" si="3"/>
        <v>0</v>
      </c>
      <c r="U63" s="4">
        <f t="shared" si="4"/>
        <v>0.5388479571332887</v>
      </c>
    </row>
    <row r="64" spans="1:21" ht="14.4">
      <c r="A64" s="1" t="str">
        <f>all!A64</f>
        <v>Hertford</v>
      </c>
      <c r="B64" s="1" t="s">
        <v>219</v>
      </c>
      <c r="C64" s="1">
        <v>323</v>
      </c>
      <c r="D64" s="1">
        <f>C64-F64</f>
        <v>70</v>
      </c>
      <c r="E64" s="1">
        <v>0</v>
      </c>
      <c r="F64" s="1">
        <v>253</v>
      </c>
      <c r="G64" s="2">
        <v>526</v>
      </c>
      <c r="H64" s="1">
        <v>26</v>
      </c>
      <c r="I64" s="1">
        <v>3</v>
      </c>
      <c r="J64" s="1">
        <v>329</v>
      </c>
      <c r="K64" s="2">
        <f t="shared" si="1"/>
        <v>323</v>
      </c>
      <c r="L64" s="6">
        <f t="shared" si="1"/>
        <v>70</v>
      </c>
      <c r="M64" s="6">
        <f t="shared" si="1"/>
        <v>0</v>
      </c>
      <c r="N64" s="6">
        <f t="shared" si="1"/>
        <v>253</v>
      </c>
      <c r="O64" s="2">
        <f t="shared" si="1"/>
        <v>526</v>
      </c>
      <c r="P64" s="6">
        <f t="shared" si="1"/>
        <v>26</v>
      </c>
      <c r="Q64" s="6">
        <f t="shared" si="1"/>
        <v>3</v>
      </c>
      <c r="R64" s="6">
        <f t="shared" si="1"/>
        <v>329</v>
      </c>
      <c r="S64" s="3">
        <f t="shared" si="2"/>
        <v>5.7034220532319393E-3</v>
      </c>
      <c r="T64" s="4">
        <f t="shared" si="3"/>
        <v>0</v>
      </c>
      <c r="U64" s="4">
        <f t="shared" si="4"/>
        <v>0.43470790378006874</v>
      </c>
    </row>
    <row r="65" spans="1:21" ht="14.4">
      <c r="A65" s="1" t="str">
        <f>all!A65</f>
        <v>Hoke</v>
      </c>
      <c r="B65" s="1" t="s">
        <v>11</v>
      </c>
      <c r="C65" s="1">
        <v>437</v>
      </c>
      <c r="D65" s="1">
        <v>35</v>
      </c>
      <c r="E65" s="1">
        <v>7</v>
      </c>
      <c r="F65" s="1">
        <v>404</v>
      </c>
      <c r="G65" s="2">
        <v>1243</v>
      </c>
      <c r="H65" s="1">
        <v>333</v>
      </c>
      <c r="I65" s="1">
        <v>145</v>
      </c>
      <c r="J65" s="1">
        <v>734</v>
      </c>
      <c r="K65" s="2">
        <f t="shared" ref="K65:R80" si="13">C65</f>
        <v>437</v>
      </c>
      <c r="L65" s="6">
        <f t="shared" si="13"/>
        <v>35</v>
      </c>
      <c r="M65" s="6">
        <f t="shared" si="13"/>
        <v>7</v>
      </c>
      <c r="N65" s="6">
        <f t="shared" si="13"/>
        <v>404</v>
      </c>
      <c r="O65" s="2">
        <f t="shared" si="13"/>
        <v>1243</v>
      </c>
      <c r="P65" s="6">
        <f t="shared" si="13"/>
        <v>333</v>
      </c>
      <c r="Q65" s="6">
        <f t="shared" si="13"/>
        <v>145</v>
      </c>
      <c r="R65" s="6">
        <f t="shared" si="13"/>
        <v>734</v>
      </c>
      <c r="S65" s="3">
        <f t="shared" si="2"/>
        <v>0.1166532582461786</v>
      </c>
      <c r="T65" s="4">
        <f t="shared" si="3"/>
        <v>1.6018306636155607E-2</v>
      </c>
      <c r="U65" s="4">
        <f t="shared" si="4"/>
        <v>0.35500878734622143</v>
      </c>
    </row>
    <row r="66" spans="1:21" ht="14.4">
      <c r="A66" s="1" t="str">
        <f>all!A66</f>
        <v>Hyde</v>
      </c>
      <c r="B66" s="1" t="s">
        <v>221</v>
      </c>
      <c r="C66" s="1"/>
      <c r="D66" s="1"/>
      <c r="E66" s="1"/>
      <c r="F66" s="1"/>
      <c r="G66" s="2"/>
      <c r="H66" s="1"/>
      <c r="I66" s="1"/>
      <c r="J66" s="1"/>
      <c r="K66" s="2">
        <f t="shared" si="13"/>
        <v>0</v>
      </c>
      <c r="L66" s="6">
        <f t="shared" si="13"/>
        <v>0</v>
      </c>
      <c r="M66" s="6">
        <f t="shared" si="13"/>
        <v>0</v>
      </c>
      <c r="N66" s="6">
        <f t="shared" si="13"/>
        <v>0</v>
      </c>
      <c r="O66" s="2">
        <f t="shared" si="13"/>
        <v>0</v>
      </c>
      <c r="P66" s="6">
        <f t="shared" si="13"/>
        <v>0</v>
      </c>
      <c r="Q66" s="6">
        <f t="shared" si="13"/>
        <v>0</v>
      </c>
      <c r="R66" s="6">
        <f t="shared" si="13"/>
        <v>0</v>
      </c>
      <c r="S66" s="3" t="str">
        <f t="shared" si="2"/>
        <v/>
      </c>
      <c r="T66" s="4" t="str">
        <f t="shared" si="3"/>
        <v/>
      </c>
      <c r="U66" s="4" t="str">
        <f t="shared" si="4"/>
        <v/>
      </c>
    </row>
    <row r="67" spans="1:21" ht="14.4">
      <c r="A67" s="1" t="str">
        <f>all!A67</f>
        <v>Iredell</v>
      </c>
      <c r="B67" s="1" t="s">
        <v>222</v>
      </c>
      <c r="C67" s="1">
        <v>3474</v>
      </c>
      <c r="D67" s="1">
        <v>49</v>
      </c>
      <c r="E67" s="1">
        <v>48</v>
      </c>
      <c r="F67" s="1">
        <v>3370</v>
      </c>
      <c r="G67" s="2">
        <v>3664</v>
      </c>
      <c r="H67" s="1">
        <v>122</v>
      </c>
      <c r="I67" s="1">
        <v>370</v>
      </c>
      <c r="J67" s="1">
        <v>3109</v>
      </c>
      <c r="K67" s="2">
        <f t="shared" si="13"/>
        <v>3474</v>
      </c>
      <c r="L67" s="6">
        <f t="shared" si="13"/>
        <v>49</v>
      </c>
      <c r="M67" s="6">
        <f t="shared" si="13"/>
        <v>48</v>
      </c>
      <c r="N67" s="6">
        <f t="shared" si="13"/>
        <v>3370</v>
      </c>
      <c r="O67" s="2">
        <f t="shared" si="13"/>
        <v>3664</v>
      </c>
      <c r="P67" s="6">
        <f t="shared" si="13"/>
        <v>122</v>
      </c>
      <c r="Q67" s="6">
        <f t="shared" si="13"/>
        <v>370</v>
      </c>
      <c r="R67" s="6">
        <f t="shared" si="13"/>
        <v>3109</v>
      </c>
      <c r="S67" s="3">
        <f t="shared" si="2"/>
        <v>0.1009825327510917</v>
      </c>
      <c r="T67" s="4">
        <f t="shared" si="3"/>
        <v>1.3816925734024179E-2</v>
      </c>
      <c r="U67" s="4">
        <f t="shared" si="4"/>
        <v>0.52014199722179344</v>
      </c>
    </row>
    <row r="68" spans="1:21" ht="14.4">
      <c r="A68" s="1" t="str">
        <f>all!A68</f>
        <v>Jackson</v>
      </c>
      <c r="B68" s="1" t="s">
        <v>224</v>
      </c>
      <c r="C68" s="36">
        <v>467</v>
      </c>
      <c r="D68" s="36">
        <v>183</v>
      </c>
      <c r="E68" s="36">
        <v>8</v>
      </c>
      <c r="F68" s="36">
        <v>267</v>
      </c>
      <c r="G68" s="37">
        <v>707</v>
      </c>
      <c r="H68" s="38">
        <v>103</v>
      </c>
      <c r="I68" s="38">
        <v>58</v>
      </c>
      <c r="J68" s="38">
        <v>410</v>
      </c>
      <c r="K68" s="2">
        <f>C68+C69</f>
        <v>467</v>
      </c>
      <c r="L68" s="6">
        <f t="shared" ref="L68:R68" si="14">D68+D69</f>
        <v>183</v>
      </c>
      <c r="M68" s="6">
        <f t="shared" si="14"/>
        <v>8</v>
      </c>
      <c r="N68" s="6">
        <f t="shared" si="14"/>
        <v>267</v>
      </c>
      <c r="O68" s="2">
        <f t="shared" si="14"/>
        <v>707</v>
      </c>
      <c r="P68" s="6">
        <f t="shared" si="14"/>
        <v>103</v>
      </c>
      <c r="Q68" s="6">
        <f t="shared" si="14"/>
        <v>58</v>
      </c>
      <c r="R68" s="6">
        <f t="shared" si="14"/>
        <v>410</v>
      </c>
      <c r="S68" s="3">
        <f t="shared" si="2"/>
        <v>8.2036775106082038E-2</v>
      </c>
      <c r="T68" s="4">
        <f t="shared" si="3"/>
        <v>1.7130620985010708E-2</v>
      </c>
      <c r="U68" s="4">
        <f t="shared" si="4"/>
        <v>0.39438700147710487</v>
      </c>
    </row>
    <row r="69" spans="1:21" ht="14.4">
      <c r="A69" s="1"/>
      <c r="B69" s="1" t="s">
        <v>225</v>
      </c>
      <c r="C69" s="1"/>
      <c r="D69" s="1"/>
      <c r="E69" s="1"/>
      <c r="F69" s="1"/>
      <c r="G69" s="2"/>
      <c r="H69" s="1"/>
      <c r="I69" s="1"/>
      <c r="J69" s="1"/>
      <c r="K69" s="2"/>
      <c r="L69" s="1"/>
      <c r="M69" s="1"/>
      <c r="N69" s="1"/>
      <c r="O69" s="2"/>
      <c r="P69" s="1"/>
      <c r="Q69" s="1"/>
      <c r="R69" s="1"/>
      <c r="S69" s="3" t="str">
        <f t="shared" si="2"/>
        <v/>
      </c>
      <c r="T69" s="4" t="str">
        <f t="shared" si="3"/>
        <v/>
      </c>
      <c r="U69" s="4" t="str">
        <f t="shared" si="4"/>
        <v/>
      </c>
    </row>
    <row r="70" spans="1:21" ht="14.4">
      <c r="A70" s="1" t="str">
        <f>all!A70</f>
        <v>Johnston</v>
      </c>
      <c r="B70" s="1" t="s">
        <v>227</v>
      </c>
      <c r="C70" s="1"/>
      <c r="D70" s="1"/>
      <c r="E70" s="1"/>
      <c r="F70" s="1"/>
      <c r="G70" s="2"/>
      <c r="H70" s="1"/>
      <c r="I70" s="1"/>
      <c r="J70" s="1"/>
      <c r="K70" s="2">
        <f>SUM(C70:C73)</f>
        <v>558</v>
      </c>
      <c r="L70" s="6">
        <f t="shared" ref="L70:Q70" si="15">SUM(D70:D73)</f>
        <v>18</v>
      </c>
      <c r="M70" s="6">
        <f t="shared" si="15"/>
        <v>3</v>
      </c>
      <c r="N70" s="6">
        <f t="shared" si="15"/>
        <v>467</v>
      </c>
      <c r="O70" s="2">
        <f t="shared" si="15"/>
        <v>393</v>
      </c>
      <c r="P70" s="6">
        <f t="shared" si="15"/>
        <v>41</v>
      </c>
      <c r="Q70" s="6">
        <f t="shared" si="15"/>
        <v>58</v>
      </c>
      <c r="R70" s="1">
        <f t="shared" ref="R70" si="16">J70+J71</f>
        <v>200</v>
      </c>
      <c r="S70" s="3">
        <f t="shared" ref="S70:S134" si="17">IFERROR(Q70/O70,"")</f>
        <v>0.1475826972010178</v>
      </c>
      <c r="T70" s="4">
        <f t="shared" ref="T70:T134" si="18">IFERROR(M70/K70,"")</f>
        <v>5.3763440860215058E-3</v>
      </c>
      <c r="U70" s="4">
        <f t="shared" ref="U70:U136" si="19">IFERROR(N70/(N70+R70),"")</f>
        <v>0.7001499250374813</v>
      </c>
    </row>
    <row r="71" spans="1:21" ht="14.4">
      <c r="A71" s="1"/>
      <c r="B71" s="1" t="s">
        <v>228</v>
      </c>
      <c r="C71" s="39">
        <v>558</v>
      </c>
      <c r="D71" s="39">
        <v>18</v>
      </c>
      <c r="E71" s="39">
        <v>3</v>
      </c>
      <c r="F71" s="39">
        <v>467</v>
      </c>
      <c r="G71" s="40">
        <v>393</v>
      </c>
      <c r="H71" s="41">
        <v>41</v>
      </c>
      <c r="I71" s="41">
        <v>58</v>
      </c>
      <c r="J71" s="41">
        <v>200</v>
      </c>
      <c r="K71" s="2"/>
      <c r="L71" s="6"/>
      <c r="M71" s="6"/>
      <c r="N71" s="6"/>
      <c r="O71" s="2"/>
      <c r="P71" s="6"/>
      <c r="Q71" s="6"/>
      <c r="R71" s="1"/>
      <c r="S71" s="3" t="str">
        <f t="shared" si="17"/>
        <v/>
      </c>
      <c r="T71" s="4" t="str">
        <f t="shared" si="18"/>
        <v/>
      </c>
      <c r="U71" s="4" t="str">
        <f t="shared" si="19"/>
        <v/>
      </c>
    </row>
    <row r="72" spans="1:21" ht="14.4">
      <c r="A72" s="1"/>
      <c r="B72" s="1" t="s">
        <v>229</v>
      </c>
      <c r="C72" s="1"/>
      <c r="D72" s="1"/>
      <c r="E72" s="1"/>
      <c r="F72" s="1"/>
      <c r="G72" s="2"/>
      <c r="H72" s="1"/>
      <c r="I72" s="1"/>
      <c r="J72" s="1"/>
      <c r="K72" s="2"/>
      <c r="L72" s="6"/>
      <c r="M72" s="6"/>
      <c r="N72" s="6"/>
      <c r="O72" s="2"/>
      <c r="P72" s="6"/>
      <c r="Q72" s="6"/>
      <c r="R72" s="1"/>
      <c r="S72" s="3" t="str">
        <f t="shared" si="17"/>
        <v/>
      </c>
      <c r="T72" s="4" t="str">
        <f t="shared" si="18"/>
        <v/>
      </c>
      <c r="U72" s="4" t="str">
        <f t="shared" si="19"/>
        <v/>
      </c>
    </row>
    <row r="73" spans="1:21" ht="14.4">
      <c r="A73" s="1"/>
      <c r="B73" s="1" t="s">
        <v>230</v>
      </c>
      <c r="C73" s="1"/>
      <c r="D73" s="1"/>
      <c r="E73" s="1"/>
      <c r="F73" s="1"/>
      <c r="G73" s="2"/>
      <c r="H73" s="1"/>
      <c r="I73" s="1"/>
      <c r="J73" s="1"/>
      <c r="K73" s="2"/>
      <c r="L73" s="6"/>
      <c r="M73" s="6"/>
      <c r="N73" s="6"/>
      <c r="O73" s="2"/>
      <c r="P73" s="6"/>
      <c r="Q73" s="6"/>
      <c r="R73" s="1"/>
      <c r="S73" s="3" t="str">
        <f t="shared" si="17"/>
        <v/>
      </c>
      <c r="T73" s="4" t="str">
        <f t="shared" si="18"/>
        <v/>
      </c>
      <c r="U73" s="4" t="str">
        <f t="shared" si="19"/>
        <v/>
      </c>
    </row>
    <row r="74" spans="1:21" ht="14.4">
      <c r="A74" s="1" t="str">
        <f>all!A74</f>
        <v>Lee</v>
      </c>
      <c r="B74" s="1" t="s">
        <v>232</v>
      </c>
      <c r="C74" s="1"/>
      <c r="D74" s="1"/>
      <c r="E74" s="1"/>
      <c r="F74" s="1"/>
      <c r="G74" s="2"/>
      <c r="H74" s="1"/>
      <c r="I74" s="1"/>
      <c r="J74" s="1"/>
      <c r="K74" s="2">
        <f t="shared" si="13"/>
        <v>0</v>
      </c>
      <c r="L74" s="6">
        <f t="shared" si="13"/>
        <v>0</v>
      </c>
      <c r="M74" s="6">
        <f t="shared" si="13"/>
        <v>0</v>
      </c>
      <c r="N74" s="6">
        <f t="shared" si="13"/>
        <v>0</v>
      </c>
      <c r="O74" s="2">
        <f t="shared" si="13"/>
        <v>0</v>
      </c>
      <c r="P74" s="6">
        <f t="shared" si="13"/>
        <v>0</v>
      </c>
      <c r="Q74" s="6">
        <f t="shared" si="13"/>
        <v>0</v>
      </c>
      <c r="R74" s="1">
        <f t="shared" si="13"/>
        <v>0</v>
      </c>
      <c r="S74" s="3" t="str">
        <f t="shared" si="17"/>
        <v/>
      </c>
      <c r="T74" s="4" t="str">
        <f t="shared" si="18"/>
        <v/>
      </c>
      <c r="U74" s="4" t="str">
        <f t="shared" si="19"/>
        <v/>
      </c>
    </row>
    <row r="75" spans="1:21" ht="14.4">
      <c r="A75" s="1" t="str">
        <f>all!A75</f>
        <v>Lenoir</v>
      </c>
      <c r="B75" s="1" t="s">
        <v>234</v>
      </c>
      <c r="C75" s="42">
        <v>1433</v>
      </c>
      <c r="D75" s="42">
        <v>187</v>
      </c>
      <c r="E75" s="42">
        <v>18</v>
      </c>
      <c r="F75" s="42">
        <v>1091</v>
      </c>
      <c r="G75" s="43">
        <v>1979</v>
      </c>
      <c r="H75" s="44">
        <v>269</v>
      </c>
      <c r="I75" s="44">
        <v>179</v>
      </c>
      <c r="J75" s="44">
        <v>1369</v>
      </c>
      <c r="K75" s="2">
        <f t="shared" si="13"/>
        <v>1433</v>
      </c>
      <c r="L75" s="6">
        <f t="shared" si="13"/>
        <v>187</v>
      </c>
      <c r="M75" s="6">
        <f t="shared" si="13"/>
        <v>18</v>
      </c>
      <c r="N75" s="6">
        <f t="shared" si="13"/>
        <v>1091</v>
      </c>
      <c r="O75" s="2">
        <f t="shared" si="13"/>
        <v>1979</v>
      </c>
      <c r="P75" s="6">
        <f t="shared" si="13"/>
        <v>269</v>
      </c>
      <c r="Q75" s="6">
        <f t="shared" si="13"/>
        <v>179</v>
      </c>
      <c r="R75" s="1">
        <f t="shared" si="13"/>
        <v>1369</v>
      </c>
      <c r="S75" s="3">
        <f t="shared" si="17"/>
        <v>9.0449722081859529E-2</v>
      </c>
      <c r="T75" s="4">
        <f t="shared" si="18"/>
        <v>1.2561060711793441E-2</v>
      </c>
      <c r="U75" s="4">
        <f t="shared" si="19"/>
        <v>0.44349593495934958</v>
      </c>
    </row>
    <row r="76" spans="1:21" ht="14.4">
      <c r="A76" s="1" t="str">
        <f>all!A76</f>
        <v>Lincoln</v>
      </c>
      <c r="B76" s="1" t="s">
        <v>236</v>
      </c>
      <c r="C76" s="45">
        <v>1276</v>
      </c>
      <c r="D76" s="45">
        <v>84</v>
      </c>
      <c r="E76" s="45">
        <v>8</v>
      </c>
      <c r="F76" s="45">
        <v>1163</v>
      </c>
      <c r="G76" s="46">
        <v>1790</v>
      </c>
      <c r="H76" s="47">
        <v>204</v>
      </c>
      <c r="I76" s="47">
        <v>51</v>
      </c>
      <c r="J76" s="47">
        <v>1452</v>
      </c>
      <c r="K76" s="2">
        <f t="shared" si="13"/>
        <v>1276</v>
      </c>
      <c r="L76" s="6">
        <f t="shared" si="13"/>
        <v>84</v>
      </c>
      <c r="M76" s="6">
        <f t="shared" si="13"/>
        <v>8</v>
      </c>
      <c r="N76" s="6">
        <f t="shared" si="13"/>
        <v>1163</v>
      </c>
      <c r="O76" s="2">
        <f t="shared" si="13"/>
        <v>1790</v>
      </c>
      <c r="P76" s="6">
        <f t="shared" si="13"/>
        <v>204</v>
      </c>
      <c r="Q76" s="6">
        <f t="shared" si="13"/>
        <v>51</v>
      </c>
      <c r="R76" s="1">
        <f t="shared" si="13"/>
        <v>1452</v>
      </c>
      <c r="S76" s="3">
        <f t="shared" si="17"/>
        <v>2.8491620111731845E-2</v>
      </c>
      <c r="T76" s="4">
        <f t="shared" si="18"/>
        <v>6.269592476489028E-3</v>
      </c>
      <c r="U76" s="4">
        <f t="shared" si="19"/>
        <v>0.44474187380497132</v>
      </c>
    </row>
    <row r="77" spans="1:21" ht="14.4">
      <c r="A77" s="1" t="str">
        <f>all!A77</f>
        <v>Macon</v>
      </c>
      <c r="B77" s="1" t="s">
        <v>238</v>
      </c>
      <c r="C77" s="1"/>
      <c r="D77" s="1"/>
      <c r="E77" s="1"/>
      <c r="F77" s="1"/>
      <c r="G77" s="2"/>
      <c r="H77" s="1"/>
      <c r="I77" s="1"/>
      <c r="J77" s="1"/>
      <c r="K77" s="2">
        <f>C77+C78</f>
        <v>0</v>
      </c>
      <c r="L77" s="6">
        <f t="shared" ref="L77:R77" si="20">D77+D78</f>
        <v>0</v>
      </c>
      <c r="M77" s="6">
        <f t="shared" si="20"/>
        <v>0</v>
      </c>
      <c r="N77" s="6">
        <f t="shared" si="20"/>
        <v>0</v>
      </c>
      <c r="O77" s="2">
        <f t="shared" si="20"/>
        <v>0</v>
      </c>
      <c r="P77" s="6">
        <f t="shared" si="20"/>
        <v>0</v>
      </c>
      <c r="Q77" s="6">
        <f t="shared" si="20"/>
        <v>0</v>
      </c>
      <c r="R77" s="1">
        <f t="shared" si="20"/>
        <v>0</v>
      </c>
      <c r="S77" s="3" t="str">
        <f t="shared" si="17"/>
        <v/>
      </c>
      <c r="T77" s="4" t="str">
        <f t="shared" si="18"/>
        <v/>
      </c>
      <c r="U77" s="4" t="str">
        <f t="shared" si="19"/>
        <v/>
      </c>
    </row>
    <row r="78" spans="1:21" ht="14.4">
      <c r="A78" s="1" t="str">
        <f>all!A78</f>
        <v>Madison</v>
      </c>
      <c r="B78" s="1" t="s">
        <v>239</v>
      </c>
      <c r="C78" s="1"/>
      <c r="D78" s="1"/>
      <c r="E78" s="1"/>
      <c r="F78" s="1"/>
      <c r="G78" s="2"/>
      <c r="H78" s="1"/>
      <c r="I78" s="1"/>
      <c r="J78" s="1"/>
      <c r="K78" s="2"/>
      <c r="L78" s="6"/>
      <c r="M78" s="6"/>
      <c r="N78" s="6"/>
      <c r="O78" s="2"/>
      <c r="P78" s="6"/>
      <c r="Q78" s="6"/>
      <c r="R78" s="1"/>
      <c r="S78" s="3" t="str">
        <f t="shared" si="17"/>
        <v/>
      </c>
      <c r="T78" s="4" t="str">
        <f t="shared" si="18"/>
        <v/>
      </c>
      <c r="U78" s="4" t="str">
        <f t="shared" si="19"/>
        <v/>
      </c>
    </row>
    <row r="79" spans="1:21" ht="14.4">
      <c r="A79" s="1" t="s">
        <v>339</v>
      </c>
      <c r="B79" s="1" t="s">
        <v>241</v>
      </c>
      <c r="C79" s="1">
        <v>352</v>
      </c>
      <c r="D79" s="1">
        <v>223</v>
      </c>
      <c r="E79" s="1">
        <v>1</v>
      </c>
      <c r="F79" s="1">
        <v>87</v>
      </c>
      <c r="G79" s="2">
        <v>441</v>
      </c>
      <c r="H79" s="1">
        <v>156</v>
      </c>
      <c r="I79" s="1">
        <v>11</v>
      </c>
      <c r="J79" s="1">
        <v>246</v>
      </c>
      <c r="K79" s="2">
        <f t="shared" si="13"/>
        <v>352</v>
      </c>
      <c r="L79" s="6">
        <f t="shared" si="13"/>
        <v>223</v>
      </c>
      <c r="M79" s="6">
        <f t="shared" si="13"/>
        <v>1</v>
      </c>
      <c r="N79" s="6">
        <f t="shared" si="13"/>
        <v>87</v>
      </c>
      <c r="O79" s="2">
        <f t="shared" si="13"/>
        <v>441</v>
      </c>
      <c r="P79" s="6">
        <f t="shared" si="13"/>
        <v>156</v>
      </c>
      <c r="Q79" s="6">
        <f t="shared" si="13"/>
        <v>11</v>
      </c>
      <c r="R79" s="1">
        <f t="shared" si="13"/>
        <v>246</v>
      </c>
      <c r="S79" s="3">
        <f t="shared" si="17"/>
        <v>2.4943310657596373E-2</v>
      </c>
      <c r="T79" s="4">
        <f t="shared" si="18"/>
        <v>2.840909090909091E-3</v>
      </c>
      <c r="U79" s="4">
        <f t="shared" si="19"/>
        <v>0.26126126126126126</v>
      </c>
    </row>
    <row r="80" spans="1:21" ht="14.4">
      <c r="A80" s="1" t="str">
        <f>all!A80</f>
        <v>Mcdowell</v>
      </c>
      <c r="B80" s="1" t="s">
        <v>243</v>
      </c>
      <c r="C80" s="1">
        <v>1395</v>
      </c>
      <c r="D80" s="1">
        <v>69</v>
      </c>
      <c r="E80" s="1">
        <v>63</v>
      </c>
      <c r="F80" s="1">
        <v>1263</v>
      </c>
      <c r="G80" s="2">
        <v>2219</v>
      </c>
      <c r="H80" s="1">
        <v>145</v>
      </c>
      <c r="I80" s="1">
        <v>155</v>
      </c>
      <c r="J80" s="1">
        <v>1919</v>
      </c>
      <c r="K80" s="2">
        <f t="shared" si="13"/>
        <v>1395</v>
      </c>
      <c r="L80" s="6">
        <f t="shared" si="13"/>
        <v>69</v>
      </c>
      <c r="M80" s="6">
        <f t="shared" si="13"/>
        <v>63</v>
      </c>
      <c r="N80" s="6">
        <f t="shared" si="13"/>
        <v>1263</v>
      </c>
      <c r="O80" s="2">
        <f t="shared" si="13"/>
        <v>2219</v>
      </c>
      <c r="P80" s="6">
        <f t="shared" si="13"/>
        <v>145</v>
      </c>
      <c r="Q80" s="6">
        <f t="shared" si="13"/>
        <v>155</v>
      </c>
      <c r="R80" s="1">
        <f t="shared" si="13"/>
        <v>1919</v>
      </c>
      <c r="S80" s="3">
        <f t="shared" si="17"/>
        <v>6.9851284362325378E-2</v>
      </c>
      <c r="T80" s="4">
        <f t="shared" si="18"/>
        <v>4.5161290322580643E-2</v>
      </c>
      <c r="U80" s="4">
        <f t="shared" si="19"/>
        <v>0.39692017598994345</v>
      </c>
    </row>
    <row r="81" spans="1:21" ht="14.4">
      <c r="A81" s="1" t="str">
        <f>all!A81</f>
        <v>Mecklenburg</v>
      </c>
      <c r="B81" s="1" t="s">
        <v>245</v>
      </c>
      <c r="C81" s="1">
        <v>7962</v>
      </c>
      <c r="D81" s="1">
        <v>1027</v>
      </c>
      <c r="E81" s="1">
        <v>209</v>
      </c>
      <c r="F81" s="1">
        <v>6726</v>
      </c>
      <c r="G81" s="2">
        <v>10618</v>
      </c>
      <c r="H81" s="1">
        <v>1798</v>
      </c>
      <c r="I81" s="1">
        <v>1882</v>
      </c>
      <c r="J81" s="1">
        <v>6832</v>
      </c>
      <c r="K81" s="2">
        <f>SUM(C81:C83)</f>
        <v>7962</v>
      </c>
      <c r="L81" s="6">
        <f t="shared" ref="L81:Q81" si="21">SUM(D81:D83)</f>
        <v>1027</v>
      </c>
      <c r="M81" s="6">
        <f t="shared" si="21"/>
        <v>209</v>
      </c>
      <c r="N81" s="6">
        <f t="shared" si="21"/>
        <v>6726</v>
      </c>
      <c r="O81" s="2">
        <f t="shared" si="21"/>
        <v>10618</v>
      </c>
      <c r="P81" s="6">
        <f t="shared" si="21"/>
        <v>1798</v>
      </c>
      <c r="Q81" s="6">
        <f t="shared" si="21"/>
        <v>1882</v>
      </c>
      <c r="R81" s="1">
        <f t="shared" ref="R81" si="22">J81+J82</f>
        <v>6832</v>
      </c>
      <c r="S81" s="3">
        <f t="shared" si="17"/>
        <v>0.17724618572235826</v>
      </c>
      <c r="T81" s="4">
        <f t="shared" si="18"/>
        <v>2.6249686008540569E-2</v>
      </c>
      <c r="U81" s="4">
        <f t="shared" si="19"/>
        <v>0.49609086885971382</v>
      </c>
    </row>
    <row r="82" spans="1:21" ht="14.4">
      <c r="A82" s="1"/>
      <c r="B82" s="1" t="s">
        <v>246</v>
      </c>
      <c r="C82" s="1"/>
      <c r="D82" s="1"/>
      <c r="E82" s="1"/>
      <c r="F82" s="1"/>
      <c r="G82" s="2"/>
      <c r="H82" s="1"/>
      <c r="I82" s="1"/>
      <c r="J82" s="1"/>
      <c r="K82" s="2"/>
      <c r="L82" s="1"/>
      <c r="M82" s="1"/>
      <c r="N82" s="1"/>
      <c r="O82" s="2"/>
      <c r="P82" s="1"/>
      <c r="Q82" s="1"/>
      <c r="R82" s="1"/>
      <c r="S82" s="3" t="str">
        <f t="shared" si="17"/>
        <v/>
      </c>
      <c r="T82" s="4" t="str">
        <f t="shared" si="18"/>
        <v/>
      </c>
      <c r="U82" s="4" t="str">
        <f t="shared" si="19"/>
        <v/>
      </c>
    </row>
    <row r="83" spans="1:21" ht="14.4">
      <c r="A83" s="1"/>
      <c r="B83" s="1" t="s">
        <v>247</v>
      </c>
      <c r="C83" s="1"/>
      <c r="D83" s="1"/>
      <c r="E83" s="1"/>
      <c r="F83" s="1"/>
      <c r="G83" s="2"/>
      <c r="H83" s="1"/>
      <c r="I83" s="1"/>
      <c r="J83" s="1"/>
      <c r="K83" s="2"/>
      <c r="L83" s="1"/>
      <c r="M83" s="1"/>
      <c r="N83" s="1"/>
      <c r="O83" s="2"/>
      <c r="P83" s="1"/>
      <c r="Q83" s="1"/>
      <c r="R83" s="1"/>
      <c r="S83" s="3" t="str">
        <f t="shared" si="17"/>
        <v/>
      </c>
      <c r="T83" s="4" t="str">
        <f t="shared" si="18"/>
        <v/>
      </c>
      <c r="U83" s="4" t="str">
        <f t="shared" si="19"/>
        <v/>
      </c>
    </row>
    <row r="84" spans="1:21" ht="14.4">
      <c r="A84" s="1" t="str">
        <f>all!A84</f>
        <v>Mitchell</v>
      </c>
      <c r="B84" s="1" t="s">
        <v>249</v>
      </c>
      <c r="C84" s="1">
        <v>559</v>
      </c>
      <c r="D84" s="1">
        <v>264</v>
      </c>
      <c r="E84" s="1">
        <v>0</v>
      </c>
      <c r="F84" s="1">
        <v>290</v>
      </c>
      <c r="G84" s="2">
        <v>669</v>
      </c>
      <c r="H84" s="1">
        <v>287</v>
      </c>
      <c r="I84" s="1">
        <v>13</v>
      </c>
      <c r="J84" s="1">
        <v>366</v>
      </c>
      <c r="K84" s="2">
        <f t="shared" ref="K84:R86" si="23">C84</f>
        <v>559</v>
      </c>
      <c r="L84" s="1">
        <f t="shared" si="23"/>
        <v>264</v>
      </c>
      <c r="M84" s="1">
        <f t="shared" si="23"/>
        <v>0</v>
      </c>
      <c r="N84" s="1">
        <f t="shared" si="23"/>
        <v>290</v>
      </c>
      <c r="O84" s="2">
        <f t="shared" si="23"/>
        <v>669</v>
      </c>
      <c r="P84" s="1">
        <f t="shared" si="23"/>
        <v>287</v>
      </c>
      <c r="Q84" s="1">
        <f t="shared" si="23"/>
        <v>13</v>
      </c>
      <c r="R84" s="1">
        <f t="shared" si="23"/>
        <v>366</v>
      </c>
      <c r="S84" s="3">
        <f t="shared" si="17"/>
        <v>1.9431988041853511E-2</v>
      </c>
      <c r="T84" s="4">
        <f t="shared" si="18"/>
        <v>0</v>
      </c>
      <c r="U84" s="4">
        <f t="shared" si="19"/>
        <v>0.44207317073170732</v>
      </c>
    </row>
    <row r="85" spans="1:21" ht="14.4">
      <c r="A85" s="1" t="str">
        <f>all!A85</f>
        <v>Montgomery</v>
      </c>
      <c r="B85" s="1" t="s">
        <v>251</v>
      </c>
      <c r="C85" s="1"/>
      <c r="D85" s="1"/>
      <c r="E85" s="1"/>
      <c r="F85" s="1"/>
      <c r="G85" s="2"/>
      <c r="H85" s="1"/>
      <c r="I85" s="1"/>
      <c r="J85" s="1"/>
      <c r="K85" s="2">
        <f t="shared" si="23"/>
        <v>0</v>
      </c>
      <c r="L85" s="1">
        <f t="shared" si="23"/>
        <v>0</v>
      </c>
      <c r="M85" s="1">
        <f t="shared" si="23"/>
        <v>0</v>
      </c>
      <c r="N85" s="1">
        <f t="shared" si="23"/>
        <v>0</v>
      </c>
      <c r="O85" s="2">
        <f t="shared" si="23"/>
        <v>0</v>
      </c>
      <c r="P85" s="1">
        <f t="shared" si="23"/>
        <v>0</v>
      </c>
      <c r="Q85" s="1">
        <f t="shared" si="23"/>
        <v>0</v>
      </c>
      <c r="R85" s="1">
        <f t="shared" si="23"/>
        <v>0</v>
      </c>
      <c r="S85" s="3" t="str">
        <f t="shared" si="17"/>
        <v/>
      </c>
      <c r="T85" s="4" t="str">
        <f t="shared" si="18"/>
        <v/>
      </c>
      <c r="U85" s="4" t="str">
        <f t="shared" si="19"/>
        <v/>
      </c>
    </row>
    <row r="86" spans="1:21" ht="14.4">
      <c r="A86" s="1" t="str">
        <f>all!A86</f>
        <v>Moore</v>
      </c>
      <c r="B86" s="1" t="s">
        <v>253</v>
      </c>
      <c r="C86" s="1">
        <v>1619</v>
      </c>
      <c r="D86" s="1">
        <v>491</v>
      </c>
      <c r="E86" s="1">
        <v>58</v>
      </c>
      <c r="F86" s="1">
        <v>860</v>
      </c>
      <c r="G86" s="2">
        <v>1848</v>
      </c>
      <c r="H86" s="1">
        <v>753</v>
      </c>
      <c r="I86" s="1">
        <v>145</v>
      </c>
      <c r="J86" s="1">
        <v>713</v>
      </c>
      <c r="K86" s="2">
        <f t="shared" si="23"/>
        <v>1619</v>
      </c>
      <c r="L86" s="1">
        <f t="shared" si="23"/>
        <v>491</v>
      </c>
      <c r="M86" s="1">
        <f t="shared" si="23"/>
        <v>58</v>
      </c>
      <c r="N86" s="1">
        <f t="shared" si="23"/>
        <v>860</v>
      </c>
      <c r="O86" s="2">
        <f t="shared" si="23"/>
        <v>1848</v>
      </c>
      <c r="P86" s="1">
        <f t="shared" si="23"/>
        <v>753</v>
      </c>
      <c r="Q86" s="1">
        <f t="shared" si="23"/>
        <v>145</v>
      </c>
      <c r="R86" s="1">
        <f t="shared" si="23"/>
        <v>713</v>
      </c>
      <c r="S86" s="3">
        <f t="shared" si="17"/>
        <v>7.8463203463203457E-2</v>
      </c>
      <c r="T86" s="4">
        <f t="shared" si="18"/>
        <v>3.5824583075972825E-2</v>
      </c>
      <c r="U86" s="4">
        <f t="shared" si="19"/>
        <v>0.54672600127145576</v>
      </c>
    </row>
    <row r="87" spans="1:21" ht="14.4">
      <c r="A87" s="1" t="str">
        <f>all!A87</f>
        <v>Nash</v>
      </c>
      <c r="B87" s="1" t="s">
        <v>255</v>
      </c>
      <c r="C87" s="1">
        <v>1008</v>
      </c>
      <c r="D87" s="1">
        <v>153</v>
      </c>
      <c r="E87" s="1">
        <v>13</v>
      </c>
      <c r="F87" s="1">
        <v>824</v>
      </c>
      <c r="G87" s="2">
        <v>1730</v>
      </c>
      <c r="H87" s="1">
        <v>197</v>
      </c>
      <c r="I87" s="1">
        <v>284</v>
      </c>
      <c r="J87" s="1">
        <v>1288</v>
      </c>
      <c r="K87" s="2">
        <f>C87+C88</f>
        <v>2791</v>
      </c>
      <c r="L87" s="6">
        <f t="shared" ref="L87:R87" si="24">D87+D88</f>
        <v>167</v>
      </c>
      <c r="M87" s="6">
        <f t="shared" si="24"/>
        <v>22</v>
      </c>
      <c r="N87" s="6">
        <f t="shared" si="24"/>
        <v>2556</v>
      </c>
      <c r="O87" s="2">
        <f t="shared" si="24"/>
        <v>3403</v>
      </c>
      <c r="P87" s="6">
        <f t="shared" si="24"/>
        <v>269</v>
      </c>
      <c r="Q87" s="6">
        <f t="shared" si="24"/>
        <v>352</v>
      </c>
      <c r="R87" s="1">
        <f t="shared" si="24"/>
        <v>2775</v>
      </c>
      <c r="S87" s="3">
        <f t="shared" si="17"/>
        <v>0.10343814281516309</v>
      </c>
      <c r="T87" s="4">
        <f t="shared" si="18"/>
        <v>7.8824793980652088E-3</v>
      </c>
      <c r="U87" s="4">
        <f t="shared" si="19"/>
        <v>0.47945976364659537</v>
      </c>
    </row>
    <row r="88" spans="1:21" ht="14.4">
      <c r="A88" s="1"/>
      <c r="B88" s="1" t="s">
        <v>256</v>
      </c>
      <c r="C88" s="1">
        <v>1783</v>
      </c>
      <c r="D88" s="1">
        <v>14</v>
      </c>
      <c r="E88" s="1">
        <v>9</v>
      </c>
      <c r="F88" s="1">
        <v>1732</v>
      </c>
      <c r="G88" s="2">
        <v>1673</v>
      </c>
      <c r="H88" s="1">
        <v>72</v>
      </c>
      <c r="I88" s="1">
        <v>68</v>
      </c>
      <c r="J88" s="1">
        <v>1487</v>
      </c>
      <c r="K88" s="2"/>
      <c r="L88" s="6"/>
      <c r="M88" s="6"/>
      <c r="N88" s="6"/>
      <c r="O88" s="2"/>
      <c r="P88" s="6"/>
      <c r="Q88" s="6"/>
      <c r="R88" s="1"/>
      <c r="S88" s="3" t="str">
        <f t="shared" si="17"/>
        <v/>
      </c>
      <c r="T88" s="4" t="str">
        <f t="shared" si="18"/>
        <v/>
      </c>
      <c r="U88" s="4" t="str">
        <f t="shared" si="19"/>
        <v/>
      </c>
    </row>
    <row r="89" spans="1:21" ht="14.4">
      <c r="A89" s="1" t="str">
        <f>all!A89</f>
        <v>New Hanover</v>
      </c>
      <c r="B89" s="1" t="s">
        <v>258</v>
      </c>
      <c r="C89" s="1">
        <v>1969</v>
      </c>
      <c r="D89" s="1">
        <v>230</v>
      </c>
      <c r="E89" s="1">
        <v>80</v>
      </c>
      <c r="F89" s="1">
        <v>1571</v>
      </c>
      <c r="G89" s="2">
        <v>2339</v>
      </c>
      <c r="H89" s="1">
        <v>385</v>
      </c>
      <c r="I89" s="1">
        <v>629</v>
      </c>
      <c r="J89" s="1">
        <v>1229</v>
      </c>
      <c r="K89" s="2">
        <f>C89+C90</f>
        <v>1969</v>
      </c>
      <c r="L89" s="6">
        <f t="shared" ref="L89:R89" si="25">D89+D90</f>
        <v>230</v>
      </c>
      <c r="M89" s="6">
        <f t="shared" si="25"/>
        <v>80</v>
      </c>
      <c r="N89" s="6">
        <f t="shared" si="25"/>
        <v>1571</v>
      </c>
      <c r="O89" s="2">
        <f t="shared" si="25"/>
        <v>2339</v>
      </c>
      <c r="P89" s="6">
        <f t="shared" si="25"/>
        <v>385</v>
      </c>
      <c r="Q89" s="6">
        <f t="shared" si="25"/>
        <v>629</v>
      </c>
      <c r="R89" s="1">
        <f t="shared" si="25"/>
        <v>1229</v>
      </c>
      <c r="S89" s="3">
        <f t="shared" si="17"/>
        <v>0.26891834117144081</v>
      </c>
      <c r="T89" s="4">
        <f t="shared" si="18"/>
        <v>4.0629761300152362E-2</v>
      </c>
      <c r="U89" s="4">
        <f t="shared" si="19"/>
        <v>0.56107142857142855</v>
      </c>
    </row>
    <row r="90" spans="1:21" ht="14.4">
      <c r="A90" s="1"/>
      <c r="B90" s="1" t="s">
        <v>259</v>
      </c>
      <c r="C90" s="1"/>
      <c r="D90" s="1"/>
      <c r="E90" s="1"/>
      <c r="F90" s="1"/>
      <c r="G90" s="2"/>
      <c r="H90" s="1"/>
      <c r="I90" s="1"/>
      <c r="J90" s="1"/>
      <c r="K90" s="2"/>
      <c r="L90" s="6"/>
      <c r="M90" s="6"/>
      <c r="N90" s="6"/>
      <c r="O90" s="2"/>
      <c r="P90" s="6"/>
      <c r="Q90" s="6"/>
      <c r="R90" s="1"/>
      <c r="S90" s="3" t="str">
        <f t="shared" si="17"/>
        <v/>
      </c>
      <c r="T90" s="4" t="str">
        <f t="shared" si="18"/>
        <v/>
      </c>
      <c r="U90" s="4" t="str">
        <f t="shared" si="19"/>
        <v/>
      </c>
    </row>
    <row r="91" spans="1:21" ht="14.4">
      <c r="A91" s="1" t="str">
        <f>all!A91</f>
        <v>Northampton</v>
      </c>
      <c r="B91" s="1" t="s">
        <v>261</v>
      </c>
      <c r="C91" s="1"/>
      <c r="D91" s="1"/>
      <c r="E91" s="1"/>
      <c r="F91" s="1"/>
      <c r="G91" s="2"/>
      <c r="H91" s="1"/>
      <c r="I91" s="1"/>
      <c r="J91" s="1"/>
      <c r="K91" s="2">
        <f>C91+C92</f>
        <v>386</v>
      </c>
      <c r="L91" s="6">
        <f t="shared" ref="L91:Q91" si="26">SUM(D91:D95)</f>
        <v>0</v>
      </c>
      <c r="M91" s="6">
        <f t="shared" si="26"/>
        <v>1</v>
      </c>
      <c r="N91" s="6">
        <f t="shared" si="26"/>
        <v>385</v>
      </c>
      <c r="O91" s="2">
        <f t="shared" si="26"/>
        <v>583</v>
      </c>
      <c r="P91" s="6">
        <f t="shared" si="26"/>
        <v>2</v>
      </c>
      <c r="Q91" s="6">
        <f t="shared" si="26"/>
        <v>6</v>
      </c>
      <c r="R91" s="1">
        <f t="shared" ref="R91" si="27">J91+J92</f>
        <v>575</v>
      </c>
      <c r="S91" s="3">
        <f t="shared" si="17"/>
        <v>1.0291595197255575E-2</v>
      </c>
      <c r="T91" s="4">
        <f t="shared" si="18"/>
        <v>2.5906735751295338E-3</v>
      </c>
      <c r="U91" s="4">
        <f t="shared" si="19"/>
        <v>0.40104166666666669</v>
      </c>
    </row>
    <row r="92" spans="1:21" ht="14.4">
      <c r="A92" s="1"/>
      <c r="B92" s="1" t="s">
        <v>262</v>
      </c>
      <c r="C92" s="1">
        <v>386</v>
      </c>
      <c r="D92" s="1">
        <v>0</v>
      </c>
      <c r="E92" s="1">
        <v>1</v>
      </c>
      <c r="F92" s="1">
        <v>385</v>
      </c>
      <c r="G92" s="2">
        <v>583</v>
      </c>
      <c r="H92" s="1">
        <v>2</v>
      </c>
      <c r="I92" s="1">
        <v>6</v>
      </c>
      <c r="J92" s="1">
        <v>575</v>
      </c>
      <c r="K92" s="2"/>
      <c r="L92" s="6"/>
      <c r="M92" s="6"/>
      <c r="N92" s="6"/>
      <c r="O92" s="2"/>
      <c r="P92" s="6"/>
      <c r="Q92" s="6"/>
      <c r="R92" s="1"/>
      <c r="S92" s="3" t="str">
        <f t="shared" si="17"/>
        <v/>
      </c>
      <c r="T92" s="4" t="str">
        <f t="shared" si="18"/>
        <v/>
      </c>
      <c r="U92" s="4" t="str">
        <f t="shared" si="19"/>
        <v/>
      </c>
    </row>
    <row r="93" spans="1:21" ht="14.4">
      <c r="A93" s="1"/>
      <c r="B93" s="1" t="s">
        <v>263</v>
      </c>
      <c r="C93" s="1"/>
      <c r="D93" s="1"/>
      <c r="E93" s="1"/>
      <c r="F93" s="1"/>
      <c r="G93" s="2"/>
      <c r="H93" s="1"/>
      <c r="I93" s="1"/>
      <c r="J93" s="1"/>
      <c r="K93" s="2"/>
      <c r="L93" s="6"/>
      <c r="M93" s="6"/>
      <c r="N93" s="6"/>
      <c r="O93" s="2"/>
      <c r="P93" s="6"/>
      <c r="Q93" s="6"/>
      <c r="R93" s="1"/>
      <c r="S93" s="3" t="str">
        <f t="shared" si="17"/>
        <v/>
      </c>
      <c r="T93" s="4" t="str">
        <f t="shared" si="18"/>
        <v/>
      </c>
      <c r="U93" s="4" t="str">
        <f t="shared" si="19"/>
        <v/>
      </c>
    </row>
    <row r="94" spans="1:21" ht="14.4">
      <c r="A94" s="1"/>
      <c r="B94" s="1" t="s">
        <v>264</v>
      </c>
      <c r="C94" s="1"/>
      <c r="D94" s="1"/>
      <c r="E94" s="1"/>
      <c r="F94" s="1"/>
      <c r="G94" s="2"/>
      <c r="H94" s="1"/>
      <c r="I94" s="1"/>
      <c r="J94" s="1"/>
      <c r="K94" s="2"/>
      <c r="L94" s="6"/>
      <c r="M94" s="6"/>
      <c r="N94" s="6"/>
      <c r="O94" s="2"/>
      <c r="P94" s="6"/>
      <c r="Q94" s="6"/>
      <c r="R94" s="1"/>
      <c r="S94" s="3" t="str">
        <f t="shared" si="17"/>
        <v/>
      </c>
      <c r="T94" s="4" t="str">
        <f t="shared" si="18"/>
        <v/>
      </c>
      <c r="U94" s="4" t="str">
        <f t="shared" si="19"/>
        <v/>
      </c>
    </row>
    <row r="95" spans="1:21" ht="14.4">
      <c r="A95" s="1"/>
      <c r="B95" s="1" t="s">
        <v>265</v>
      </c>
      <c r="C95" s="1"/>
      <c r="D95" s="1"/>
      <c r="E95" s="1"/>
      <c r="F95" s="1"/>
      <c r="G95" s="2"/>
      <c r="H95" s="1"/>
      <c r="I95" s="1"/>
      <c r="J95" s="1"/>
      <c r="K95" s="2"/>
      <c r="L95" s="6"/>
      <c r="M95" s="6"/>
      <c r="N95" s="6"/>
      <c r="O95" s="2"/>
      <c r="P95" s="6"/>
      <c r="Q95" s="6"/>
      <c r="R95" s="1"/>
      <c r="S95" s="3" t="str">
        <f t="shared" si="17"/>
        <v/>
      </c>
      <c r="T95" s="4" t="str">
        <f t="shared" si="18"/>
        <v/>
      </c>
      <c r="U95" s="4" t="str">
        <f t="shared" si="19"/>
        <v/>
      </c>
    </row>
    <row r="96" spans="1:21" ht="14.4">
      <c r="A96" s="1" t="str">
        <f>all!A96</f>
        <v>Onslow</v>
      </c>
      <c r="B96" s="1" t="s">
        <v>267</v>
      </c>
      <c r="C96" s="1">
        <v>1764</v>
      </c>
      <c r="D96" s="1">
        <v>488</v>
      </c>
      <c r="E96" s="1">
        <v>78</v>
      </c>
      <c r="F96" s="1">
        <v>1195</v>
      </c>
      <c r="G96" s="2">
        <v>5289</v>
      </c>
      <c r="H96" s="1">
        <v>1562</v>
      </c>
      <c r="I96" s="1">
        <v>391</v>
      </c>
      <c r="J96" s="1">
        <v>3587</v>
      </c>
      <c r="K96" s="2">
        <f t="shared" ref="K96:R100" si="28">C96</f>
        <v>1764</v>
      </c>
      <c r="L96" s="6">
        <f t="shared" si="28"/>
        <v>488</v>
      </c>
      <c r="M96" s="6">
        <f t="shared" si="28"/>
        <v>78</v>
      </c>
      <c r="N96" s="6">
        <f t="shared" si="28"/>
        <v>1195</v>
      </c>
      <c r="O96" s="2">
        <f t="shared" si="28"/>
        <v>5289</v>
      </c>
      <c r="P96" s="6">
        <f t="shared" si="28"/>
        <v>1562</v>
      </c>
      <c r="Q96" s="6">
        <f t="shared" si="28"/>
        <v>391</v>
      </c>
      <c r="R96" s="1">
        <f t="shared" si="28"/>
        <v>3587</v>
      </c>
      <c r="S96" s="3">
        <f t="shared" si="17"/>
        <v>7.3927018339950842E-2</v>
      </c>
      <c r="T96" s="4">
        <f t="shared" si="18"/>
        <v>4.4217687074829932E-2</v>
      </c>
      <c r="U96" s="4">
        <f t="shared" si="19"/>
        <v>0.24989544123797575</v>
      </c>
    </row>
    <row r="97" spans="1:21" ht="14.4">
      <c r="A97" s="1" t="str">
        <f>all!A97</f>
        <v>Orange</v>
      </c>
      <c r="B97" s="1" t="s">
        <v>268</v>
      </c>
      <c r="C97" s="1"/>
      <c r="D97" s="1"/>
      <c r="E97" s="1"/>
      <c r="F97" s="1"/>
      <c r="G97" s="2"/>
      <c r="H97" s="1"/>
      <c r="I97" s="1"/>
      <c r="J97" s="1"/>
      <c r="K97" s="2">
        <f>C97+C98</f>
        <v>0</v>
      </c>
      <c r="L97" s="6">
        <f t="shared" ref="L97:R97" si="29">D97+D98</f>
        <v>0</v>
      </c>
      <c r="M97" s="6">
        <f t="shared" si="29"/>
        <v>0</v>
      </c>
      <c r="N97" s="6">
        <f t="shared" si="29"/>
        <v>0</v>
      </c>
      <c r="O97" s="2">
        <f t="shared" si="29"/>
        <v>0</v>
      </c>
      <c r="P97" s="6">
        <f t="shared" si="29"/>
        <v>0</v>
      </c>
      <c r="Q97" s="6">
        <f t="shared" si="29"/>
        <v>0</v>
      </c>
      <c r="R97" s="1">
        <f t="shared" si="29"/>
        <v>0</v>
      </c>
      <c r="S97" s="3" t="str">
        <f t="shared" si="17"/>
        <v/>
      </c>
      <c r="T97" s="4" t="str">
        <f t="shared" si="18"/>
        <v/>
      </c>
      <c r="U97" s="4" t="str">
        <f t="shared" si="19"/>
        <v/>
      </c>
    </row>
    <row r="98" spans="1:21" ht="14.4">
      <c r="A98" s="1"/>
      <c r="B98" s="1" t="s">
        <v>341</v>
      </c>
      <c r="C98" s="1"/>
      <c r="D98" s="1"/>
      <c r="E98" s="1"/>
      <c r="F98" s="1"/>
      <c r="G98" s="2"/>
      <c r="H98" s="1"/>
      <c r="I98" s="1"/>
      <c r="J98" s="1"/>
      <c r="K98" s="2"/>
      <c r="L98" s="6"/>
      <c r="M98" s="6"/>
      <c r="N98" s="6"/>
      <c r="O98" s="2"/>
      <c r="P98" s="6"/>
      <c r="Q98" s="6"/>
      <c r="R98" s="1"/>
      <c r="S98" s="3" t="str">
        <f t="shared" si="17"/>
        <v/>
      </c>
      <c r="T98" s="4" t="str">
        <f t="shared" si="18"/>
        <v/>
      </c>
      <c r="U98" s="4"/>
    </row>
    <row r="99" spans="1:21" ht="14.4">
      <c r="A99" s="1" t="str">
        <f>all!A99</f>
        <v>Pasquotank</v>
      </c>
      <c r="B99" s="1" t="s">
        <v>270</v>
      </c>
      <c r="C99" s="48">
        <v>2017</v>
      </c>
      <c r="D99" s="48">
        <v>558</v>
      </c>
      <c r="E99" s="48">
        <v>27</v>
      </c>
      <c r="F99" s="48">
        <v>1432</v>
      </c>
      <c r="G99" s="49">
        <v>1333</v>
      </c>
      <c r="H99" s="50">
        <v>490</v>
      </c>
      <c r="I99" s="50">
        <v>232</v>
      </c>
      <c r="J99" s="50">
        <v>611</v>
      </c>
      <c r="K99" s="2">
        <f t="shared" ref="K99" si="30">C99</f>
        <v>2017</v>
      </c>
      <c r="L99" s="6">
        <f t="shared" ref="L99" si="31">D99</f>
        <v>558</v>
      </c>
      <c r="M99" s="6">
        <f t="shared" ref="M99" si="32">E99</f>
        <v>27</v>
      </c>
      <c r="N99" s="6">
        <f t="shared" ref="N99" si="33">F99</f>
        <v>1432</v>
      </c>
      <c r="O99" s="2">
        <f t="shared" ref="O99" si="34">G99</f>
        <v>1333</v>
      </c>
      <c r="P99" s="6">
        <f t="shared" ref="P99" si="35">H99</f>
        <v>490</v>
      </c>
      <c r="Q99" s="6">
        <f t="shared" ref="Q99" si="36">I99</f>
        <v>232</v>
      </c>
      <c r="R99" s="1">
        <f t="shared" ref="R99" si="37">J99</f>
        <v>611</v>
      </c>
      <c r="S99" s="3">
        <f t="shared" si="17"/>
        <v>0.17404351087771944</v>
      </c>
      <c r="T99" s="4">
        <f t="shared" si="18"/>
        <v>1.3386217154189391E-2</v>
      </c>
      <c r="U99" s="4">
        <f t="shared" si="19"/>
        <v>0.70093000489476265</v>
      </c>
    </row>
    <row r="100" spans="1:21" ht="14.4">
      <c r="A100" s="1" t="str">
        <f>all!A100</f>
        <v>Pender</v>
      </c>
      <c r="B100" s="1" t="s">
        <v>272</v>
      </c>
      <c r="C100" s="1"/>
      <c r="D100" s="1"/>
      <c r="E100" s="1"/>
      <c r="F100" s="1"/>
      <c r="G100" s="2"/>
      <c r="H100" s="1"/>
      <c r="I100" s="1"/>
      <c r="J100" s="1"/>
      <c r="K100" s="2">
        <f t="shared" si="28"/>
        <v>0</v>
      </c>
      <c r="L100" s="6">
        <f t="shared" si="28"/>
        <v>0</v>
      </c>
      <c r="M100" s="6">
        <f t="shared" si="28"/>
        <v>0</v>
      </c>
      <c r="N100" s="6">
        <f t="shared" si="28"/>
        <v>0</v>
      </c>
      <c r="O100" s="2">
        <f t="shared" si="28"/>
        <v>0</v>
      </c>
      <c r="P100" s="6">
        <f t="shared" si="28"/>
        <v>0</v>
      </c>
      <c r="Q100" s="6">
        <f t="shared" si="28"/>
        <v>0</v>
      </c>
      <c r="R100" s="1">
        <f t="shared" si="28"/>
        <v>0</v>
      </c>
      <c r="S100" s="3" t="str">
        <f t="shared" si="17"/>
        <v/>
      </c>
      <c r="T100" s="4" t="str">
        <f t="shared" si="18"/>
        <v/>
      </c>
      <c r="U100" s="4" t="str">
        <f t="shared" si="19"/>
        <v/>
      </c>
    </row>
    <row r="101" spans="1:21" ht="14.4">
      <c r="A101" s="1" t="str">
        <f>all!A101</f>
        <v>Perquimans</v>
      </c>
      <c r="B101" s="1" t="s">
        <v>273</v>
      </c>
      <c r="C101" s="1">
        <v>26</v>
      </c>
      <c r="D101" s="1">
        <v>2</v>
      </c>
      <c r="E101" s="1">
        <v>0</v>
      </c>
      <c r="F101" s="1">
        <v>24</v>
      </c>
      <c r="G101" s="51">
        <v>92</v>
      </c>
      <c r="H101" s="52">
        <v>22</v>
      </c>
      <c r="I101" s="52">
        <v>2</v>
      </c>
      <c r="J101" s="52">
        <v>68</v>
      </c>
      <c r="K101" s="2"/>
      <c r="L101" s="6"/>
      <c r="M101" s="6"/>
      <c r="N101" s="6"/>
      <c r="O101" s="2"/>
      <c r="P101" s="6"/>
      <c r="Q101" s="6"/>
      <c r="R101" s="1"/>
      <c r="S101" s="3" t="str">
        <f t="shared" si="17"/>
        <v/>
      </c>
      <c r="T101" s="4" t="str">
        <f t="shared" si="18"/>
        <v/>
      </c>
      <c r="U101" s="4" t="str">
        <f t="shared" si="19"/>
        <v/>
      </c>
    </row>
    <row r="102" spans="1:21" ht="14.4">
      <c r="A102" s="1" t="str">
        <f>all!A102</f>
        <v>Person</v>
      </c>
      <c r="B102" s="1" t="s">
        <v>274</v>
      </c>
      <c r="C102" s="53">
        <v>1025</v>
      </c>
      <c r="D102" s="53">
        <v>69</v>
      </c>
      <c r="E102" s="53">
        <v>11</v>
      </c>
      <c r="F102" s="53">
        <v>945</v>
      </c>
      <c r="G102" s="54">
        <v>1479</v>
      </c>
      <c r="H102" s="55">
        <v>101</v>
      </c>
      <c r="I102" s="55">
        <v>108</v>
      </c>
      <c r="J102" s="55">
        <v>1270</v>
      </c>
      <c r="K102" s="2">
        <f t="shared" ref="K102:R102" si="38">C102</f>
        <v>1025</v>
      </c>
      <c r="L102" s="6">
        <f t="shared" si="38"/>
        <v>69</v>
      </c>
      <c r="M102" s="6">
        <f t="shared" si="38"/>
        <v>11</v>
      </c>
      <c r="N102" s="6">
        <f t="shared" si="38"/>
        <v>945</v>
      </c>
      <c r="O102" s="2">
        <f t="shared" si="38"/>
        <v>1479</v>
      </c>
      <c r="P102" s="6">
        <f t="shared" si="38"/>
        <v>101</v>
      </c>
      <c r="Q102" s="6">
        <f t="shared" si="38"/>
        <v>108</v>
      </c>
      <c r="R102" s="1">
        <f t="shared" si="38"/>
        <v>1270</v>
      </c>
      <c r="S102" s="3">
        <f t="shared" si="17"/>
        <v>7.3022312373225151E-2</v>
      </c>
      <c r="T102" s="4">
        <f t="shared" si="18"/>
        <v>1.0731707317073172E-2</v>
      </c>
      <c r="U102" s="4">
        <f t="shared" si="19"/>
        <v>0.42663656884875845</v>
      </c>
    </row>
    <row r="103" spans="1:21" ht="14.4">
      <c r="A103" s="1" t="str">
        <f>all!A103</f>
        <v>Pitt</v>
      </c>
      <c r="B103" s="1" t="s">
        <v>276</v>
      </c>
      <c r="C103" s="1"/>
      <c r="D103" s="1"/>
      <c r="E103" s="1"/>
      <c r="F103" s="1"/>
      <c r="G103" s="2"/>
      <c r="H103" s="1"/>
      <c r="I103" s="1"/>
      <c r="J103" s="1"/>
      <c r="K103" s="2">
        <f>SUM(C103:C108)</f>
        <v>1725</v>
      </c>
      <c r="L103" s="6">
        <f t="shared" ref="L103:R103" si="39">SUM(D103:D108)</f>
        <v>13</v>
      </c>
      <c r="M103" s="6">
        <f t="shared" si="39"/>
        <v>6</v>
      </c>
      <c r="N103" s="6">
        <f t="shared" si="39"/>
        <v>1541</v>
      </c>
      <c r="O103" s="2">
        <f t="shared" si="39"/>
        <v>2338</v>
      </c>
      <c r="P103" s="6">
        <f t="shared" si="39"/>
        <v>101</v>
      </c>
      <c r="Q103" s="6">
        <f t="shared" si="39"/>
        <v>136</v>
      </c>
      <c r="R103" s="1">
        <f t="shared" si="39"/>
        <v>1953</v>
      </c>
      <c r="S103" s="3">
        <f t="shared" si="17"/>
        <v>5.8169375534644997E-2</v>
      </c>
      <c r="T103" s="4">
        <f t="shared" si="18"/>
        <v>3.4782608695652175E-3</v>
      </c>
      <c r="U103" s="4">
        <f t="shared" si="19"/>
        <v>0.44104178591871779</v>
      </c>
    </row>
    <row r="104" spans="1:21" ht="14.4">
      <c r="A104" s="1"/>
      <c r="B104" s="1" t="s">
        <v>277</v>
      </c>
      <c r="C104" s="1"/>
      <c r="D104" s="1"/>
      <c r="E104" s="1"/>
      <c r="F104" s="1"/>
      <c r="G104" s="2"/>
      <c r="H104" s="1"/>
      <c r="I104" s="1"/>
      <c r="J104" s="1"/>
      <c r="K104" s="2"/>
      <c r="L104" s="6"/>
      <c r="M104" s="6"/>
      <c r="N104" s="6"/>
      <c r="O104" s="2"/>
      <c r="P104" s="6"/>
      <c r="Q104" s="6"/>
      <c r="R104" s="1"/>
      <c r="S104" s="3" t="str">
        <f t="shared" si="17"/>
        <v/>
      </c>
      <c r="T104" s="4" t="str">
        <f t="shared" si="18"/>
        <v/>
      </c>
      <c r="U104" s="4" t="str">
        <f t="shared" si="19"/>
        <v/>
      </c>
    </row>
    <row r="105" spans="1:21" ht="14.4">
      <c r="A105" s="1"/>
      <c r="B105" s="1" t="s">
        <v>278</v>
      </c>
      <c r="C105" s="56">
        <v>1725</v>
      </c>
      <c r="D105" s="56">
        <v>13</v>
      </c>
      <c r="E105" s="56">
        <v>6</v>
      </c>
      <c r="F105" s="56">
        <v>1541</v>
      </c>
      <c r="G105" s="57">
        <v>2338</v>
      </c>
      <c r="H105" s="58">
        <v>101</v>
      </c>
      <c r="I105" s="58">
        <v>136</v>
      </c>
      <c r="J105" s="58">
        <v>1953</v>
      </c>
      <c r="K105" s="2"/>
      <c r="L105" s="6"/>
      <c r="M105" s="6"/>
      <c r="N105" s="6"/>
      <c r="O105" s="2"/>
      <c r="P105" s="6"/>
      <c r="Q105" s="6"/>
      <c r="R105" s="1"/>
      <c r="S105" s="3" t="str">
        <f t="shared" si="17"/>
        <v/>
      </c>
      <c r="T105" s="4" t="str">
        <f t="shared" si="18"/>
        <v/>
      </c>
      <c r="U105" s="4" t="str">
        <f t="shared" si="19"/>
        <v/>
      </c>
    </row>
    <row r="106" spans="1:21" ht="14.4">
      <c r="A106" s="1"/>
      <c r="B106" s="1" t="s">
        <v>279</v>
      </c>
      <c r="C106" s="1"/>
      <c r="D106" s="1"/>
      <c r="E106" s="1"/>
      <c r="F106" s="1"/>
      <c r="G106" s="2"/>
      <c r="H106" s="1"/>
      <c r="I106" s="1"/>
      <c r="J106" s="1"/>
      <c r="K106" s="2"/>
      <c r="L106" s="6"/>
      <c r="M106" s="6"/>
      <c r="N106" s="6"/>
      <c r="O106" s="2"/>
      <c r="P106" s="6"/>
      <c r="Q106" s="6"/>
      <c r="R106" s="1"/>
      <c r="S106" s="3" t="str">
        <f t="shared" si="17"/>
        <v/>
      </c>
      <c r="T106" s="4" t="str">
        <f t="shared" si="18"/>
        <v/>
      </c>
      <c r="U106" s="4" t="str">
        <f t="shared" si="19"/>
        <v/>
      </c>
    </row>
    <row r="107" spans="1:21" ht="14.4">
      <c r="A107" s="1"/>
      <c r="B107" s="1" t="s">
        <v>280</v>
      </c>
      <c r="C107" s="1"/>
      <c r="D107" s="1"/>
      <c r="E107" s="1"/>
      <c r="F107" s="1"/>
      <c r="G107" s="2"/>
      <c r="H107" s="1"/>
      <c r="I107" s="1"/>
      <c r="J107" s="1"/>
      <c r="K107" s="2"/>
      <c r="L107" s="6"/>
      <c r="M107" s="6"/>
      <c r="N107" s="6"/>
      <c r="O107" s="2"/>
      <c r="P107" s="6"/>
      <c r="Q107" s="6"/>
      <c r="R107" s="1"/>
      <c r="S107" s="3" t="str">
        <f t="shared" si="17"/>
        <v/>
      </c>
      <c r="T107" s="4" t="str">
        <f t="shared" si="18"/>
        <v/>
      </c>
      <c r="U107" s="4" t="str">
        <f t="shared" si="19"/>
        <v/>
      </c>
    </row>
    <row r="108" spans="1:21" ht="14.4">
      <c r="A108" s="1"/>
      <c r="B108" s="1" t="s">
        <v>281</v>
      </c>
      <c r="C108" s="1"/>
      <c r="D108" s="1"/>
      <c r="E108" s="1"/>
      <c r="F108" s="1"/>
      <c r="G108" s="2"/>
      <c r="H108" s="1"/>
      <c r="I108" s="1"/>
      <c r="J108" s="1"/>
      <c r="K108" s="2"/>
      <c r="L108" s="6"/>
      <c r="M108" s="6"/>
      <c r="N108" s="6"/>
      <c r="O108" s="2"/>
      <c r="P108" s="6"/>
      <c r="Q108" s="6"/>
      <c r="R108" s="1"/>
      <c r="S108" s="3" t="str">
        <f t="shared" si="17"/>
        <v/>
      </c>
      <c r="T108" s="4" t="str">
        <f t="shared" si="18"/>
        <v/>
      </c>
      <c r="U108" s="4" t="str">
        <f t="shared" si="19"/>
        <v/>
      </c>
    </row>
    <row r="109" spans="1:21" ht="14.4">
      <c r="A109" s="1" t="str">
        <f>all!A109</f>
        <v>Polk</v>
      </c>
      <c r="B109" s="1" t="s">
        <v>283</v>
      </c>
      <c r="C109" s="1"/>
      <c r="D109" s="1"/>
      <c r="E109" s="1"/>
      <c r="F109" s="1"/>
      <c r="G109" s="2"/>
      <c r="H109" s="1"/>
      <c r="I109" s="1"/>
      <c r="J109" s="1"/>
      <c r="K109" s="2">
        <f t="shared" ref="K109:R111" si="40">C109</f>
        <v>0</v>
      </c>
      <c r="L109" s="6">
        <f t="shared" si="40"/>
        <v>0</v>
      </c>
      <c r="M109" s="6">
        <f t="shared" si="40"/>
        <v>0</v>
      </c>
      <c r="N109" s="6">
        <f t="shared" si="40"/>
        <v>0</v>
      </c>
      <c r="O109" s="2">
        <f t="shared" si="40"/>
        <v>0</v>
      </c>
      <c r="P109" s="6">
        <f t="shared" si="40"/>
        <v>0</v>
      </c>
      <c r="Q109" s="6">
        <f t="shared" si="40"/>
        <v>0</v>
      </c>
      <c r="R109" s="1">
        <f t="shared" si="40"/>
        <v>0</v>
      </c>
      <c r="S109" s="3" t="str">
        <f t="shared" si="17"/>
        <v/>
      </c>
      <c r="T109" s="4" t="str">
        <f t="shared" si="18"/>
        <v/>
      </c>
      <c r="U109" s="4" t="str">
        <f t="shared" si="19"/>
        <v/>
      </c>
    </row>
    <row r="110" spans="1:21" ht="14.4">
      <c r="A110" s="1" t="str">
        <f>all!A110</f>
        <v>Randolph</v>
      </c>
      <c r="B110" s="1" t="s">
        <v>284</v>
      </c>
      <c r="C110" s="59">
        <v>2856</v>
      </c>
      <c r="D110" s="59">
        <v>55</v>
      </c>
      <c r="E110" s="59">
        <v>23</v>
      </c>
      <c r="F110" s="59">
        <v>2773</v>
      </c>
      <c r="G110" s="60">
        <v>3521</v>
      </c>
      <c r="H110" s="61">
        <v>118</v>
      </c>
      <c r="I110" s="61">
        <v>268</v>
      </c>
      <c r="J110" s="61">
        <v>3109</v>
      </c>
      <c r="K110" s="2">
        <f t="shared" si="40"/>
        <v>2856</v>
      </c>
      <c r="L110" s="6">
        <f t="shared" si="40"/>
        <v>55</v>
      </c>
      <c r="M110" s="6">
        <f t="shared" si="40"/>
        <v>23</v>
      </c>
      <c r="N110" s="6">
        <f t="shared" si="40"/>
        <v>2773</v>
      </c>
      <c r="O110" s="2">
        <f t="shared" si="40"/>
        <v>3521</v>
      </c>
      <c r="P110" s="6">
        <f t="shared" si="40"/>
        <v>118</v>
      </c>
      <c r="Q110" s="6">
        <f t="shared" si="40"/>
        <v>268</v>
      </c>
      <c r="R110" s="1">
        <f t="shared" si="40"/>
        <v>3109</v>
      </c>
      <c r="S110" s="3">
        <f t="shared" si="17"/>
        <v>7.6114740130644704E-2</v>
      </c>
      <c r="T110" s="4">
        <f t="shared" si="18"/>
        <v>8.0532212885154053E-3</v>
      </c>
      <c r="U110" s="4">
        <f t="shared" si="19"/>
        <v>0.47143828629717782</v>
      </c>
    </row>
    <row r="111" spans="1:21" ht="14.4">
      <c r="A111" s="1" t="str">
        <f>all!A111</f>
        <v>Richmond</v>
      </c>
      <c r="B111" s="1" t="s">
        <v>285</v>
      </c>
      <c r="C111" s="62">
        <v>547</v>
      </c>
      <c r="D111" s="62">
        <v>0</v>
      </c>
      <c r="E111" s="62">
        <v>1</v>
      </c>
      <c r="F111" s="62">
        <v>546</v>
      </c>
      <c r="G111" s="63">
        <v>2217</v>
      </c>
      <c r="H111" s="64">
        <v>49</v>
      </c>
      <c r="I111" s="64">
        <v>50</v>
      </c>
      <c r="J111" s="64">
        <v>2054</v>
      </c>
      <c r="K111" s="2">
        <f t="shared" ref="K111" si="41">C111</f>
        <v>547</v>
      </c>
      <c r="L111" s="6">
        <f t="shared" ref="L111" si="42">D111</f>
        <v>0</v>
      </c>
      <c r="M111" s="6">
        <f t="shared" ref="M111" si="43">E111</f>
        <v>1</v>
      </c>
      <c r="N111" s="6">
        <f t="shared" ref="N111" si="44">F111</f>
        <v>546</v>
      </c>
      <c r="O111" s="2">
        <f t="shared" ref="O111" si="45">G111</f>
        <v>2217</v>
      </c>
      <c r="P111" s="6">
        <f t="shared" si="40"/>
        <v>49</v>
      </c>
      <c r="Q111" s="6">
        <f t="shared" si="40"/>
        <v>50</v>
      </c>
      <c r="R111" s="6">
        <f t="shared" si="40"/>
        <v>2054</v>
      </c>
      <c r="S111" s="3">
        <f t="shared" si="17"/>
        <v>2.2552999548940009E-2</v>
      </c>
      <c r="T111" s="4">
        <f t="shared" si="18"/>
        <v>1.8281535648994515E-3</v>
      </c>
      <c r="U111" s="4">
        <f t="shared" si="19"/>
        <v>0.21</v>
      </c>
    </row>
    <row r="112" spans="1:21" ht="14.4">
      <c r="A112" s="1" t="str">
        <f>all!A112</f>
        <v>Robeson</v>
      </c>
      <c r="B112" s="1" t="s">
        <v>286</v>
      </c>
      <c r="C112" s="1"/>
      <c r="D112" s="1"/>
      <c r="E112" s="1"/>
      <c r="F112" s="1"/>
      <c r="G112" s="2"/>
      <c r="H112" s="1"/>
      <c r="I112" s="1"/>
      <c r="J112" s="1"/>
      <c r="K112" s="2">
        <f>SUM(C112:C115)</f>
        <v>738</v>
      </c>
      <c r="L112" s="6">
        <f t="shared" ref="L112:R112" si="46">SUM(D112:D115)</f>
        <v>94</v>
      </c>
      <c r="M112" s="6">
        <f t="shared" si="46"/>
        <v>11</v>
      </c>
      <c r="N112" s="6">
        <f t="shared" si="46"/>
        <v>659</v>
      </c>
      <c r="O112" s="2">
        <f t="shared" si="46"/>
        <v>3725</v>
      </c>
      <c r="P112" s="6">
        <f t="shared" si="46"/>
        <v>403</v>
      </c>
      <c r="Q112" s="6">
        <f t="shared" si="46"/>
        <v>69</v>
      </c>
      <c r="R112" s="1">
        <f t="shared" si="46"/>
        <v>3567</v>
      </c>
      <c r="S112" s="3">
        <f t="shared" si="17"/>
        <v>1.8523489932885905E-2</v>
      </c>
      <c r="T112" s="4">
        <f t="shared" si="18"/>
        <v>1.4905149051490514E-2</v>
      </c>
      <c r="U112" s="4">
        <f t="shared" si="19"/>
        <v>0.15593942262186464</v>
      </c>
    </row>
    <row r="113" spans="1:21" ht="14.4">
      <c r="A113" s="1"/>
      <c r="B113" s="1" t="s">
        <v>287</v>
      </c>
      <c r="C113" s="1"/>
      <c r="D113" s="1"/>
      <c r="E113" s="1"/>
      <c r="F113" s="1"/>
      <c r="G113" s="2"/>
      <c r="H113" s="1"/>
      <c r="I113" s="1"/>
      <c r="J113" s="1"/>
      <c r="K113" s="2"/>
      <c r="L113" s="6"/>
      <c r="M113" s="6"/>
      <c r="N113" s="6"/>
      <c r="O113" s="2"/>
      <c r="P113" s="6"/>
      <c r="Q113" s="6"/>
      <c r="R113" s="1"/>
      <c r="S113" s="3" t="str">
        <f t="shared" si="17"/>
        <v/>
      </c>
      <c r="T113" s="4" t="str">
        <f t="shared" si="18"/>
        <v/>
      </c>
      <c r="U113" s="4" t="str">
        <f t="shared" si="19"/>
        <v/>
      </c>
    </row>
    <row r="114" spans="1:21" ht="14.4">
      <c r="A114" s="1"/>
      <c r="B114" s="1" t="s">
        <v>288</v>
      </c>
      <c r="C114" s="65">
        <v>738</v>
      </c>
      <c r="D114" s="65">
        <v>94</v>
      </c>
      <c r="E114" s="65">
        <v>11</v>
      </c>
      <c r="F114" s="65">
        <v>659</v>
      </c>
      <c r="G114" s="66">
        <v>3725</v>
      </c>
      <c r="H114" s="67">
        <v>403</v>
      </c>
      <c r="I114" s="67">
        <v>69</v>
      </c>
      <c r="J114" s="67">
        <v>3567</v>
      </c>
      <c r="K114" s="2"/>
      <c r="L114" s="6"/>
      <c r="M114" s="6"/>
      <c r="N114" s="6"/>
      <c r="O114" s="2"/>
      <c r="P114" s="6"/>
      <c r="Q114" s="6"/>
      <c r="R114" s="1"/>
      <c r="S114" s="3" t="str">
        <f t="shared" si="17"/>
        <v/>
      </c>
      <c r="T114" s="4" t="str">
        <f t="shared" si="18"/>
        <v/>
      </c>
      <c r="U114" s="4" t="str">
        <f t="shared" si="19"/>
        <v/>
      </c>
    </row>
    <row r="115" spans="1:21" ht="14.4">
      <c r="A115" s="1"/>
      <c r="B115" s="1" t="s">
        <v>289</v>
      </c>
      <c r="C115" s="1"/>
      <c r="D115" s="1"/>
      <c r="E115" s="1"/>
      <c r="F115" s="1"/>
      <c r="G115" s="2"/>
      <c r="H115" s="1"/>
      <c r="I115" s="1"/>
      <c r="J115" s="1"/>
      <c r="K115" s="2"/>
      <c r="L115" s="6"/>
      <c r="M115" s="6"/>
      <c r="N115" s="6"/>
      <c r="O115" s="2"/>
      <c r="P115" s="6"/>
      <c r="Q115" s="6"/>
      <c r="R115" s="1"/>
      <c r="S115" s="3" t="str">
        <f t="shared" si="17"/>
        <v/>
      </c>
      <c r="T115" s="4" t="str">
        <f t="shared" si="18"/>
        <v/>
      </c>
      <c r="U115" s="4" t="str">
        <f t="shared" si="19"/>
        <v/>
      </c>
    </row>
    <row r="116" spans="1:21" ht="14.4">
      <c r="A116" s="1" t="str">
        <f>all!A116</f>
        <v>Rockingham</v>
      </c>
      <c r="B116" s="1" t="s">
        <v>342</v>
      </c>
      <c r="C116" s="68">
        <v>1384</v>
      </c>
      <c r="D116" s="68">
        <v>27</v>
      </c>
      <c r="E116" s="68">
        <v>14</v>
      </c>
      <c r="F116" s="68">
        <v>1343</v>
      </c>
      <c r="G116" s="69">
        <v>1863</v>
      </c>
      <c r="H116" s="70">
        <v>75</v>
      </c>
      <c r="I116" s="70">
        <v>132</v>
      </c>
      <c r="J116" s="70">
        <v>1656</v>
      </c>
      <c r="K116" s="2">
        <f>C116+C117</f>
        <v>1384</v>
      </c>
      <c r="L116" s="6">
        <f t="shared" ref="L116:R116" si="47">D116+D117</f>
        <v>27</v>
      </c>
      <c r="M116" s="6">
        <f t="shared" si="47"/>
        <v>14</v>
      </c>
      <c r="N116" s="6">
        <f t="shared" si="47"/>
        <v>1343</v>
      </c>
      <c r="O116" s="2">
        <f t="shared" si="47"/>
        <v>2234</v>
      </c>
      <c r="P116" s="6">
        <f t="shared" si="47"/>
        <v>75</v>
      </c>
      <c r="Q116" s="6">
        <f t="shared" si="47"/>
        <v>132</v>
      </c>
      <c r="R116" s="1">
        <f t="shared" si="47"/>
        <v>2212</v>
      </c>
      <c r="S116" s="3">
        <f t="shared" si="17"/>
        <v>5.908683974932856E-2</v>
      </c>
      <c r="T116" s="4">
        <f t="shared" si="18"/>
        <v>1.0115606936416185E-2</v>
      </c>
      <c r="U116" s="4">
        <f t="shared" si="19"/>
        <v>0.37777777777777777</v>
      </c>
    </row>
    <row r="117" spans="1:21" ht="14.4">
      <c r="A117" s="1"/>
      <c r="B117" s="1" t="s">
        <v>343</v>
      </c>
      <c r="C117" s="1"/>
      <c r="D117" s="1"/>
      <c r="E117" s="1"/>
      <c r="F117" s="1"/>
      <c r="G117" s="71">
        <v>371</v>
      </c>
      <c r="H117" s="72">
        <v>0</v>
      </c>
      <c r="I117" s="72">
        <v>0</v>
      </c>
      <c r="J117" s="72">
        <v>556</v>
      </c>
      <c r="K117" s="2"/>
      <c r="L117" s="6"/>
      <c r="M117" s="6"/>
      <c r="N117" s="6"/>
      <c r="O117" s="2"/>
      <c r="P117" s="6"/>
      <c r="Q117" s="6"/>
      <c r="R117" s="1"/>
      <c r="S117" s="3" t="str">
        <f t="shared" si="17"/>
        <v/>
      </c>
      <c r="T117" s="4" t="str">
        <f t="shared" si="18"/>
        <v/>
      </c>
      <c r="U117" s="4"/>
    </row>
    <row r="118" spans="1:21" ht="14.4">
      <c r="A118" s="1" t="str">
        <f>all!A118</f>
        <v>Rowan</v>
      </c>
      <c r="B118" s="1" t="s">
        <v>292</v>
      </c>
      <c r="C118" s="73">
        <v>2817</v>
      </c>
      <c r="D118" s="73">
        <v>127</v>
      </c>
      <c r="E118" s="73">
        <v>11</v>
      </c>
      <c r="F118" s="73">
        <v>2025</v>
      </c>
      <c r="G118" s="74">
        <v>3250</v>
      </c>
      <c r="H118" s="75">
        <v>490</v>
      </c>
      <c r="I118" s="75">
        <v>233</v>
      </c>
      <c r="J118" s="75">
        <v>2225</v>
      </c>
      <c r="K118" s="2">
        <f t="shared" ref="K118:R129" si="48">C118</f>
        <v>2817</v>
      </c>
      <c r="L118" s="6">
        <f t="shared" si="48"/>
        <v>127</v>
      </c>
      <c r="M118" s="6">
        <f t="shared" si="48"/>
        <v>11</v>
      </c>
      <c r="N118" s="6">
        <f t="shared" si="48"/>
        <v>2025</v>
      </c>
      <c r="O118" s="2">
        <f t="shared" si="48"/>
        <v>3250</v>
      </c>
      <c r="P118" s="6">
        <f t="shared" si="48"/>
        <v>490</v>
      </c>
      <c r="Q118" s="6">
        <f t="shared" si="48"/>
        <v>233</v>
      </c>
      <c r="R118" s="1">
        <f t="shared" si="48"/>
        <v>2225</v>
      </c>
      <c r="S118" s="3">
        <f t="shared" si="17"/>
        <v>7.1692307692307694E-2</v>
      </c>
      <c r="T118" s="4">
        <f t="shared" si="18"/>
        <v>3.9048633297834577E-3</v>
      </c>
      <c r="U118" s="4">
        <f t="shared" si="19"/>
        <v>0.47647058823529409</v>
      </c>
    </row>
    <row r="119" spans="1:21" ht="14.4">
      <c r="A119" s="1" t="str">
        <f>all!A119</f>
        <v>Rutherford</v>
      </c>
      <c r="B119" s="1" t="s">
        <v>294</v>
      </c>
      <c r="C119" s="76">
        <v>1618</v>
      </c>
      <c r="D119" s="76">
        <v>60</v>
      </c>
      <c r="E119" s="76">
        <v>40</v>
      </c>
      <c r="F119" s="76">
        <v>1518</v>
      </c>
      <c r="G119" s="77">
        <v>2739</v>
      </c>
      <c r="H119" s="78">
        <v>309</v>
      </c>
      <c r="I119" s="78">
        <v>92</v>
      </c>
      <c r="J119" s="78">
        <v>2338</v>
      </c>
      <c r="K119" s="2">
        <f t="shared" si="48"/>
        <v>1618</v>
      </c>
      <c r="L119" s="6">
        <f t="shared" si="48"/>
        <v>60</v>
      </c>
      <c r="M119" s="6">
        <f t="shared" si="48"/>
        <v>40</v>
      </c>
      <c r="N119" s="6">
        <f t="shared" si="48"/>
        <v>1518</v>
      </c>
      <c r="O119" s="2">
        <f t="shared" si="48"/>
        <v>2739</v>
      </c>
      <c r="P119" s="6">
        <f t="shared" si="48"/>
        <v>309</v>
      </c>
      <c r="Q119" s="6">
        <f t="shared" si="48"/>
        <v>92</v>
      </c>
      <c r="R119" s="1">
        <f t="shared" si="48"/>
        <v>2338</v>
      </c>
      <c r="S119" s="3">
        <f t="shared" si="17"/>
        <v>3.3588901058780575E-2</v>
      </c>
      <c r="T119" s="4">
        <f t="shared" si="18"/>
        <v>2.4721878862793572E-2</v>
      </c>
      <c r="U119" s="4">
        <f t="shared" si="19"/>
        <v>0.39367219917012447</v>
      </c>
    </row>
    <row r="120" spans="1:21" ht="14.4">
      <c r="A120" s="1" t="str">
        <f>all!A120</f>
        <v>Sampson</v>
      </c>
      <c r="B120" s="1" t="s">
        <v>296</v>
      </c>
      <c r="C120" s="1"/>
      <c r="D120" s="1"/>
      <c r="E120" s="1"/>
      <c r="F120" s="1"/>
      <c r="G120" s="2"/>
      <c r="H120" s="1"/>
      <c r="I120" s="1"/>
      <c r="J120" s="1"/>
      <c r="K120" s="2">
        <f t="shared" si="48"/>
        <v>0</v>
      </c>
      <c r="L120" s="6">
        <f t="shared" si="48"/>
        <v>0</v>
      </c>
      <c r="M120" s="6">
        <f t="shared" si="48"/>
        <v>0</v>
      </c>
      <c r="N120" s="6">
        <f t="shared" si="48"/>
        <v>0</v>
      </c>
      <c r="O120" s="2">
        <f t="shared" si="48"/>
        <v>0</v>
      </c>
      <c r="P120" s="6">
        <f t="shared" si="48"/>
        <v>0</v>
      </c>
      <c r="Q120" s="6">
        <f t="shared" si="48"/>
        <v>0</v>
      </c>
      <c r="R120" s="1">
        <f t="shared" si="48"/>
        <v>0</v>
      </c>
      <c r="S120" s="3" t="str">
        <f t="shared" si="17"/>
        <v/>
      </c>
      <c r="T120" s="4" t="str">
        <f t="shared" si="18"/>
        <v/>
      </c>
      <c r="U120" s="4" t="str">
        <f t="shared" si="19"/>
        <v/>
      </c>
    </row>
    <row r="121" spans="1:21" ht="14.4">
      <c r="A121" s="1" t="str">
        <f>all!A121</f>
        <v>Scotland</v>
      </c>
      <c r="B121" s="1" t="s">
        <v>297</v>
      </c>
      <c r="C121" s="79">
        <v>664</v>
      </c>
      <c r="D121" s="79">
        <v>198</v>
      </c>
      <c r="E121" s="79">
        <v>21</v>
      </c>
      <c r="F121" s="79">
        <v>435</v>
      </c>
      <c r="G121" s="80">
        <v>1354</v>
      </c>
      <c r="H121" s="81">
        <v>344</v>
      </c>
      <c r="I121" s="81">
        <v>99</v>
      </c>
      <c r="J121" s="81">
        <v>928</v>
      </c>
      <c r="K121" s="2">
        <f t="shared" si="48"/>
        <v>664</v>
      </c>
      <c r="L121" s="6">
        <f t="shared" si="48"/>
        <v>198</v>
      </c>
      <c r="M121" s="6">
        <f t="shared" si="48"/>
        <v>21</v>
      </c>
      <c r="N121" s="6">
        <f t="shared" si="48"/>
        <v>435</v>
      </c>
      <c r="O121" s="2">
        <f t="shared" si="48"/>
        <v>1354</v>
      </c>
      <c r="P121" s="6">
        <f t="shared" si="48"/>
        <v>344</v>
      </c>
      <c r="Q121" s="6">
        <f t="shared" si="48"/>
        <v>99</v>
      </c>
      <c r="R121" s="1">
        <f t="shared" si="48"/>
        <v>928</v>
      </c>
      <c r="S121" s="3">
        <f t="shared" si="17"/>
        <v>7.3116691285081234E-2</v>
      </c>
      <c r="T121" s="4">
        <f t="shared" si="18"/>
        <v>3.1626506024096383E-2</v>
      </c>
      <c r="U121" s="4">
        <f t="shared" si="19"/>
        <v>0.31914893617021278</v>
      </c>
    </row>
    <row r="122" spans="1:21" ht="14.4">
      <c r="A122" s="1" t="str">
        <f>all!A122</f>
        <v>Stanly</v>
      </c>
      <c r="B122" s="1" t="s">
        <v>299</v>
      </c>
      <c r="C122" s="82">
        <v>2189</v>
      </c>
      <c r="D122" s="82">
        <v>16</v>
      </c>
      <c r="E122" s="82">
        <v>21</v>
      </c>
      <c r="F122" s="82">
        <v>1930</v>
      </c>
      <c r="G122" s="83">
        <v>2465</v>
      </c>
      <c r="H122" s="84">
        <v>122</v>
      </c>
      <c r="I122" s="84">
        <v>189</v>
      </c>
      <c r="J122" s="84">
        <v>1807</v>
      </c>
      <c r="K122" s="2">
        <f t="shared" si="48"/>
        <v>2189</v>
      </c>
      <c r="L122" s="6">
        <f t="shared" si="48"/>
        <v>16</v>
      </c>
      <c r="M122" s="6">
        <f t="shared" si="48"/>
        <v>21</v>
      </c>
      <c r="N122" s="6">
        <f t="shared" si="48"/>
        <v>1930</v>
      </c>
      <c r="O122" s="2">
        <f t="shared" si="48"/>
        <v>2465</v>
      </c>
      <c r="P122" s="6">
        <f t="shared" si="48"/>
        <v>122</v>
      </c>
      <c r="Q122" s="6">
        <f t="shared" si="48"/>
        <v>189</v>
      </c>
      <c r="R122" s="1">
        <f t="shared" si="48"/>
        <v>1807</v>
      </c>
      <c r="S122" s="3">
        <f t="shared" si="17"/>
        <v>7.6673427991886409E-2</v>
      </c>
      <c r="T122" s="4">
        <f t="shared" si="18"/>
        <v>9.593421653723162E-3</v>
      </c>
      <c r="U122" s="4">
        <f t="shared" si="19"/>
        <v>0.51645705111051643</v>
      </c>
    </row>
    <row r="123" spans="1:21" ht="14.4">
      <c r="A123" s="1" t="str">
        <f>all!A123</f>
        <v>Stokes</v>
      </c>
      <c r="B123" s="1" t="s">
        <v>301</v>
      </c>
      <c r="C123" s="85">
        <v>1856</v>
      </c>
      <c r="D123" s="85">
        <v>59</v>
      </c>
      <c r="E123" s="85">
        <v>6</v>
      </c>
      <c r="F123" s="85">
        <v>1791</v>
      </c>
      <c r="G123" s="86">
        <v>1806</v>
      </c>
      <c r="H123" s="87">
        <v>152</v>
      </c>
      <c r="I123" s="87">
        <v>143</v>
      </c>
      <c r="J123" s="87">
        <v>1511</v>
      </c>
      <c r="K123" s="2">
        <f t="shared" si="48"/>
        <v>1856</v>
      </c>
      <c r="L123" s="6">
        <f t="shared" si="48"/>
        <v>59</v>
      </c>
      <c r="M123" s="6">
        <f t="shared" si="48"/>
        <v>6</v>
      </c>
      <c r="N123" s="6">
        <f t="shared" si="48"/>
        <v>1791</v>
      </c>
      <c r="O123" s="2">
        <f t="shared" si="48"/>
        <v>1806</v>
      </c>
      <c r="P123" s="6">
        <f t="shared" si="48"/>
        <v>152</v>
      </c>
      <c r="Q123" s="6">
        <f t="shared" si="48"/>
        <v>143</v>
      </c>
      <c r="R123" s="1">
        <f t="shared" si="48"/>
        <v>1511</v>
      </c>
      <c r="S123" s="3">
        <f t="shared" si="17"/>
        <v>7.9180509413067549E-2</v>
      </c>
      <c r="T123" s="4">
        <f t="shared" si="18"/>
        <v>3.2327586206896551E-3</v>
      </c>
      <c r="U123" s="4">
        <f t="shared" si="19"/>
        <v>0.54239854633555418</v>
      </c>
    </row>
    <row r="124" spans="1:21" ht="14.4">
      <c r="A124" s="1" t="str">
        <f>all!A124</f>
        <v>Surry</v>
      </c>
      <c r="B124" s="1" t="s">
        <v>303</v>
      </c>
      <c r="C124" s="1"/>
      <c r="D124" s="1"/>
      <c r="E124" s="1"/>
      <c r="F124" s="1"/>
      <c r="G124" s="2"/>
      <c r="H124" s="1"/>
      <c r="I124" s="1"/>
      <c r="J124" s="1"/>
      <c r="K124" s="2">
        <f t="shared" si="48"/>
        <v>0</v>
      </c>
      <c r="L124" s="6">
        <f t="shared" si="48"/>
        <v>0</v>
      </c>
      <c r="M124" s="6">
        <f t="shared" si="48"/>
        <v>0</v>
      </c>
      <c r="N124" s="6">
        <f t="shared" si="48"/>
        <v>0</v>
      </c>
      <c r="O124" s="2">
        <f t="shared" si="48"/>
        <v>0</v>
      </c>
      <c r="P124" s="6">
        <f t="shared" si="48"/>
        <v>0</v>
      </c>
      <c r="Q124" s="6">
        <f t="shared" si="48"/>
        <v>0</v>
      </c>
      <c r="R124" s="1">
        <f t="shared" si="48"/>
        <v>0</v>
      </c>
      <c r="S124" s="3" t="str">
        <f t="shared" si="17"/>
        <v/>
      </c>
      <c r="T124" s="4" t="str">
        <f t="shared" si="18"/>
        <v/>
      </c>
      <c r="U124" s="4" t="str">
        <f t="shared" si="19"/>
        <v/>
      </c>
    </row>
    <row r="125" spans="1:21" ht="14.4">
      <c r="A125" s="1" t="s">
        <v>345</v>
      </c>
      <c r="B125" s="1" t="s">
        <v>344</v>
      </c>
      <c r="C125" s="88">
        <v>111</v>
      </c>
      <c r="D125" s="88">
        <v>46</v>
      </c>
      <c r="E125" s="88">
        <v>0</v>
      </c>
      <c r="F125" s="88">
        <v>66</v>
      </c>
      <c r="G125" s="89">
        <v>174</v>
      </c>
      <c r="H125" s="90">
        <v>96</v>
      </c>
      <c r="I125" s="90">
        <v>2</v>
      </c>
      <c r="J125" s="90">
        <v>81</v>
      </c>
      <c r="K125" s="2">
        <f t="shared" si="48"/>
        <v>111</v>
      </c>
      <c r="L125" s="6">
        <f t="shared" si="48"/>
        <v>46</v>
      </c>
      <c r="M125" s="6">
        <f t="shared" si="48"/>
        <v>0</v>
      </c>
      <c r="N125" s="6">
        <f t="shared" si="48"/>
        <v>66</v>
      </c>
      <c r="O125" s="2">
        <f t="shared" si="48"/>
        <v>174</v>
      </c>
      <c r="P125" s="6">
        <f t="shared" si="48"/>
        <v>96</v>
      </c>
      <c r="Q125" s="6">
        <f t="shared" si="48"/>
        <v>2</v>
      </c>
      <c r="R125" s="1">
        <f t="shared" si="48"/>
        <v>81</v>
      </c>
      <c r="S125" s="3">
        <f t="shared" si="17"/>
        <v>1.1494252873563218E-2</v>
      </c>
      <c r="T125" s="4">
        <f t="shared" si="18"/>
        <v>0</v>
      </c>
      <c r="U125" s="4">
        <f t="shared" si="19"/>
        <v>0.44897959183673469</v>
      </c>
    </row>
    <row r="126" spans="1:21" ht="14.4">
      <c r="A126" s="1" t="str">
        <f>all!A126</f>
        <v>Transylvania</v>
      </c>
      <c r="B126" s="1" t="s">
        <v>305</v>
      </c>
      <c r="C126" s="1">
        <v>384</v>
      </c>
      <c r="D126" s="1">
        <v>30</v>
      </c>
      <c r="E126" s="1">
        <v>17</v>
      </c>
      <c r="F126" s="1">
        <v>337</v>
      </c>
      <c r="G126" s="2">
        <v>973</v>
      </c>
      <c r="H126" s="1">
        <v>97</v>
      </c>
      <c r="I126" s="1">
        <v>117</v>
      </c>
      <c r="J126" s="1">
        <v>759</v>
      </c>
      <c r="K126" s="2">
        <f t="shared" si="48"/>
        <v>384</v>
      </c>
      <c r="L126" s="6">
        <f t="shared" si="48"/>
        <v>30</v>
      </c>
      <c r="M126" s="6">
        <f t="shared" si="48"/>
        <v>17</v>
      </c>
      <c r="N126" s="6">
        <f t="shared" si="48"/>
        <v>337</v>
      </c>
      <c r="O126" s="2">
        <f t="shared" si="48"/>
        <v>973</v>
      </c>
      <c r="P126" s="6">
        <f t="shared" si="48"/>
        <v>97</v>
      </c>
      <c r="Q126" s="6">
        <f t="shared" si="48"/>
        <v>117</v>
      </c>
      <c r="R126" s="1">
        <f t="shared" si="48"/>
        <v>759</v>
      </c>
      <c r="S126" s="3">
        <f t="shared" si="17"/>
        <v>0.12024665981500514</v>
      </c>
      <c r="T126" s="4">
        <f t="shared" si="18"/>
        <v>4.4270833333333336E-2</v>
      </c>
      <c r="U126" s="4">
        <f t="shared" si="19"/>
        <v>0.30748175182481752</v>
      </c>
    </row>
    <row r="127" spans="1:21" ht="14.4">
      <c r="A127" s="1" t="str">
        <f>all!A127</f>
        <v>Tyrrell</v>
      </c>
      <c r="B127" s="1" t="s">
        <v>307</v>
      </c>
      <c r="C127" s="1"/>
      <c r="D127" s="1"/>
      <c r="E127" s="1"/>
      <c r="F127" s="1"/>
      <c r="G127" s="2"/>
      <c r="H127" s="1"/>
      <c r="I127" s="1"/>
      <c r="J127" s="1"/>
      <c r="K127" s="2">
        <f t="shared" si="48"/>
        <v>0</v>
      </c>
      <c r="L127" s="6">
        <f t="shared" si="48"/>
        <v>0</v>
      </c>
      <c r="M127" s="6">
        <f t="shared" si="48"/>
        <v>0</v>
      </c>
      <c r="N127" s="6">
        <f t="shared" si="48"/>
        <v>0</v>
      </c>
      <c r="O127" s="2">
        <f t="shared" si="48"/>
        <v>0</v>
      </c>
      <c r="P127" s="6">
        <f t="shared" si="48"/>
        <v>0</v>
      </c>
      <c r="Q127" s="6">
        <f t="shared" si="48"/>
        <v>0</v>
      </c>
      <c r="R127" s="1">
        <f t="shared" si="48"/>
        <v>0</v>
      </c>
      <c r="S127" s="3" t="str">
        <f t="shared" si="17"/>
        <v/>
      </c>
      <c r="T127" s="4" t="str">
        <f t="shared" si="18"/>
        <v/>
      </c>
      <c r="U127" s="4" t="str">
        <f t="shared" si="19"/>
        <v/>
      </c>
    </row>
    <row r="128" spans="1:21" ht="14.4">
      <c r="A128" s="1" t="str">
        <f>all!A128</f>
        <v>Union</v>
      </c>
      <c r="B128" s="1" t="s">
        <v>309</v>
      </c>
      <c r="C128" s="91">
        <v>4066</v>
      </c>
      <c r="D128" s="91">
        <v>980</v>
      </c>
      <c r="E128" s="91">
        <v>19</v>
      </c>
      <c r="F128" s="91">
        <v>3067</v>
      </c>
      <c r="G128" s="92">
        <v>4483</v>
      </c>
      <c r="H128" s="93">
        <v>1335</v>
      </c>
      <c r="I128" s="93">
        <v>249</v>
      </c>
      <c r="J128" s="93">
        <v>2899</v>
      </c>
      <c r="K128" s="2">
        <f t="shared" si="48"/>
        <v>4066</v>
      </c>
      <c r="L128" s="6">
        <f t="shared" si="48"/>
        <v>980</v>
      </c>
      <c r="M128" s="6">
        <f t="shared" si="48"/>
        <v>19</v>
      </c>
      <c r="N128" s="6">
        <f t="shared" si="48"/>
        <v>3067</v>
      </c>
      <c r="O128" s="2">
        <f t="shared" si="48"/>
        <v>4483</v>
      </c>
      <c r="P128" s="6">
        <f t="shared" si="48"/>
        <v>1335</v>
      </c>
      <c r="Q128" s="6">
        <f t="shared" si="48"/>
        <v>249</v>
      </c>
      <c r="R128" s="1">
        <f t="shared" si="48"/>
        <v>2899</v>
      </c>
      <c r="S128" s="3">
        <f t="shared" si="17"/>
        <v>5.5543163060450589E-2</v>
      </c>
      <c r="T128" s="4">
        <f t="shared" si="18"/>
        <v>4.6728971962616819E-3</v>
      </c>
      <c r="U128" s="4">
        <f t="shared" si="19"/>
        <v>0.51407978545088839</v>
      </c>
    </row>
    <row r="129" spans="1:21" ht="14.4">
      <c r="A129" s="1" t="str">
        <f>all!A129</f>
        <v>Vance</v>
      </c>
      <c r="B129" s="1" t="s">
        <v>311</v>
      </c>
      <c r="C129" s="94">
        <v>550</v>
      </c>
      <c r="D129" s="94">
        <v>125</v>
      </c>
      <c r="E129" s="94">
        <v>3</v>
      </c>
      <c r="F129" s="94">
        <v>468</v>
      </c>
      <c r="G129" s="95">
        <v>1532</v>
      </c>
      <c r="H129" s="96">
        <v>478</v>
      </c>
      <c r="I129" s="96">
        <v>60</v>
      </c>
      <c r="J129" s="96">
        <v>948</v>
      </c>
      <c r="K129" s="2">
        <f t="shared" si="48"/>
        <v>550</v>
      </c>
      <c r="L129" s="6">
        <f t="shared" si="48"/>
        <v>125</v>
      </c>
      <c r="M129" s="6">
        <f t="shared" si="48"/>
        <v>3</v>
      </c>
      <c r="N129" s="6">
        <f t="shared" si="48"/>
        <v>468</v>
      </c>
      <c r="O129" s="2">
        <f t="shared" si="48"/>
        <v>1532</v>
      </c>
      <c r="P129" s="6">
        <f t="shared" si="48"/>
        <v>478</v>
      </c>
      <c r="Q129" s="6">
        <f t="shared" si="48"/>
        <v>60</v>
      </c>
      <c r="R129" s="1">
        <f t="shared" si="48"/>
        <v>948</v>
      </c>
      <c r="S129" s="3">
        <f t="shared" si="17"/>
        <v>3.91644908616188E-2</v>
      </c>
      <c r="T129" s="4">
        <f t="shared" si="18"/>
        <v>5.454545454545455E-3</v>
      </c>
      <c r="U129" s="4">
        <f t="shared" si="19"/>
        <v>0.33050847457627119</v>
      </c>
    </row>
    <row r="130" spans="1:21" ht="14.4">
      <c r="A130" s="1" t="str">
        <f>all!A130</f>
        <v>Wake</v>
      </c>
      <c r="B130" s="1" t="s">
        <v>312</v>
      </c>
      <c r="C130" s="97">
        <v>3249</v>
      </c>
      <c r="D130" s="97">
        <v>589</v>
      </c>
      <c r="E130" s="97">
        <v>52</v>
      </c>
      <c r="F130" s="97">
        <v>2564</v>
      </c>
      <c r="G130" s="98">
        <v>3854</v>
      </c>
      <c r="H130" s="99">
        <v>1274</v>
      </c>
      <c r="I130" s="99">
        <v>391</v>
      </c>
      <c r="J130" s="99">
        <v>2118</v>
      </c>
      <c r="K130" s="2">
        <f>C131+C130</f>
        <v>7032</v>
      </c>
      <c r="L130" s="6">
        <f t="shared" ref="L130:R130" si="49">D131+D130</f>
        <v>1531</v>
      </c>
      <c r="M130" s="6">
        <f t="shared" si="49"/>
        <v>166</v>
      </c>
      <c r="N130" s="6">
        <f t="shared" si="49"/>
        <v>5182</v>
      </c>
      <c r="O130" s="2">
        <f t="shared" si="49"/>
        <v>8166</v>
      </c>
      <c r="P130" s="6">
        <f t="shared" si="49"/>
        <v>2680</v>
      </c>
      <c r="Q130" s="6">
        <f t="shared" si="49"/>
        <v>1099</v>
      </c>
      <c r="R130" s="1">
        <f t="shared" si="49"/>
        <v>4232</v>
      </c>
      <c r="S130" s="3">
        <f t="shared" si="17"/>
        <v>0.1345824148910115</v>
      </c>
      <c r="T130" s="4">
        <f t="shared" si="18"/>
        <v>2.3606370875995448E-2</v>
      </c>
      <c r="U130" s="4">
        <f t="shared" si="19"/>
        <v>0.55045676651795195</v>
      </c>
    </row>
    <row r="131" spans="1:21" ht="14.4">
      <c r="A131" s="1"/>
      <c r="B131" s="1" t="s">
        <v>313</v>
      </c>
      <c r="C131" s="100">
        <v>3783</v>
      </c>
      <c r="D131" s="100">
        <v>942</v>
      </c>
      <c r="E131" s="100">
        <v>114</v>
      </c>
      <c r="F131" s="100">
        <v>2618</v>
      </c>
      <c r="G131" s="101">
        <v>4312</v>
      </c>
      <c r="H131" s="102">
        <v>1406</v>
      </c>
      <c r="I131" s="102">
        <v>708</v>
      </c>
      <c r="J131" s="102">
        <v>2114</v>
      </c>
      <c r="K131" s="2"/>
      <c r="L131" s="6"/>
      <c r="M131" s="6"/>
      <c r="N131" s="6"/>
      <c r="O131" s="2"/>
      <c r="P131" s="6"/>
      <c r="Q131" s="6"/>
      <c r="R131" s="1"/>
      <c r="S131" s="3" t="str">
        <f t="shared" si="17"/>
        <v/>
      </c>
      <c r="T131" s="4" t="str">
        <f t="shared" si="18"/>
        <v/>
      </c>
      <c r="U131" s="4" t="str">
        <f t="shared" si="19"/>
        <v/>
      </c>
    </row>
    <row r="132" spans="1:21" ht="14.4">
      <c r="A132" s="1" t="str">
        <f>all!A132</f>
        <v>Warren</v>
      </c>
      <c r="B132" s="1" t="s">
        <v>315</v>
      </c>
      <c r="C132" s="103">
        <v>469</v>
      </c>
      <c r="D132" s="103">
        <v>0</v>
      </c>
      <c r="E132" s="103">
        <v>0</v>
      </c>
      <c r="F132" s="103">
        <v>469</v>
      </c>
      <c r="G132" s="104">
        <v>1091</v>
      </c>
      <c r="H132" s="105">
        <v>44</v>
      </c>
      <c r="I132" s="105">
        <v>23</v>
      </c>
      <c r="J132" s="105">
        <v>1024</v>
      </c>
      <c r="K132" s="2">
        <f t="shared" ref="K132:R133" si="50">C132</f>
        <v>469</v>
      </c>
      <c r="L132" s="6">
        <f t="shared" si="50"/>
        <v>0</v>
      </c>
      <c r="M132" s="6">
        <f t="shared" si="50"/>
        <v>0</v>
      </c>
      <c r="N132" s="6">
        <f t="shared" si="50"/>
        <v>469</v>
      </c>
      <c r="O132" s="2">
        <f t="shared" si="50"/>
        <v>1091</v>
      </c>
      <c r="P132" s="6">
        <f t="shared" si="50"/>
        <v>44</v>
      </c>
      <c r="Q132" s="6">
        <f t="shared" si="50"/>
        <v>23</v>
      </c>
      <c r="R132" s="1">
        <f t="shared" si="50"/>
        <v>1024</v>
      </c>
      <c r="S132" s="3">
        <f t="shared" si="17"/>
        <v>2.1081576535288724E-2</v>
      </c>
      <c r="T132" s="4">
        <f t="shared" si="18"/>
        <v>0</v>
      </c>
      <c r="U132" s="4">
        <f t="shared" si="19"/>
        <v>0.3141326188881447</v>
      </c>
    </row>
    <row r="133" spans="1:21" ht="14.4">
      <c r="A133" s="1" t="str">
        <f>all!A133</f>
        <v>Washington</v>
      </c>
      <c r="B133" s="1" t="s">
        <v>317</v>
      </c>
      <c r="C133" s="106">
        <v>328</v>
      </c>
      <c r="D133" s="106">
        <v>36</v>
      </c>
      <c r="E133" s="106">
        <v>2</v>
      </c>
      <c r="F133" s="106">
        <v>266</v>
      </c>
      <c r="G133" s="107">
        <v>424</v>
      </c>
      <c r="H133" s="108">
        <v>119</v>
      </c>
      <c r="I133" s="108">
        <v>19</v>
      </c>
      <c r="J133" s="108">
        <v>330</v>
      </c>
      <c r="K133" s="2">
        <f t="shared" si="50"/>
        <v>328</v>
      </c>
      <c r="L133" s="6">
        <f t="shared" si="50"/>
        <v>36</v>
      </c>
      <c r="M133" s="6">
        <f t="shared" si="50"/>
        <v>2</v>
      </c>
      <c r="N133" s="6">
        <f t="shared" si="50"/>
        <v>266</v>
      </c>
      <c r="O133" s="2">
        <f t="shared" si="50"/>
        <v>424</v>
      </c>
      <c r="P133" s="6">
        <f t="shared" si="50"/>
        <v>119</v>
      </c>
      <c r="Q133" s="6">
        <f t="shared" si="50"/>
        <v>19</v>
      </c>
      <c r="R133" s="1">
        <f t="shared" si="50"/>
        <v>330</v>
      </c>
      <c r="S133" s="3">
        <f t="shared" si="17"/>
        <v>4.4811320754716978E-2</v>
      </c>
      <c r="T133" s="4">
        <f t="shared" si="18"/>
        <v>6.0975609756097563E-3</v>
      </c>
      <c r="U133" s="4">
        <f t="shared" si="19"/>
        <v>0.44630872483221479</v>
      </c>
    </row>
    <row r="134" spans="1:21" ht="14.4">
      <c r="A134" s="1" t="str">
        <f>all!A134</f>
        <v>Watauga</v>
      </c>
      <c r="B134" s="1" t="s">
        <v>319</v>
      </c>
      <c r="C134" s="109">
        <v>496</v>
      </c>
      <c r="D134" s="109">
        <v>52</v>
      </c>
      <c r="E134" s="109">
        <v>52</v>
      </c>
      <c r="F134" s="109">
        <v>392</v>
      </c>
      <c r="G134" s="110">
        <v>747</v>
      </c>
      <c r="H134" s="111">
        <v>177</v>
      </c>
      <c r="I134" s="111">
        <v>133</v>
      </c>
      <c r="J134" s="111">
        <v>343</v>
      </c>
      <c r="K134" s="2">
        <f>C135+C134</f>
        <v>496</v>
      </c>
      <c r="L134" s="6">
        <f t="shared" ref="L134:R134" si="51">D135+D134</f>
        <v>52</v>
      </c>
      <c r="M134" s="6">
        <f t="shared" si="51"/>
        <v>52</v>
      </c>
      <c r="N134" s="6">
        <f t="shared" si="51"/>
        <v>392</v>
      </c>
      <c r="O134" s="2">
        <f t="shared" si="51"/>
        <v>747</v>
      </c>
      <c r="P134" s="6">
        <f t="shared" si="51"/>
        <v>177</v>
      </c>
      <c r="Q134" s="6">
        <f t="shared" si="51"/>
        <v>133</v>
      </c>
      <c r="R134" s="1">
        <f t="shared" si="51"/>
        <v>343</v>
      </c>
      <c r="S134" s="3">
        <f t="shared" si="17"/>
        <v>0.17804551539491298</v>
      </c>
      <c r="T134" s="4">
        <f t="shared" si="18"/>
        <v>0.10483870967741936</v>
      </c>
      <c r="U134" s="4">
        <f t="shared" si="19"/>
        <v>0.53333333333333333</v>
      </c>
    </row>
    <row r="135" spans="1:21" ht="14.4">
      <c r="A135" s="1"/>
      <c r="B135" s="1" t="s">
        <v>320</v>
      </c>
      <c r="C135" s="1"/>
      <c r="D135" s="1"/>
      <c r="E135" s="1"/>
      <c r="F135" s="1"/>
      <c r="G135" s="2"/>
      <c r="H135" s="1"/>
      <c r="I135" s="1"/>
      <c r="J135" s="1"/>
      <c r="K135" s="2"/>
      <c r="L135" s="6"/>
      <c r="M135" s="6"/>
      <c r="N135" s="6"/>
      <c r="O135" s="2"/>
      <c r="P135" s="6"/>
      <c r="Q135" s="6"/>
      <c r="R135" s="1"/>
      <c r="S135" s="3" t="str">
        <f t="shared" ref="S135:S140" si="52">IFERROR(Q135/O135,"")</f>
        <v/>
      </c>
      <c r="T135" s="4" t="str">
        <f t="shared" ref="T135:T140" si="53">IFERROR(M135/K135,"")</f>
        <v/>
      </c>
      <c r="U135" s="4" t="str">
        <f t="shared" si="19"/>
        <v/>
      </c>
    </row>
    <row r="136" spans="1:21" ht="14.4">
      <c r="A136" s="1" t="str">
        <f>all!A136</f>
        <v>Wayne</v>
      </c>
      <c r="B136" s="1" t="s">
        <v>322</v>
      </c>
      <c r="C136" s="112">
        <v>3538</v>
      </c>
      <c r="D136" s="112">
        <v>127</v>
      </c>
      <c r="E136" s="112">
        <v>19</v>
      </c>
      <c r="F136" s="112">
        <v>3392</v>
      </c>
      <c r="G136" s="113">
        <v>3559</v>
      </c>
      <c r="H136" s="114">
        <v>255</v>
      </c>
      <c r="I136" s="114">
        <v>247</v>
      </c>
      <c r="J136" s="114">
        <v>3057</v>
      </c>
      <c r="K136" s="2">
        <f t="shared" ref="K136:R140" si="54">C136</f>
        <v>3538</v>
      </c>
      <c r="L136" s="6">
        <f t="shared" si="54"/>
        <v>127</v>
      </c>
      <c r="M136" s="6">
        <f t="shared" si="54"/>
        <v>19</v>
      </c>
      <c r="N136" s="6">
        <f t="shared" si="54"/>
        <v>3392</v>
      </c>
      <c r="O136" s="2">
        <f t="shared" si="54"/>
        <v>3559</v>
      </c>
      <c r="P136" s="6">
        <f t="shared" si="54"/>
        <v>255</v>
      </c>
      <c r="Q136" s="6">
        <f t="shared" si="54"/>
        <v>247</v>
      </c>
      <c r="R136" s="1">
        <f t="shared" si="54"/>
        <v>3057</v>
      </c>
      <c r="S136" s="3">
        <f t="shared" si="52"/>
        <v>6.940151728013487E-2</v>
      </c>
      <c r="T136" s="4">
        <f t="shared" si="53"/>
        <v>5.3702656868287171E-3</v>
      </c>
      <c r="U136" s="4">
        <f t="shared" si="19"/>
        <v>0.52597301907272442</v>
      </c>
    </row>
    <row r="137" spans="1:21" ht="14.4">
      <c r="A137" s="1" t="str">
        <f>all!A137</f>
        <v>Wilkes</v>
      </c>
      <c r="B137" s="1" t="s">
        <v>324</v>
      </c>
      <c r="C137" s="115">
        <v>2213</v>
      </c>
      <c r="D137" s="115">
        <v>191</v>
      </c>
      <c r="E137" s="115">
        <v>24</v>
      </c>
      <c r="F137" s="115">
        <v>2058</v>
      </c>
      <c r="G137" s="116">
        <v>2963</v>
      </c>
      <c r="H137" s="117">
        <v>346</v>
      </c>
      <c r="I137" s="117">
        <v>165</v>
      </c>
      <c r="J137" s="117">
        <v>2560</v>
      </c>
      <c r="K137" s="2">
        <f t="shared" si="54"/>
        <v>2213</v>
      </c>
      <c r="L137" s="6">
        <f t="shared" si="54"/>
        <v>191</v>
      </c>
      <c r="M137" s="6">
        <f t="shared" si="54"/>
        <v>24</v>
      </c>
      <c r="N137" s="6">
        <f t="shared" si="54"/>
        <v>2058</v>
      </c>
      <c r="O137" s="2">
        <f t="shared" si="54"/>
        <v>2963</v>
      </c>
      <c r="P137" s="6">
        <f t="shared" si="54"/>
        <v>346</v>
      </c>
      <c r="Q137" s="6">
        <f t="shared" si="54"/>
        <v>165</v>
      </c>
      <c r="R137" s="1">
        <f t="shared" si="54"/>
        <v>2560</v>
      </c>
      <c r="S137" s="3">
        <f t="shared" si="52"/>
        <v>5.5686803914951066E-2</v>
      </c>
      <c r="T137" s="4">
        <f t="shared" si="53"/>
        <v>1.0845006778129237E-2</v>
      </c>
      <c r="U137" s="4">
        <f t="shared" ref="U137:U140" si="55">IFERROR(N137/(N137+R137),"")</f>
        <v>0.44564746643568642</v>
      </c>
    </row>
    <row r="138" spans="1:21" ht="14.4">
      <c r="A138" s="1" t="str">
        <f>all!A138</f>
        <v>Wilson</v>
      </c>
      <c r="B138" s="1" t="s">
        <v>326</v>
      </c>
      <c r="C138" s="118">
        <v>1514</v>
      </c>
      <c r="D138" s="118">
        <v>86</v>
      </c>
      <c r="E138" s="118">
        <v>17</v>
      </c>
      <c r="F138" s="118">
        <v>1400</v>
      </c>
      <c r="G138" s="2">
        <v>1928</v>
      </c>
      <c r="H138" s="1">
        <v>166</v>
      </c>
      <c r="I138" s="1">
        <v>133</v>
      </c>
      <c r="J138" s="1">
        <v>1640</v>
      </c>
      <c r="K138" s="2">
        <f t="shared" si="54"/>
        <v>1514</v>
      </c>
      <c r="L138" s="6">
        <f t="shared" si="54"/>
        <v>86</v>
      </c>
      <c r="M138" s="6">
        <f t="shared" si="54"/>
        <v>17</v>
      </c>
      <c r="N138" s="6">
        <f t="shared" si="54"/>
        <v>1400</v>
      </c>
      <c r="O138" s="2">
        <f t="shared" si="54"/>
        <v>1928</v>
      </c>
      <c r="P138" s="6">
        <f t="shared" si="54"/>
        <v>166</v>
      </c>
      <c r="Q138" s="6">
        <f t="shared" si="54"/>
        <v>133</v>
      </c>
      <c r="R138" s="1">
        <f t="shared" si="54"/>
        <v>1640</v>
      </c>
      <c r="S138" s="3">
        <f t="shared" si="52"/>
        <v>6.8983402489626561E-2</v>
      </c>
      <c r="T138" s="4">
        <f t="shared" si="53"/>
        <v>1.1228533685601057E-2</v>
      </c>
      <c r="U138" s="4">
        <f t="shared" si="55"/>
        <v>0.46052631578947367</v>
      </c>
    </row>
    <row r="139" spans="1:21" ht="14.4">
      <c r="A139" s="1" t="str">
        <f>all!A139</f>
        <v>Yadkin</v>
      </c>
      <c r="B139" s="1" t="s">
        <v>328</v>
      </c>
      <c r="C139" s="1"/>
      <c r="D139" s="1"/>
      <c r="E139" s="1"/>
      <c r="F139" s="1"/>
      <c r="G139" s="2"/>
      <c r="H139" s="1"/>
      <c r="I139" s="1"/>
      <c r="J139" s="1"/>
      <c r="K139" s="2">
        <f t="shared" si="54"/>
        <v>0</v>
      </c>
      <c r="L139" s="6">
        <f t="shared" si="54"/>
        <v>0</v>
      </c>
      <c r="M139" s="6">
        <f t="shared" si="54"/>
        <v>0</v>
      </c>
      <c r="N139" s="6">
        <f t="shared" si="54"/>
        <v>0</v>
      </c>
      <c r="O139" s="2">
        <f t="shared" si="54"/>
        <v>0</v>
      </c>
      <c r="P139" s="6">
        <f t="shared" si="54"/>
        <v>0</v>
      </c>
      <c r="Q139" s="6">
        <f t="shared" si="54"/>
        <v>0</v>
      </c>
      <c r="R139" s="1">
        <f t="shared" si="54"/>
        <v>0</v>
      </c>
      <c r="S139" s="3" t="str">
        <f t="shared" si="52"/>
        <v/>
      </c>
      <c r="T139" s="4" t="str">
        <f t="shared" si="53"/>
        <v/>
      </c>
      <c r="U139" s="4" t="str">
        <f t="shared" si="55"/>
        <v/>
      </c>
    </row>
    <row r="140" spans="1:21" ht="14.4">
      <c r="A140" s="1" t="str">
        <f>all!A140</f>
        <v>Yancey</v>
      </c>
      <c r="B140" s="1" t="s">
        <v>330</v>
      </c>
      <c r="C140" s="119">
        <v>650</v>
      </c>
      <c r="D140" s="119">
        <v>155</v>
      </c>
      <c r="E140" s="119">
        <v>1</v>
      </c>
      <c r="F140" s="119">
        <v>290</v>
      </c>
      <c r="G140" s="120">
        <v>405</v>
      </c>
      <c r="H140" s="121">
        <v>270</v>
      </c>
      <c r="I140" s="121">
        <v>21</v>
      </c>
      <c r="J140" s="121">
        <v>202</v>
      </c>
      <c r="K140" s="2">
        <f t="shared" si="54"/>
        <v>650</v>
      </c>
      <c r="L140" s="6">
        <f t="shared" si="54"/>
        <v>155</v>
      </c>
      <c r="M140" s="6">
        <f t="shared" si="54"/>
        <v>1</v>
      </c>
      <c r="N140" s="6">
        <f t="shared" si="54"/>
        <v>290</v>
      </c>
      <c r="O140" s="2">
        <f t="shared" si="54"/>
        <v>405</v>
      </c>
      <c r="P140" s="6">
        <f t="shared" si="54"/>
        <v>270</v>
      </c>
      <c r="Q140" s="6">
        <f t="shared" si="54"/>
        <v>21</v>
      </c>
      <c r="R140" s="1">
        <f t="shared" si="54"/>
        <v>202</v>
      </c>
      <c r="S140" s="3">
        <f t="shared" si="52"/>
        <v>5.185185185185185E-2</v>
      </c>
      <c r="T140" s="4">
        <f t="shared" si="53"/>
        <v>1.5384615384615385E-3</v>
      </c>
      <c r="U140" s="4">
        <f t="shared" si="55"/>
        <v>0.58943089430894313</v>
      </c>
    </row>
    <row r="141" spans="1:21" ht="14.4">
      <c r="A141" s="1"/>
      <c r="B141" s="1"/>
      <c r="C141" s="1"/>
      <c r="D141" s="1"/>
      <c r="E141" s="1"/>
      <c r="F141" s="1"/>
      <c r="G141" s="2"/>
      <c r="H141" s="1"/>
      <c r="I141" s="1"/>
      <c r="J141" s="1"/>
      <c r="K141" s="2"/>
      <c r="L141" s="1"/>
      <c r="M141" s="1"/>
      <c r="N141" s="1"/>
      <c r="O141" s="2"/>
      <c r="P141" s="1"/>
      <c r="Q141" s="1"/>
      <c r="R141" s="1"/>
      <c r="S141" s="3"/>
      <c r="T141" s="4"/>
      <c r="U141" s="4"/>
    </row>
    <row r="142" spans="1:21" ht="14.4">
      <c r="A142" s="1"/>
      <c r="B142" s="1"/>
      <c r="C142" s="1"/>
      <c r="D142" s="1"/>
      <c r="E142" s="1"/>
      <c r="F142" s="1"/>
      <c r="G142" s="2"/>
      <c r="H142" s="1"/>
      <c r="I142" s="1"/>
      <c r="J142" s="1"/>
      <c r="K142" s="2"/>
      <c r="L142" s="1"/>
      <c r="M142" s="1"/>
      <c r="N142" s="1"/>
      <c r="O142" s="2"/>
      <c r="P142" s="1"/>
      <c r="Q142" s="1"/>
      <c r="R142" s="1"/>
      <c r="S142" s="3"/>
      <c r="T142" s="4"/>
      <c r="U142" s="4"/>
    </row>
    <row r="143" spans="1:21" ht="14.4">
      <c r="A143" s="1"/>
      <c r="B143" s="1"/>
      <c r="C143" s="1"/>
      <c r="D143" s="1"/>
      <c r="E143" s="1"/>
      <c r="F143" s="1"/>
      <c r="G143" s="2"/>
      <c r="H143" s="1"/>
      <c r="I143" s="1"/>
      <c r="J143" s="1"/>
      <c r="K143" s="2"/>
      <c r="L143" s="1"/>
      <c r="M143" s="1"/>
      <c r="N143" s="1"/>
      <c r="O143" s="2"/>
      <c r="P143" s="1"/>
      <c r="Q143" s="1"/>
      <c r="R143" s="1"/>
      <c r="S143" s="3"/>
      <c r="T143" s="4"/>
      <c r="U143" s="4"/>
    </row>
    <row r="144" spans="1:21" ht="14.4">
      <c r="A144" s="1"/>
      <c r="B144" s="1"/>
      <c r="C144" s="1"/>
      <c r="D144" s="1"/>
      <c r="E144" s="1"/>
      <c r="F144" s="1"/>
      <c r="G144" s="2"/>
      <c r="H144" s="1"/>
      <c r="I144" s="1"/>
      <c r="J144" s="1"/>
      <c r="K144" s="2"/>
      <c r="L144" s="1"/>
      <c r="M144" s="1"/>
      <c r="N144" s="1"/>
      <c r="O144" s="2"/>
      <c r="P144" s="1"/>
      <c r="Q144" s="1"/>
      <c r="R144" s="1"/>
      <c r="S144" s="3"/>
      <c r="T144" s="4"/>
      <c r="U144" s="4"/>
    </row>
    <row r="145" spans="1:21" ht="14.4">
      <c r="A145" s="1"/>
      <c r="B145" s="1" t="s">
        <v>130</v>
      </c>
      <c r="C145" s="1"/>
      <c r="D145" s="1"/>
      <c r="E145" s="1"/>
      <c r="F145" s="1"/>
      <c r="G145" s="2"/>
      <c r="H145" s="1"/>
      <c r="I145" s="1"/>
      <c r="J145" s="1"/>
      <c r="K145" s="2"/>
      <c r="L145" s="1"/>
      <c r="M145" s="1"/>
      <c r="N145" s="1"/>
      <c r="O145" s="2"/>
      <c r="P145" s="1"/>
      <c r="Q145" s="1"/>
      <c r="R145" s="1"/>
      <c r="S145" s="3"/>
      <c r="T145" s="4"/>
      <c r="U145" s="4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0"/>
  <sheetViews>
    <sheetView zoomScale="90" zoomScaleNormal="90" workbookViewId="0">
      <pane ySplit="3" topLeftCell="A133" activePane="bottomLeft" state="frozen"/>
      <selection activeCell="O48" sqref="O48"/>
      <selection pane="bottomLeft" activeCell="O48" sqref="O48"/>
    </sheetView>
  </sheetViews>
  <sheetFormatPr defaultRowHeight="12.6" customHeight="1"/>
  <cols>
    <col min="1" max="1" width="15.109375" customWidth="1"/>
    <col min="2" max="2" width="29.109375" customWidth="1"/>
    <col min="3" max="10" width="8.33203125" customWidth="1"/>
    <col min="11" max="18" width="6.77734375" customWidth="1"/>
    <col min="19" max="21" width="7" customWidth="1"/>
    <col min="22" max="27" width="8.88671875" customWidth="1"/>
  </cols>
  <sheetData>
    <row r="1" spans="1:21" ht="14.4">
      <c r="A1" s="1">
        <v>2010</v>
      </c>
      <c r="B1" s="1"/>
      <c r="C1" s="1"/>
      <c r="D1" s="1"/>
      <c r="E1" s="1"/>
      <c r="F1" s="1"/>
      <c r="G1" s="2"/>
      <c r="H1" s="1"/>
      <c r="I1" s="1"/>
      <c r="J1" s="1"/>
      <c r="K1" s="2" t="s">
        <v>346</v>
      </c>
      <c r="L1" s="1"/>
      <c r="M1" s="1"/>
      <c r="N1" s="1"/>
      <c r="O1" s="2"/>
      <c r="P1" s="1"/>
      <c r="Q1" s="1"/>
      <c r="R1" s="1"/>
      <c r="S1" s="3"/>
      <c r="T1" s="4"/>
      <c r="U1" s="4"/>
    </row>
    <row r="2" spans="1:21" ht="14.4">
      <c r="A2" s="1"/>
      <c r="B2" s="1"/>
      <c r="C2" s="1"/>
      <c r="D2" s="1" t="s">
        <v>4</v>
      </c>
      <c r="E2" s="1"/>
      <c r="F2" s="1"/>
      <c r="G2" s="2" t="s">
        <v>5</v>
      </c>
      <c r="H2" s="1"/>
      <c r="I2" s="1"/>
      <c r="J2" s="1"/>
      <c r="K2" s="2" t="s">
        <v>117</v>
      </c>
      <c r="L2" s="1" t="s">
        <v>4</v>
      </c>
      <c r="M2" s="1"/>
      <c r="N2" s="1"/>
      <c r="O2" s="2" t="s">
        <v>5</v>
      </c>
      <c r="P2" s="1"/>
      <c r="Q2" s="1"/>
      <c r="R2" s="1"/>
      <c r="S2" s="3" t="s">
        <v>8</v>
      </c>
      <c r="T2" s="4"/>
      <c r="U2" s="4" t="s">
        <v>333</v>
      </c>
    </row>
    <row r="3" spans="1:21" ht="14.4">
      <c r="A3" s="1" t="s">
        <v>0</v>
      </c>
      <c r="B3" s="1" t="s">
        <v>1</v>
      </c>
      <c r="C3" s="1" t="s">
        <v>6</v>
      </c>
      <c r="D3" s="1" t="s">
        <v>7</v>
      </c>
      <c r="E3" s="1" t="s">
        <v>8</v>
      </c>
      <c r="F3" s="1" t="s">
        <v>9</v>
      </c>
      <c r="G3" s="2" t="s">
        <v>6</v>
      </c>
      <c r="H3" s="1" t="s">
        <v>7</v>
      </c>
      <c r="I3" s="1" t="s">
        <v>8</v>
      </c>
      <c r="J3" s="1" t="s">
        <v>9</v>
      </c>
      <c r="K3" s="2" t="s">
        <v>6</v>
      </c>
      <c r="L3" s="1" t="s">
        <v>7</v>
      </c>
      <c r="M3" s="1" t="s">
        <v>8</v>
      </c>
      <c r="N3" s="1" t="s">
        <v>9</v>
      </c>
      <c r="O3" s="2" t="s">
        <v>6</v>
      </c>
      <c r="P3" s="1" t="s">
        <v>7</v>
      </c>
      <c r="Q3" s="1" t="s">
        <v>8</v>
      </c>
      <c r="R3" s="1" t="s">
        <v>9</v>
      </c>
      <c r="S3" s="3" t="s">
        <v>2</v>
      </c>
      <c r="T3" s="4" t="s">
        <v>3</v>
      </c>
      <c r="U3" s="4" t="s">
        <v>26</v>
      </c>
    </row>
    <row r="4" spans="1:21" ht="14.4">
      <c r="A4" s="1" t="str">
        <f>all!A4</f>
        <v>Alamance</v>
      </c>
      <c r="B4" s="1" t="s">
        <v>132</v>
      </c>
      <c r="C4" s="1">
        <v>3980</v>
      </c>
      <c r="D4" s="1">
        <v>202</v>
      </c>
      <c r="E4" s="1">
        <v>52</v>
      </c>
      <c r="F4" s="1">
        <v>3477</v>
      </c>
      <c r="G4" s="2">
        <v>3119</v>
      </c>
      <c r="H4" s="1">
        <v>592</v>
      </c>
      <c r="I4" s="1">
        <v>474</v>
      </c>
      <c r="J4" s="1">
        <v>1625</v>
      </c>
      <c r="K4" s="2">
        <f>C4</f>
        <v>3980</v>
      </c>
      <c r="L4" s="1">
        <f t="shared" ref="L4:R20" si="0">D4</f>
        <v>202</v>
      </c>
      <c r="M4" s="1">
        <f t="shared" si="0"/>
        <v>52</v>
      </c>
      <c r="N4" s="1">
        <f t="shared" si="0"/>
        <v>3477</v>
      </c>
      <c r="O4" s="2">
        <f t="shared" si="0"/>
        <v>3119</v>
      </c>
      <c r="P4" s="1">
        <f t="shared" si="0"/>
        <v>592</v>
      </c>
      <c r="Q4" s="1">
        <f t="shared" si="0"/>
        <v>474</v>
      </c>
      <c r="R4" s="1">
        <f t="shared" si="0"/>
        <v>1625</v>
      </c>
      <c r="S4" s="3">
        <f>IFERROR(Q4/O4,"")</f>
        <v>0.15197178582879128</v>
      </c>
      <c r="T4" s="4">
        <f>IFERROR(M4/K4,"")</f>
        <v>1.3065326633165829E-2</v>
      </c>
      <c r="U4" s="4">
        <f>IFERROR(N4/(N4+R4),"")</f>
        <v>0.68149745197961586</v>
      </c>
    </row>
    <row r="5" spans="1:21" ht="14.4">
      <c r="A5" s="1" t="str">
        <f>all!A5</f>
        <v>Alexander</v>
      </c>
      <c r="B5" s="1" t="s">
        <v>134</v>
      </c>
      <c r="C5" s="1">
        <v>1106</v>
      </c>
      <c r="D5" s="1">
        <v>27</v>
      </c>
      <c r="E5" s="1">
        <v>9</v>
      </c>
      <c r="F5" s="1">
        <v>1070</v>
      </c>
      <c r="G5" s="2">
        <v>1315</v>
      </c>
      <c r="H5" s="1">
        <v>334</v>
      </c>
      <c r="I5" s="1">
        <v>85</v>
      </c>
      <c r="J5" s="1">
        <v>896</v>
      </c>
      <c r="K5" s="2">
        <f t="shared" ref="K5:R64" si="1">C5</f>
        <v>1106</v>
      </c>
      <c r="L5" s="1">
        <f t="shared" si="0"/>
        <v>27</v>
      </c>
      <c r="M5" s="1">
        <f t="shared" si="0"/>
        <v>9</v>
      </c>
      <c r="N5" s="1">
        <f t="shared" si="0"/>
        <v>1070</v>
      </c>
      <c r="O5" s="2">
        <f t="shared" si="0"/>
        <v>1315</v>
      </c>
      <c r="P5" s="1">
        <f t="shared" si="0"/>
        <v>334</v>
      </c>
      <c r="Q5" s="1">
        <f t="shared" si="0"/>
        <v>85</v>
      </c>
      <c r="R5" s="1">
        <f t="shared" si="0"/>
        <v>896</v>
      </c>
      <c r="S5" s="3">
        <f t="shared" ref="S5:S69" si="2">IFERROR(Q5/O5,"")</f>
        <v>6.4638783269961975E-2</v>
      </c>
      <c r="T5" s="4">
        <f t="shared" ref="T5:T69" si="3">IFERROR(M5/K5,"")</f>
        <v>8.1374321880651E-3</v>
      </c>
      <c r="U5" s="4">
        <f t="shared" ref="U5:U69" si="4">IFERROR(N5/(N5+R5),"")</f>
        <v>0.54425228891149546</v>
      </c>
    </row>
    <row r="6" spans="1:21" ht="14.4">
      <c r="A6" s="1" t="str">
        <f>all!A6</f>
        <v>Alleghany</v>
      </c>
      <c r="B6" s="1" t="s">
        <v>136</v>
      </c>
      <c r="C6" s="1">
        <v>210</v>
      </c>
      <c r="D6" s="1">
        <v>185</v>
      </c>
      <c r="E6" s="1">
        <v>4</v>
      </c>
      <c r="F6" s="1">
        <v>16</v>
      </c>
      <c r="G6" s="2">
        <v>412</v>
      </c>
      <c r="H6" s="1">
        <v>288</v>
      </c>
      <c r="I6" s="1">
        <v>12</v>
      </c>
      <c r="J6" s="1">
        <v>94</v>
      </c>
      <c r="K6" s="2">
        <f t="shared" si="1"/>
        <v>210</v>
      </c>
      <c r="L6" s="1">
        <f t="shared" si="0"/>
        <v>185</v>
      </c>
      <c r="M6" s="1">
        <f t="shared" si="0"/>
        <v>4</v>
      </c>
      <c r="N6" s="1">
        <f t="shared" si="0"/>
        <v>16</v>
      </c>
      <c r="O6" s="2">
        <f t="shared" si="0"/>
        <v>412</v>
      </c>
      <c r="P6" s="1">
        <f t="shared" si="0"/>
        <v>288</v>
      </c>
      <c r="Q6" s="1">
        <f t="shared" si="0"/>
        <v>12</v>
      </c>
      <c r="R6" s="1">
        <f t="shared" si="0"/>
        <v>94</v>
      </c>
      <c r="S6" s="3">
        <f t="shared" si="2"/>
        <v>2.9126213592233011E-2</v>
      </c>
      <c r="T6" s="4">
        <f t="shared" si="3"/>
        <v>1.9047619047619049E-2</v>
      </c>
      <c r="U6" s="4">
        <f t="shared" si="4"/>
        <v>0.14545454545454545</v>
      </c>
    </row>
    <row r="7" spans="1:21" ht="14.4">
      <c r="A7" s="1" t="str">
        <f>all!A7</f>
        <v>Anson</v>
      </c>
      <c r="B7" s="1" t="s">
        <v>138</v>
      </c>
      <c r="C7" s="1">
        <v>189</v>
      </c>
      <c r="D7" s="1">
        <v>1</v>
      </c>
      <c r="E7" s="1">
        <v>3</v>
      </c>
      <c r="F7" s="1">
        <v>185</v>
      </c>
      <c r="G7" s="2">
        <v>481</v>
      </c>
      <c r="H7" s="1">
        <v>9</v>
      </c>
      <c r="I7" s="1">
        <v>2</v>
      </c>
      <c r="J7" s="1">
        <v>470</v>
      </c>
      <c r="K7" s="2">
        <f t="shared" si="1"/>
        <v>189</v>
      </c>
      <c r="L7" s="1">
        <f t="shared" si="0"/>
        <v>1</v>
      </c>
      <c r="M7" s="1">
        <f t="shared" si="0"/>
        <v>3</v>
      </c>
      <c r="N7" s="1">
        <f t="shared" si="0"/>
        <v>185</v>
      </c>
      <c r="O7" s="2">
        <f t="shared" si="0"/>
        <v>481</v>
      </c>
      <c r="P7" s="1">
        <f t="shared" si="0"/>
        <v>9</v>
      </c>
      <c r="Q7" s="1">
        <f t="shared" si="0"/>
        <v>2</v>
      </c>
      <c r="R7" s="1">
        <f t="shared" si="0"/>
        <v>470</v>
      </c>
      <c r="S7" s="3">
        <f t="shared" si="2"/>
        <v>4.1580041580041582E-3</v>
      </c>
      <c r="T7" s="4">
        <f t="shared" si="3"/>
        <v>1.5873015873015872E-2</v>
      </c>
      <c r="U7" s="4">
        <f t="shared" si="4"/>
        <v>0.28244274809160308</v>
      </c>
    </row>
    <row r="8" spans="1:21" ht="14.4">
      <c r="A8" s="1" t="str">
        <f>all!A8</f>
        <v>Ashe</v>
      </c>
      <c r="B8" s="1" t="s">
        <v>140</v>
      </c>
      <c r="C8" s="1"/>
      <c r="D8" s="1"/>
      <c r="E8" s="1"/>
      <c r="F8" s="1"/>
      <c r="G8" s="2">
        <v>0</v>
      </c>
      <c r="H8" s="1">
        <v>0</v>
      </c>
      <c r="I8" s="1">
        <v>0</v>
      </c>
      <c r="J8" s="1">
        <v>0</v>
      </c>
      <c r="K8" s="2">
        <f t="shared" si="1"/>
        <v>0</v>
      </c>
      <c r="L8" s="1">
        <f t="shared" si="0"/>
        <v>0</v>
      </c>
      <c r="M8" s="1">
        <f t="shared" si="0"/>
        <v>0</v>
      </c>
      <c r="N8" s="1">
        <f t="shared" si="0"/>
        <v>0</v>
      </c>
      <c r="O8" s="2">
        <f t="shared" si="0"/>
        <v>0</v>
      </c>
      <c r="P8" s="1">
        <f t="shared" si="0"/>
        <v>0</v>
      </c>
      <c r="Q8" s="1">
        <f t="shared" si="0"/>
        <v>0</v>
      </c>
      <c r="R8" s="1">
        <f t="shared" si="0"/>
        <v>0</v>
      </c>
      <c r="S8" s="3" t="str">
        <f t="shared" si="2"/>
        <v/>
      </c>
      <c r="T8" s="4" t="str">
        <f t="shared" si="3"/>
        <v/>
      </c>
      <c r="U8" s="4" t="str">
        <f t="shared" si="4"/>
        <v/>
      </c>
    </row>
    <row r="9" spans="1:21" ht="14.4">
      <c r="A9" s="1" t="str">
        <f>all!A9</f>
        <v>Avery</v>
      </c>
      <c r="B9" s="1" t="s">
        <v>142</v>
      </c>
      <c r="C9" s="1">
        <v>365</v>
      </c>
      <c r="D9" s="1">
        <v>131</v>
      </c>
      <c r="E9" s="1">
        <v>7</v>
      </c>
      <c r="F9" s="1">
        <v>242</v>
      </c>
      <c r="G9" s="2">
        <v>614</v>
      </c>
      <c r="H9" s="1">
        <v>363</v>
      </c>
      <c r="I9" s="1">
        <v>65</v>
      </c>
      <c r="J9" s="1">
        <v>191</v>
      </c>
      <c r="K9" s="2">
        <f t="shared" si="1"/>
        <v>365</v>
      </c>
      <c r="L9" s="1">
        <f t="shared" si="0"/>
        <v>131</v>
      </c>
      <c r="M9" s="1">
        <f t="shared" si="0"/>
        <v>7</v>
      </c>
      <c r="N9" s="1">
        <f t="shared" si="0"/>
        <v>242</v>
      </c>
      <c r="O9" s="2">
        <f t="shared" si="0"/>
        <v>614</v>
      </c>
      <c r="P9" s="1">
        <f t="shared" si="0"/>
        <v>363</v>
      </c>
      <c r="Q9" s="1">
        <f t="shared" si="0"/>
        <v>65</v>
      </c>
      <c r="R9" s="1">
        <f t="shared" si="0"/>
        <v>191</v>
      </c>
      <c r="S9" s="3">
        <f t="shared" si="2"/>
        <v>0.10586319218241043</v>
      </c>
      <c r="T9" s="4">
        <f t="shared" si="3"/>
        <v>1.9178082191780823E-2</v>
      </c>
      <c r="U9" s="4">
        <f t="shared" si="4"/>
        <v>0.55889145496535797</v>
      </c>
    </row>
    <row r="10" spans="1:21" ht="14.4">
      <c r="A10" s="1" t="str">
        <f>all!A10</f>
        <v>Beaufort</v>
      </c>
      <c r="B10" s="1" t="s">
        <v>144</v>
      </c>
      <c r="C10" s="1">
        <v>1120</v>
      </c>
      <c r="D10" s="1">
        <v>231</v>
      </c>
      <c r="E10" s="1">
        <v>9</v>
      </c>
      <c r="F10" s="1">
        <v>880</v>
      </c>
      <c r="G10" s="2">
        <v>1415</v>
      </c>
      <c r="H10" s="1">
        <v>471</v>
      </c>
      <c r="I10" s="1">
        <v>90</v>
      </c>
      <c r="J10" s="1">
        <v>854</v>
      </c>
      <c r="K10" s="2">
        <f t="shared" si="1"/>
        <v>1120</v>
      </c>
      <c r="L10" s="1">
        <f t="shared" si="0"/>
        <v>231</v>
      </c>
      <c r="M10" s="1">
        <f t="shared" si="0"/>
        <v>9</v>
      </c>
      <c r="N10" s="1">
        <f t="shared" si="0"/>
        <v>880</v>
      </c>
      <c r="O10" s="2">
        <f t="shared" si="0"/>
        <v>1415</v>
      </c>
      <c r="P10" s="1">
        <f t="shared" si="0"/>
        <v>471</v>
      </c>
      <c r="Q10" s="1">
        <f t="shared" si="0"/>
        <v>90</v>
      </c>
      <c r="R10" s="1">
        <f t="shared" si="0"/>
        <v>854</v>
      </c>
      <c r="S10" s="3">
        <f t="shared" si="2"/>
        <v>6.3604240282685506E-2</v>
      </c>
      <c r="T10" s="4">
        <f t="shared" si="3"/>
        <v>8.0357142857142849E-3</v>
      </c>
      <c r="U10" s="4">
        <f t="shared" si="4"/>
        <v>0.50749711649365625</v>
      </c>
    </row>
    <row r="11" spans="1:21" ht="14.4">
      <c r="A11" s="1" t="str">
        <f>all!A11</f>
        <v>Bertie</v>
      </c>
      <c r="B11" s="1" t="s">
        <v>146</v>
      </c>
      <c r="C11" s="1">
        <v>459</v>
      </c>
      <c r="D11" s="1">
        <v>51</v>
      </c>
      <c r="E11" s="1">
        <v>3</v>
      </c>
      <c r="F11" s="1">
        <v>384</v>
      </c>
      <c r="G11" s="2">
        <v>501</v>
      </c>
      <c r="H11" s="1">
        <v>212</v>
      </c>
      <c r="I11" s="1">
        <v>20</v>
      </c>
      <c r="J11" s="1">
        <v>267</v>
      </c>
      <c r="K11" s="2">
        <f>C11+C12</f>
        <v>472</v>
      </c>
      <c r="L11" s="1">
        <f t="shared" ref="L11:R11" si="5">D11+D12</f>
        <v>51</v>
      </c>
      <c r="M11" s="1">
        <f t="shared" si="5"/>
        <v>3</v>
      </c>
      <c r="N11" s="1">
        <f t="shared" si="5"/>
        <v>397</v>
      </c>
      <c r="O11" s="2">
        <f t="shared" si="5"/>
        <v>544</v>
      </c>
      <c r="P11" s="1">
        <f t="shared" si="5"/>
        <v>224</v>
      </c>
      <c r="Q11" s="1">
        <f t="shared" si="5"/>
        <v>29</v>
      </c>
      <c r="R11" s="1">
        <f t="shared" si="5"/>
        <v>288</v>
      </c>
      <c r="S11" s="3">
        <f t="shared" si="2"/>
        <v>5.3308823529411763E-2</v>
      </c>
      <c r="T11" s="4">
        <f t="shared" si="3"/>
        <v>6.3559322033898309E-3</v>
      </c>
      <c r="U11" s="4">
        <f t="shared" si="4"/>
        <v>0.57956204379562049</v>
      </c>
    </row>
    <row r="12" spans="1:21" ht="14.4">
      <c r="A12" s="1"/>
      <c r="B12" s="1" t="s">
        <v>147</v>
      </c>
      <c r="C12" s="1">
        <v>13</v>
      </c>
      <c r="D12" s="1">
        <v>0</v>
      </c>
      <c r="E12" s="1">
        <v>0</v>
      </c>
      <c r="F12" s="1">
        <v>13</v>
      </c>
      <c r="G12" s="2">
        <v>43</v>
      </c>
      <c r="H12" s="1">
        <v>12</v>
      </c>
      <c r="I12" s="1">
        <v>9</v>
      </c>
      <c r="J12" s="1">
        <v>21</v>
      </c>
      <c r="K12" s="2"/>
      <c r="L12" s="1"/>
      <c r="M12" s="1"/>
      <c r="N12" s="1"/>
      <c r="O12" s="2"/>
      <c r="P12" s="1"/>
      <c r="Q12" s="1"/>
      <c r="R12" s="1"/>
      <c r="S12" s="3" t="str">
        <f t="shared" si="2"/>
        <v/>
      </c>
      <c r="T12" s="4" t="str">
        <f t="shared" si="3"/>
        <v/>
      </c>
      <c r="U12" s="4" t="str">
        <f t="shared" si="4"/>
        <v/>
      </c>
    </row>
    <row r="13" spans="1:21" ht="14.4">
      <c r="A13" s="1" t="str">
        <f>all!A13</f>
        <v>Bladen</v>
      </c>
      <c r="B13" s="1" t="s">
        <v>148</v>
      </c>
      <c r="C13" s="1">
        <v>774</v>
      </c>
      <c r="D13" s="1">
        <v>318</v>
      </c>
      <c r="E13" s="1">
        <v>10</v>
      </c>
      <c r="F13" s="1">
        <v>512</v>
      </c>
      <c r="G13" s="2">
        <v>1091</v>
      </c>
      <c r="H13" s="1">
        <v>956</v>
      </c>
      <c r="I13" s="1">
        <v>46</v>
      </c>
      <c r="J13" s="1">
        <v>134</v>
      </c>
      <c r="K13" s="2">
        <f t="shared" si="1"/>
        <v>774</v>
      </c>
      <c r="L13" s="1">
        <f t="shared" si="0"/>
        <v>318</v>
      </c>
      <c r="M13" s="1">
        <f t="shared" si="0"/>
        <v>10</v>
      </c>
      <c r="N13" s="1">
        <f t="shared" si="0"/>
        <v>512</v>
      </c>
      <c r="O13" s="2">
        <f t="shared" si="0"/>
        <v>1091</v>
      </c>
      <c r="P13" s="1">
        <f t="shared" si="0"/>
        <v>956</v>
      </c>
      <c r="Q13" s="1">
        <f t="shared" si="0"/>
        <v>46</v>
      </c>
      <c r="R13" s="1">
        <f t="shared" si="0"/>
        <v>134</v>
      </c>
      <c r="S13" s="3">
        <f t="shared" si="2"/>
        <v>4.2163153070577448E-2</v>
      </c>
      <c r="T13" s="4">
        <f t="shared" si="3"/>
        <v>1.2919896640826873E-2</v>
      </c>
      <c r="U13" s="4">
        <f t="shared" si="4"/>
        <v>0.79256965944272451</v>
      </c>
    </row>
    <row r="14" spans="1:21" ht="14.4">
      <c r="A14" s="1" t="str">
        <f>all!A14</f>
        <v>Brunswick</v>
      </c>
      <c r="B14" s="1" t="s">
        <v>150</v>
      </c>
      <c r="C14" s="1">
        <v>3324</v>
      </c>
      <c r="D14" s="1">
        <v>235</v>
      </c>
      <c r="E14" s="1">
        <v>38</v>
      </c>
      <c r="F14" s="1">
        <v>3051</v>
      </c>
      <c r="G14" s="2">
        <v>2113</v>
      </c>
      <c r="H14" s="1">
        <v>442</v>
      </c>
      <c r="I14" s="1">
        <v>219</v>
      </c>
      <c r="J14" s="1">
        <v>1452</v>
      </c>
      <c r="K14" s="2">
        <f>SUM(C14:C19)</f>
        <v>3370</v>
      </c>
      <c r="L14" s="6">
        <f t="shared" ref="L14:Q14" si="6">SUM(D14:D19)</f>
        <v>235</v>
      </c>
      <c r="M14" s="6">
        <f t="shared" si="6"/>
        <v>38</v>
      </c>
      <c r="N14" s="6">
        <f t="shared" si="6"/>
        <v>3051</v>
      </c>
      <c r="O14" s="2">
        <f t="shared" si="6"/>
        <v>2128</v>
      </c>
      <c r="P14" s="6">
        <f t="shared" si="6"/>
        <v>442</v>
      </c>
      <c r="Q14" s="6">
        <f t="shared" si="6"/>
        <v>219</v>
      </c>
      <c r="R14" s="6">
        <f t="shared" ref="R14" si="7">J14+J15</f>
        <v>1452</v>
      </c>
      <c r="S14" s="3">
        <f t="shared" si="2"/>
        <v>0.10291353383458647</v>
      </c>
      <c r="T14" s="4">
        <f t="shared" si="3"/>
        <v>1.1275964391691394E-2</v>
      </c>
      <c r="U14" s="4">
        <f t="shared" si="4"/>
        <v>0.67754830113257825</v>
      </c>
    </row>
    <row r="15" spans="1:21" ht="14.4">
      <c r="A15" s="1"/>
      <c r="B15" s="1" t="s">
        <v>151</v>
      </c>
      <c r="C15" s="1">
        <v>0</v>
      </c>
      <c r="D15" s="1">
        <v>0</v>
      </c>
      <c r="E15" s="1">
        <v>0</v>
      </c>
      <c r="F15" s="1">
        <v>0</v>
      </c>
      <c r="G15" s="2">
        <v>0</v>
      </c>
      <c r="H15" s="1">
        <v>0</v>
      </c>
      <c r="I15" s="1">
        <v>0</v>
      </c>
      <c r="J15" s="1">
        <v>0</v>
      </c>
      <c r="K15" s="2"/>
      <c r="L15" s="1"/>
      <c r="M15" s="1"/>
      <c r="N15" s="1"/>
      <c r="O15" s="2"/>
      <c r="P15" s="1"/>
      <c r="Q15" s="1"/>
      <c r="R15" s="1"/>
      <c r="S15" s="3" t="str">
        <f t="shared" si="2"/>
        <v/>
      </c>
      <c r="T15" s="4" t="str">
        <f t="shared" si="3"/>
        <v/>
      </c>
      <c r="U15" s="4" t="str">
        <f t="shared" si="4"/>
        <v/>
      </c>
    </row>
    <row r="16" spans="1:21" ht="14.4">
      <c r="A16" s="1"/>
      <c r="B16" s="1" t="s">
        <v>152</v>
      </c>
      <c r="C16" s="1"/>
      <c r="D16" s="1"/>
      <c r="E16" s="1"/>
      <c r="F16" s="1"/>
      <c r="G16" s="2">
        <v>0</v>
      </c>
      <c r="H16" s="1">
        <v>0</v>
      </c>
      <c r="I16" s="1">
        <v>0</v>
      </c>
      <c r="J16" s="1">
        <v>0</v>
      </c>
      <c r="K16" s="2"/>
      <c r="L16" s="1"/>
      <c r="M16" s="1"/>
      <c r="N16" s="1"/>
      <c r="O16" s="2"/>
      <c r="P16" s="1"/>
      <c r="Q16" s="1"/>
      <c r="R16" s="1"/>
      <c r="S16" s="3" t="str">
        <f t="shared" si="2"/>
        <v/>
      </c>
      <c r="T16" s="4" t="str">
        <f t="shared" si="3"/>
        <v/>
      </c>
      <c r="U16" s="4" t="str">
        <f t="shared" si="4"/>
        <v/>
      </c>
    </row>
    <row r="17" spans="1:21" ht="14.4">
      <c r="A17" s="1"/>
      <c r="B17" s="1" t="s">
        <v>153</v>
      </c>
      <c r="C17" s="1">
        <v>46</v>
      </c>
      <c r="D17" s="1">
        <v>0</v>
      </c>
      <c r="E17" s="1">
        <v>0</v>
      </c>
      <c r="F17" s="1">
        <v>0</v>
      </c>
      <c r="G17" s="2">
        <v>15</v>
      </c>
      <c r="H17" s="1">
        <v>0</v>
      </c>
      <c r="I17" s="1">
        <v>0</v>
      </c>
      <c r="J17" s="1">
        <v>0</v>
      </c>
      <c r="K17" s="2"/>
      <c r="L17" s="1"/>
      <c r="M17" s="1"/>
      <c r="N17" s="1"/>
      <c r="O17" s="2"/>
      <c r="P17" s="1"/>
      <c r="Q17" s="1"/>
      <c r="R17" s="1"/>
      <c r="S17" s="3" t="str">
        <f t="shared" si="2"/>
        <v/>
      </c>
      <c r="T17" s="4" t="str">
        <f t="shared" si="3"/>
        <v/>
      </c>
      <c r="U17" s="4" t="str">
        <f t="shared" si="4"/>
        <v/>
      </c>
    </row>
    <row r="18" spans="1:21" ht="14.4">
      <c r="A18" s="1"/>
      <c r="B18" s="1" t="s">
        <v>154</v>
      </c>
      <c r="C18" s="1"/>
      <c r="D18" s="1"/>
      <c r="E18" s="1"/>
      <c r="F18" s="1"/>
      <c r="G18" s="2"/>
      <c r="H18" s="1"/>
      <c r="I18" s="1"/>
      <c r="J18" s="1"/>
      <c r="K18" s="2"/>
      <c r="L18" s="1"/>
      <c r="M18" s="1"/>
      <c r="N18" s="1"/>
      <c r="O18" s="2"/>
      <c r="P18" s="1"/>
      <c r="Q18" s="1"/>
      <c r="R18" s="1"/>
      <c r="S18" s="3" t="str">
        <f t="shared" si="2"/>
        <v/>
      </c>
      <c r="T18" s="4" t="str">
        <f t="shared" si="3"/>
        <v/>
      </c>
      <c r="U18" s="4" t="str">
        <f t="shared" si="4"/>
        <v/>
      </c>
    </row>
    <row r="19" spans="1:21" ht="14.4">
      <c r="A19" s="1"/>
      <c r="B19" s="1" t="s">
        <v>155</v>
      </c>
      <c r="C19" s="1">
        <v>0</v>
      </c>
      <c r="D19" s="1">
        <v>0</v>
      </c>
      <c r="E19" s="1">
        <v>0</v>
      </c>
      <c r="F19" s="1">
        <v>0</v>
      </c>
      <c r="G19" s="2">
        <v>0</v>
      </c>
      <c r="H19" s="1">
        <v>0</v>
      </c>
      <c r="I19" s="1">
        <v>0</v>
      </c>
      <c r="J19" s="1">
        <v>0</v>
      </c>
      <c r="K19" s="2"/>
      <c r="L19" s="1"/>
      <c r="M19" s="1"/>
      <c r="N19" s="1"/>
      <c r="O19" s="2"/>
      <c r="P19" s="1"/>
      <c r="Q19" s="1"/>
      <c r="R19" s="1"/>
      <c r="S19" s="3" t="str">
        <f t="shared" si="2"/>
        <v/>
      </c>
      <c r="T19" s="4" t="str">
        <f t="shared" si="3"/>
        <v/>
      </c>
      <c r="U19" s="4" t="str">
        <f t="shared" si="4"/>
        <v/>
      </c>
    </row>
    <row r="20" spans="1:21" ht="14.4">
      <c r="A20" s="1" t="str">
        <f>all!A20</f>
        <v>Buncombe</v>
      </c>
      <c r="B20" s="1" t="s">
        <v>157</v>
      </c>
      <c r="C20" s="1">
        <v>3128</v>
      </c>
      <c r="D20" s="1">
        <v>1032</v>
      </c>
      <c r="E20" s="1">
        <v>59</v>
      </c>
      <c r="F20" s="1">
        <v>1921</v>
      </c>
      <c r="G20" s="2">
        <v>3044</v>
      </c>
      <c r="H20" s="1">
        <v>1257</v>
      </c>
      <c r="I20" s="1">
        <v>570</v>
      </c>
      <c r="J20" s="1">
        <v>1167</v>
      </c>
      <c r="K20" s="2">
        <f t="shared" si="1"/>
        <v>3128</v>
      </c>
      <c r="L20" s="1">
        <f t="shared" si="0"/>
        <v>1032</v>
      </c>
      <c r="M20" s="1">
        <f t="shared" si="0"/>
        <v>59</v>
      </c>
      <c r="N20" s="1">
        <f t="shared" si="0"/>
        <v>1921</v>
      </c>
      <c r="O20" s="2">
        <f t="shared" si="0"/>
        <v>3044</v>
      </c>
      <c r="P20" s="1">
        <f t="shared" si="0"/>
        <v>1257</v>
      </c>
      <c r="Q20" s="1">
        <f t="shared" si="0"/>
        <v>570</v>
      </c>
      <c r="R20" s="1">
        <f t="shared" si="0"/>
        <v>1167</v>
      </c>
      <c r="S20" s="3">
        <f t="shared" si="2"/>
        <v>0.18725361366622864</v>
      </c>
      <c r="T20" s="4">
        <f t="shared" si="3"/>
        <v>1.8861892583120203E-2</v>
      </c>
      <c r="U20" s="4">
        <f t="shared" si="4"/>
        <v>0.62208549222797926</v>
      </c>
    </row>
    <row r="21" spans="1:21" ht="14.4">
      <c r="A21" s="1" t="str">
        <f>all!A21</f>
        <v>Burke</v>
      </c>
      <c r="B21" s="1" t="s">
        <v>159</v>
      </c>
      <c r="C21" s="1">
        <v>2527</v>
      </c>
      <c r="D21" s="1">
        <v>358</v>
      </c>
      <c r="E21" s="1">
        <v>9</v>
      </c>
      <c r="F21" s="1">
        <v>2160</v>
      </c>
      <c r="G21" s="2">
        <v>3152</v>
      </c>
      <c r="H21" s="1">
        <v>859</v>
      </c>
      <c r="I21" s="1">
        <v>207</v>
      </c>
      <c r="J21" s="1">
        <v>2086</v>
      </c>
      <c r="K21" s="2">
        <f t="shared" si="1"/>
        <v>2527</v>
      </c>
      <c r="L21" s="1">
        <f t="shared" si="1"/>
        <v>358</v>
      </c>
      <c r="M21" s="1">
        <f t="shared" si="1"/>
        <v>9</v>
      </c>
      <c r="N21" s="1">
        <f t="shared" si="1"/>
        <v>2160</v>
      </c>
      <c r="O21" s="2">
        <f t="shared" si="1"/>
        <v>3152</v>
      </c>
      <c r="P21" s="1">
        <f t="shared" si="1"/>
        <v>859</v>
      </c>
      <c r="Q21" s="1">
        <f t="shared" si="1"/>
        <v>207</v>
      </c>
      <c r="R21" s="1">
        <f t="shared" si="1"/>
        <v>2086</v>
      </c>
      <c r="S21" s="3">
        <f t="shared" si="2"/>
        <v>6.5672588832487305E-2</v>
      </c>
      <c r="T21" s="4">
        <f t="shared" si="3"/>
        <v>3.5615354174910962E-3</v>
      </c>
      <c r="U21" s="4">
        <f t="shared" si="4"/>
        <v>0.50871408384361749</v>
      </c>
    </row>
    <row r="22" spans="1:21" ht="14.4">
      <c r="A22" s="1" t="str">
        <f>all!A22</f>
        <v>Cabarrus</v>
      </c>
      <c r="B22" s="1" t="s">
        <v>161</v>
      </c>
      <c r="C22" s="1">
        <v>1520</v>
      </c>
      <c r="D22" s="1">
        <v>135</v>
      </c>
      <c r="E22" s="1">
        <v>8</v>
      </c>
      <c r="F22" s="1">
        <v>1193</v>
      </c>
      <c r="G22" s="2">
        <v>1954</v>
      </c>
      <c r="H22" s="1">
        <v>398</v>
      </c>
      <c r="I22" s="1">
        <v>325</v>
      </c>
      <c r="J22" s="1">
        <v>1153</v>
      </c>
      <c r="K22" s="2">
        <f t="shared" si="1"/>
        <v>1520</v>
      </c>
      <c r="L22" s="1">
        <f t="shared" si="1"/>
        <v>135</v>
      </c>
      <c r="M22" s="1">
        <f t="shared" si="1"/>
        <v>8</v>
      </c>
      <c r="N22" s="1">
        <f t="shared" si="1"/>
        <v>1193</v>
      </c>
      <c r="O22" s="2">
        <f t="shared" si="1"/>
        <v>1954</v>
      </c>
      <c r="P22" s="1">
        <f t="shared" si="1"/>
        <v>398</v>
      </c>
      <c r="Q22" s="1">
        <f t="shared" si="1"/>
        <v>325</v>
      </c>
      <c r="R22" s="1">
        <f t="shared" si="1"/>
        <v>1153</v>
      </c>
      <c r="S22" s="3">
        <f t="shared" si="2"/>
        <v>0.16632548618219037</v>
      </c>
      <c r="T22" s="4">
        <f t="shared" si="3"/>
        <v>5.263157894736842E-3</v>
      </c>
      <c r="U22" s="4">
        <f t="shared" si="4"/>
        <v>0.50852514919011083</v>
      </c>
    </row>
    <row r="23" spans="1:21" ht="14.4">
      <c r="A23" s="1" t="str">
        <f>all!A23</f>
        <v>Caldwell</v>
      </c>
      <c r="B23" s="1" t="s">
        <v>163</v>
      </c>
      <c r="C23" s="1">
        <v>2221</v>
      </c>
      <c r="D23" s="1">
        <v>54</v>
      </c>
      <c r="E23" s="1">
        <v>22</v>
      </c>
      <c r="F23" s="1">
        <v>2081</v>
      </c>
      <c r="G23" s="2">
        <v>2371</v>
      </c>
      <c r="H23" s="1">
        <v>168</v>
      </c>
      <c r="I23" s="1">
        <v>218</v>
      </c>
      <c r="J23" s="1">
        <v>2275</v>
      </c>
      <c r="K23" s="2">
        <f t="shared" si="1"/>
        <v>2221</v>
      </c>
      <c r="L23" s="1">
        <f t="shared" si="1"/>
        <v>54</v>
      </c>
      <c r="M23" s="1">
        <f t="shared" si="1"/>
        <v>22</v>
      </c>
      <c r="N23" s="1">
        <f t="shared" si="1"/>
        <v>2081</v>
      </c>
      <c r="O23" s="2">
        <f t="shared" si="1"/>
        <v>2371</v>
      </c>
      <c r="P23" s="1">
        <f t="shared" si="1"/>
        <v>168</v>
      </c>
      <c r="Q23" s="1">
        <f t="shared" si="1"/>
        <v>218</v>
      </c>
      <c r="R23" s="1">
        <f t="shared" si="1"/>
        <v>2275</v>
      </c>
      <c r="S23" s="3">
        <f t="shared" si="2"/>
        <v>9.1944327288064107E-2</v>
      </c>
      <c r="T23" s="4">
        <f t="shared" si="3"/>
        <v>9.9054479963980192E-3</v>
      </c>
      <c r="U23" s="4">
        <f t="shared" si="4"/>
        <v>0.47773186409550045</v>
      </c>
    </row>
    <row r="24" spans="1:21" ht="14.4">
      <c r="A24" s="1" t="str">
        <f>all!A24</f>
        <v>Camden</v>
      </c>
      <c r="B24" s="1" t="s">
        <v>337</v>
      </c>
      <c r="C24" s="1"/>
      <c r="D24" s="1"/>
      <c r="E24" s="1"/>
      <c r="F24" s="1"/>
      <c r="G24" s="2"/>
      <c r="H24" s="1"/>
      <c r="I24" s="1"/>
      <c r="J24" s="1"/>
      <c r="K24" s="2"/>
      <c r="L24" s="1"/>
      <c r="M24" s="1"/>
      <c r="N24" s="1"/>
      <c r="O24" s="2"/>
      <c r="P24" s="1"/>
      <c r="Q24" s="1"/>
      <c r="R24" s="1"/>
      <c r="S24" s="3" t="str">
        <f t="shared" si="2"/>
        <v/>
      </c>
      <c r="T24" s="4" t="str">
        <f t="shared" si="3"/>
        <v/>
      </c>
      <c r="U24" s="4"/>
    </row>
    <row r="25" spans="1:21" ht="14.4">
      <c r="A25" s="1" t="str">
        <f>all!A25</f>
        <v>Carteret</v>
      </c>
      <c r="B25" s="1" t="s">
        <v>165</v>
      </c>
      <c r="C25" s="1">
        <v>2735</v>
      </c>
      <c r="D25" s="1">
        <v>356</v>
      </c>
      <c r="E25" s="1">
        <v>42</v>
      </c>
      <c r="F25" s="1">
        <v>2230</v>
      </c>
      <c r="G25" s="2">
        <v>1627</v>
      </c>
      <c r="H25" s="1">
        <v>928</v>
      </c>
      <c r="I25" s="1">
        <v>289</v>
      </c>
      <c r="J25" s="1">
        <v>348</v>
      </c>
      <c r="K25" s="2">
        <f t="shared" si="1"/>
        <v>2735</v>
      </c>
      <c r="L25" s="1">
        <f t="shared" si="1"/>
        <v>356</v>
      </c>
      <c r="M25" s="1">
        <f t="shared" si="1"/>
        <v>42</v>
      </c>
      <c r="N25" s="1">
        <f t="shared" si="1"/>
        <v>2230</v>
      </c>
      <c r="O25" s="2">
        <f t="shared" si="1"/>
        <v>1627</v>
      </c>
      <c r="P25" s="1">
        <f t="shared" si="1"/>
        <v>928</v>
      </c>
      <c r="Q25" s="1">
        <f t="shared" si="1"/>
        <v>289</v>
      </c>
      <c r="R25" s="1">
        <f t="shared" si="1"/>
        <v>348</v>
      </c>
      <c r="S25" s="3">
        <f t="shared" si="2"/>
        <v>0.17762753534111864</v>
      </c>
      <c r="T25" s="4">
        <f t="shared" si="3"/>
        <v>1.5356489945155392E-2</v>
      </c>
      <c r="U25" s="4">
        <f t="shared" si="4"/>
        <v>0.8650116369278511</v>
      </c>
    </row>
    <row r="26" spans="1:21" ht="14.4">
      <c r="A26" s="1" t="str">
        <f>all!A26</f>
        <v>Caswell</v>
      </c>
      <c r="B26" s="1" t="s">
        <v>166</v>
      </c>
      <c r="C26" s="1">
        <v>891</v>
      </c>
      <c r="D26" s="1">
        <v>180</v>
      </c>
      <c r="E26" s="1">
        <v>9</v>
      </c>
      <c r="F26" s="1">
        <v>671</v>
      </c>
      <c r="G26" s="2">
        <v>1074</v>
      </c>
      <c r="H26" s="1">
        <v>614</v>
      </c>
      <c r="I26" s="1">
        <v>61</v>
      </c>
      <c r="J26" s="1">
        <v>427</v>
      </c>
      <c r="K26" s="2">
        <f t="shared" si="1"/>
        <v>891</v>
      </c>
      <c r="L26" s="1">
        <f t="shared" si="1"/>
        <v>180</v>
      </c>
      <c r="M26" s="1">
        <f t="shared" si="1"/>
        <v>9</v>
      </c>
      <c r="N26" s="1">
        <f t="shared" si="1"/>
        <v>671</v>
      </c>
      <c r="O26" s="2">
        <f t="shared" si="1"/>
        <v>1074</v>
      </c>
      <c r="P26" s="1">
        <f t="shared" si="1"/>
        <v>614</v>
      </c>
      <c r="Q26" s="1">
        <f t="shared" si="1"/>
        <v>61</v>
      </c>
      <c r="R26" s="1">
        <f t="shared" si="1"/>
        <v>427</v>
      </c>
      <c r="S26" s="3">
        <f t="shared" si="2"/>
        <v>5.6797020484171325E-2</v>
      </c>
      <c r="T26" s="4">
        <f t="shared" si="3"/>
        <v>1.0101010101010102E-2</v>
      </c>
      <c r="U26" s="4">
        <f t="shared" si="4"/>
        <v>0.61111111111111116</v>
      </c>
    </row>
    <row r="27" spans="1:21" ht="14.4">
      <c r="A27" s="1" t="str">
        <f>all!A27</f>
        <v>Catawba</v>
      </c>
      <c r="B27" s="1" t="s">
        <v>168</v>
      </c>
      <c r="C27" s="1">
        <v>3828</v>
      </c>
      <c r="D27" s="1">
        <v>115</v>
      </c>
      <c r="E27" s="1">
        <v>53</v>
      </c>
      <c r="F27" s="1">
        <v>3389</v>
      </c>
      <c r="G27" s="2">
        <v>3297</v>
      </c>
      <c r="H27" s="1">
        <v>520</v>
      </c>
      <c r="I27" s="1">
        <v>388</v>
      </c>
      <c r="J27" s="1">
        <v>1543</v>
      </c>
      <c r="K27" s="2">
        <f t="shared" si="1"/>
        <v>3828</v>
      </c>
      <c r="L27" s="1">
        <f t="shared" si="1"/>
        <v>115</v>
      </c>
      <c r="M27" s="1">
        <f t="shared" si="1"/>
        <v>53</v>
      </c>
      <c r="N27" s="1">
        <f t="shared" si="1"/>
        <v>3389</v>
      </c>
      <c r="O27" s="2">
        <f t="shared" si="1"/>
        <v>3297</v>
      </c>
      <c r="P27" s="1">
        <f t="shared" si="1"/>
        <v>520</v>
      </c>
      <c r="Q27" s="1">
        <f t="shared" si="1"/>
        <v>388</v>
      </c>
      <c r="R27" s="1">
        <f t="shared" si="1"/>
        <v>1543</v>
      </c>
      <c r="S27" s="3">
        <f t="shared" si="2"/>
        <v>0.11768274188656354</v>
      </c>
      <c r="T27" s="4">
        <f t="shared" si="3"/>
        <v>1.3845350052246604E-2</v>
      </c>
      <c r="U27" s="4">
        <f t="shared" si="4"/>
        <v>0.68714517437145173</v>
      </c>
    </row>
    <row r="28" spans="1:21" ht="14.4">
      <c r="A28" s="1" t="str">
        <f>all!A28</f>
        <v>Chatham</v>
      </c>
      <c r="B28" s="1" t="s">
        <v>170</v>
      </c>
      <c r="C28" s="1">
        <v>516</v>
      </c>
      <c r="D28" s="1">
        <v>128</v>
      </c>
      <c r="E28" s="1">
        <v>4</v>
      </c>
      <c r="F28" s="1">
        <v>412</v>
      </c>
      <c r="G28" s="2">
        <v>582</v>
      </c>
      <c r="H28" s="1">
        <v>266</v>
      </c>
      <c r="I28" s="1">
        <v>70</v>
      </c>
      <c r="J28" s="1">
        <v>269</v>
      </c>
      <c r="K28" s="2">
        <f t="shared" si="1"/>
        <v>516</v>
      </c>
      <c r="L28" s="1">
        <f t="shared" si="1"/>
        <v>128</v>
      </c>
      <c r="M28" s="1">
        <f t="shared" si="1"/>
        <v>4</v>
      </c>
      <c r="N28" s="1">
        <f t="shared" si="1"/>
        <v>412</v>
      </c>
      <c r="O28" s="2">
        <f t="shared" si="1"/>
        <v>582</v>
      </c>
      <c r="P28" s="1">
        <f t="shared" si="1"/>
        <v>266</v>
      </c>
      <c r="Q28" s="1">
        <f t="shared" si="1"/>
        <v>70</v>
      </c>
      <c r="R28" s="1">
        <f t="shared" si="1"/>
        <v>269</v>
      </c>
      <c r="S28" s="3">
        <f t="shared" si="2"/>
        <v>0.12027491408934708</v>
      </c>
      <c r="T28" s="4">
        <f t="shared" si="3"/>
        <v>7.7519379844961239E-3</v>
      </c>
      <c r="U28" s="4">
        <f t="shared" si="4"/>
        <v>0.60499265785609402</v>
      </c>
    </row>
    <row r="29" spans="1:21" ht="14.4">
      <c r="A29" s="1" t="str">
        <f>all!A29</f>
        <v>Cherokee</v>
      </c>
      <c r="B29" s="1" t="s">
        <v>172</v>
      </c>
      <c r="C29" s="1"/>
      <c r="D29" s="1"/>
      <c r="E29" s="1"/>
      <c r="F29" s="1"/>
      <c r="G29" s="2">
        <v>0</v>
      </c>
      <c r="H29" s="1">
        <v>0</v>
      </c>
      <c r="I29" s="1">
        <v>0</v>
      </c>
      <c r="J29" s="1">
        <v>0</v>
      </c>
      <c r="K29" s="2">
        <f>C29+C31+C54</f>
        <v>609</v>
      </c>
      <c r="L29" s="1">
        <f t="shared" ref="L29:Q29" si="8">D29+D31+D54</f>
        <v>363</v>
      </c>
      <c r="M29" s="1">
        <f t="shared" si="8"/>
        <v>2</v>
      </c>
      <c r="N29" s="1">
        <f t="shared" si="8"/>
        <v>246</v>
      </c>
      <c r="O29" s="2">
        <f t="shared" si="8"/>
        <v>1414</v>
      </c>
      <c r="P29" s="1">
        <f t="shared" si="8"/>
        <v>1279</v>
      </c>
      <c r="Q29" s="1">
        <f t="shared" si="8"/>
        <v>3</v>
      </c>
      <c r="R29" s="1">
        <f t="shared" si="1"/>
        <v>0</v>
      </c>
      <c r="S29" s="3">
        <f t="shared" si="2"/>
        <v>2.1216407355021216E-3</v>
      </c>
      <c r="T29" s="4">
        <f t="shared" si="3"/>
        <v>3.2840722495894909E-3</v>
      </c>
      <c r="U29" s="4">
        <f t="shared" si="4"/>
        <v>1</v>
      </c>
    </row>
    <row r="30" spans="1:21" ht="14.4">
      <c r="A30" s="1" t="str">
        <f>all!A30</f>
        <v>Chowan</v>
      </c>
      <c r="B30" s="1" t="s">
        <v>174</v>
      </c>
      <c r="C30" s="1">
        <v>1622</v>
      </c>
      <c r="D30" s="1">
        <v>111</v>
      </c>
      <c r="E30" s="1">
        <v>17</v>
      </c>
      <c r="F30" s="1">
        <v>1494</v>
      </c>
      <c r="G30" s="2">
        <v>1182</v>
      </c>
      <c r="H30" s="1">
        <v>459</v>
      </c>
      <c r="I30" s="1">
        <v>124</v>
      </c>
      <c r="J30" s="1">
        <v>599</v>
      </c>
      <c r="K30" s="2">
        <f t="shared" ref="K30:Q30" si="9">C30+C53+C101</f>
        <v>1622</v>
      </c>
      <c r="L30" s="1">
        <f t="shared" si="9"/>
        <v>111</v>
      </c>
      <c r="M30" s="1">
        <f t="shared" si="9"/>
        <v>17</v>
      </c>
      <c r="N30" s="1">
        <f t="shared" si="9"/>
        <v>1494</v>
      </c>
      <c r="O30" s="2">
        <f t="shared" si="9"/>
        <v>1182</v>
      </c>
      <c r="P30" s="1">
        <f t="shared" si="9"/>
        <v>459</v>
      </c>
      <c r="Q30" s="1">
        <f t="shared" si="9"/>
        <v>124</v>
      </c>
      <c r="R30" s="1">
        <f t="shared" si="1"/>
        <v>599</v>
      </c>
      <c r="S30" s="3">
        <f t="shared" si="2"/>
        <v>0.10490693739424704</v>
      </c>
      <c r="T30" s="4">
        <f t="shared" si="3"/>
        <v>1.0480887792848335E-2</v>
      </c>
      <c r="U30" s="4">
        <f t="shared" si="4"/>
        <v>0.71380793119923558</v>
      </c>
    </row>
    <row r="31" spans="1:21" ht="14.4">
      <c r="A31" s="1" t="str">
        <f>all!A31</f>
        <v>Clay</v>
      </c>
      <c r="B31" s="1" t="s">
        <v>123</v>
      </c>
      <c r="C31" s="1">
        <v>609</v>
      </c>
      <c r="D31" s="1">
        <v>363</v>
      </c>
      <c r="E31" s="1">
        <v>2</v>
      </c>
      <c r="F31" s="1">
        <v>246</v>
      </c>
      <c r="G31" s="2">
        <v>1414</v>
      </c>
      <c r="H31" s="1">
        <v>1279</v>
      </c>
      <c r="I31" s="1">
        <v>3</v>
      </c>
      <c r="J31" s="1">
        <v>132</v>
      </c>
      <c r="K31" s="2"/>
      <c r="L31" s="1"/>
      <c r="M31" s="1"/>
      <c r="N31" s="1"/>
      <c r="O31" s="2"/>
      <c r="P31" s="1"/>
      <c r="Q31" s="1"/>
      <c r="R31" s="1"/>
      <c r="S31" s="3" t="str">
        <f t="shared" si="2"/>
        <v/>
      </c>
      <c r="T31" s="4" t="str">
        <f t="shared" si="3"/>
        <v/>
      </c>
      <c r="U31" s="4" t="str">
        <f t="shared" si="4"/>
        <v/>
      </c>
    </row>
    <row r="32" spans="1:21" ht="14.4">
      <c r="A32" s="1" t="str">
        <f>all!A32</f>
        <v>Cleveland</v>
      </c>
      <c r="B32" s="1" t="s">
        <v>176</v>
      </c>
      <c r="C32" s="1">
        <v>3192</v>
      </c>
      <c r="D32" s="1">
        <v>30</v>
      </c>
      <c r="E32" s="1">
        <v>30</v>
      </c>
      <c r="F32" s="1">
        <v>3149</v>
      </c>
      <c r="G32" s="2">
        <v>3466</v>
      </c>
      <c r="H32" s="1">
        <v>207</v>
      </c>
      <c r="I32" s="1">
        <v>266</v>
      </c>
      <c r="J32" s="1">
        <v>3007</v>
      </c>
      <c r="K32" s="2">
        <f t="shared" si="1"/>
        <v>3192</v>
      </c>
      <c r="L32" s="1">
        <f t="shared" si="1"/>
        <v>30</v>
      </c>
      <c r="M32" s="1">
        <f t="shared" si="1"/>
        <v>30</v>
      </c>
      <c r="N32" s="1">
        <f t="shared" si="1"/>
        <v>3149</v>
      </c>
      <c r="O32" s="2">
        <f t="shared" si="1"/>
        <v>3466</v>
      </c>
      <c r="P32" s="1">
        <f t="shared" si="1"/>
        <v>207</v>
      </c>
      <c r="Q32" s="1">
        <f t="shared" si="1"/>
        <v>266</v>
      </c>
      <c r="R32" s="1">
        <f t="shared" si="1"/>
        <v>3007</v>
      </c>
      <c r="S32" s="3">
        <f t="shared" si="2"/>
        <v>7.6745527986151182E-2</v>
      </c>
      <c r="T32" s="4">
        <f t="shared" si="3"/>
        <v>9.3984962406015032E-3</v>
      </c>
      <c r="U32" s="4">
        <f t="shared" si="4"/>
        <v>0.51153346328784921</v>
      </c>
    </row>
    <row r="33" spans="1:21" ht="14.4">
      <c r="A33" s="1" t="str">
        <f>all!A33</f>
        <v>Columbus</v>
      </c>
      <c r="B33" s="1" t="s">
        <v>178</v>
      </c>
      <c r="C33" s="1">
        <v>1903</v>
      </c>
      <c r="D33" s="1">
        <v>664</v>
      </c>
      <c r="E33" s="1">
        <v>0</v>
      </c>
      <c r="F33" s="1">
        <v>1239</v>
      </c>
      <c r="G33" s="2">
        <v>2557</v>
      </c>
      <c r="H33" s="1">
        <v>2085</v>
      </c>
      <c r="I33" s="1">
        <v>10</v>
      </c>
      <c r="J33" s="1">
        <v>462</v>
      </c>
      <c r="K33" s="2">
        <f t="shared" si="1"/>
        <v>1903</v>
      </c>
      <c r="L33" s="1">
        <f t="shared" si="1"/>
        <v>664</v>
      </c>
      <c r="M33" s="1">
        <f t="shared" si="1"/>
        <v>0</v>
      </c>
      <c r="N33" s="1">
        <f t="shared" si="1"/>
        <v>1239</v>
      </c>
      <c r="O33" s="2">
        <f t="shared" si="1"/>
        <v>2557</v>
      </c>
      <c r="P33" s="1">
        <f t="shared" si="1"/>
        <v>2085</v>
      </c>
      <c r="Q33" s="1">
        <f t="shared" si="1"/>
        <v>10</v>
      </c>
      <c r="R33" s="1">
        <f t="shared" si="1"/>
        <v>462</v>
      </c>
      <c r="S33" s="3">
        <f t="shared" si="2"/>
        <v>3.9108330074305829E-3</v>
      </c>
      <c r="T33" s="4">
        <f t="shared" si="3"/>
        <v>0</v>
      </c>
      <c r="U33" s="4">
        <f t="shared" si="4"/>
        <v>0.72839506172839508</v>
      </c>
    </row>
    <row r="34" spans="1:21" ht="14.4">
      <c r="A34" s="1" t="str">
        <f>all!A34</f>
        <v>Craven</v>
      </c>
      <c r="B34" s="1" t="s">
        <v>180</v>
      </c>
      <c r="C34" s="1">
        <v>3387</v>
      </c>
      <c r="D34" s="1">
        <v>150</v>
      </c>
      <c r="E34" s="1">
        <v>20</v>
      </c>
      <c r="F34" s="1">
        <v>3196</v>
      </c>
      <c r="G34" s="2">
        <v>2518</v>
      </c>
      <c r="H34" s="1">
        <v>396</v>
      </c>
      <c r="I34" s="1">
        <v>266</v>
      </c>
      <c r="J34" s="1">
        <v>1794</v>
      </c>
      <c r="K34" s="2">
        <f>C34+C35</f>
        <v>3589</v>
      </c>
      <c r="L34" s="1">
        <f t="shared" ref="L34:Q34" si="10">D34+D35</f>
        <v>166</v>
      </c>
      <c r="M34" s="1">
        <f t="shared" si="10"/>
        <v>29</v>
      </c>
      <c r="N34" s="1">
        <f t="shared" si="10"/>
        <v>3373</v>
      </c>
      <c r="O34" s="2">
        <f t="shared" si="10"/>
        <v>2797</v>
      </c>
      <c r="P34" s="1">
        <f t="shared" si="10"/>
        <v>491</v>
      </c>
      <c r="Q34" s="1">
        <f t="shared" si="10"/>
        <v>378</v>
      </c>
      <c r="R34" s="1">
        <f t="shared" si="1"/>
        <v>1794</v>
      </c>
      <c r="S34" s="3">
        <f t="shared" si="2"/>
        <v>0.13514479799785484</v>
      </c>
      <c r="T34" s="4">
        <f t="shared" si="3"/>
        <v>8.080245193647256E-3</v>
      </c>
      <c r="U34" s="4">
        <f t="shared" si="4"/>
        <v>0.65279659376814403</v>
      </c>
    </row>
    <row r="35" spans="1:21" ht="14.4">
      <c r="A35" s="1"/>
      <c r="B35" s="1" t="s">
        <v>181</v>
      </c>
      <c r="C35" s="1">
        <v>202</v>
      </c>
      <c r="D35" s="1">
        <v>16</v>
      </c>
      <c r="E35" s="1">
        <v>9</v>
      </c>
      <c r="F35" s="1">
        <v>177</v>
      </c>
      <c r="G35" s="2">
        <v>279</v>
      </c>
      <c r="H35" s="1">
        <v>95</v>
      </c>
      <c r="I35" s="1">
        <v>112</v>
      </c>
      <c r="J35" s="1">
        <v>72</v>
      </c>
      <c r="K35" s="2"/>
      <c r="L35" s="1"/>
      <c r="M35" s="1"/>
      <c r="N35" s="1"/>
      <c r="O35" s="2"/>
      <c r="P35" s="1"/>
      <c r="Q35" s="1"/>
      <c r="R35" s="1"/>
      <c r="S35" s="3" t="str">
        <f t="shared" si="2"/>
        <v/>
      </c>
      <c r="T35" s="4" t="str">
        <f t="shared" si="3"/>
        <v/>
      </c>
      <c r="U35" s="4" t="str">
        <f t="shared" si="4"/>
        <v/>
      </c>
    </row>
    <row r="36" spans="1:21" ht="14.4">
      <c r="A36" s="1" t="str">
        <f>all!A36</f>
        <v>Cumberland</v>
      </c>
      <c r="B36" s="1" t="s">
        <v>182</v>
      </c>
      <c r="C36" s="1">
        <v>4568</v>
      </c>
      <c r="D36" s="1">
        <v>216</v>
      </c>
      <c r="E36" s="1">
        <v>29</v>
      </c>
      <c r="F36" s="1">
        <v>3992</v>
      </c>
      <c r="G36" s="2">
        <v>7112</v>
      </c>
      <c r="H36" s="1">
        <v>666</v>
      </c>
      <c r="I36" s="1">
        <v>642</v>
      </c>
      <c r="J36" s="1">
        <v>5193</v>
      </c>
      <c r="K36" s="2">
        <f t="shared" si="1"/>
        <v>4568</v>
      </c>
      <c r="L36" s="1">
        <f t="shared" si="1"/>
        <v>216</v>
      </c>
      <c r="M36" s="1">
        <f t="shared" si="1"/>
        <v>29</v>
      </c>
      <c r="N36" s="1">
        <f t="shared" si="1"/>
        <v>3992</v>
      </c>
      <c r="O36" s="2">
        <f t="shared" si="1"/>
        <v>7112</v>
      </c>
      <c r="P36" s="1">
        <f t="shared" si="1"/>
        <v>666</v>
      </c>
      <c r="Q36" s="1">
        <f t="shared" si="1"/>
        <v>642</v>
      </c>
      <c r="R36" s="1">
        <f t="shared" si="1"/>
        <v>5193</v>
      </c>
      <c r="S36" s="3">
        <f t="shared" si="2"/>
        <v>9.0269966254218223E-2</v>
      </c>
      <c r="T36" s="4">
        <f t="shared" si="3"/>
        <v>6.3485113835376533E-3</v>
      </c>
      <c r="U36" s="4">
        <f t="shared" si="4"/>
        <v>0.43462166575939032</v>
      </c>
    </row>
    <row r="37" spans="1:21" ht="14.4">
      <c r="A37" s="1" t="str">
        <f>all!A37</f>
        <v>Currituck</v>
      </c>
      <c r="B37" s="1" t="s">
        <v>184</v>
      </c>
      <c r="C37" s="1">
        <v>953</v>
      </c>
      <c r="D37" s="1">
        <v>285</v>
      </c>
      <c r="E37" s="1">
        <v>31</v>
      </c>
      <c r="F37" s="1">
        <v>637</v>
      </c>
      <c r="G37" s="2">
        <v>497</v>
      </c>
      <c r="H37" s="1">
        <v>190</v>
      </c>
      <c r="I37" s="1">
        <v>274</v>
      </c>
      <c r="J37" s="1">
        <v>33</v>
      </c>
      <c r="K37" s="2">
        <f t="shared" si="1"/>
        <v>953</v>
      </c>
      <c r="L37" s="1">
        <f t="shared" si="1"/>
        <v>285</v>
      </c>
      <c r="M37" s="1">
        <f t="shared" si="1"/>
        <v>31</v>
      </c>
      <c r="N37" s="1">
        <f t="shared" si="1"/>
        <v>637</v>
      </c>
      <c r="O37" s="2">
        <f t="shared" si="1"/>
        <v>497</v>
      </c>
      <c r="P37" s="1">
        <f t="shared" si="1"/>
        <v>190</v>
      </c>
      <c r="Q37" s="1">
        <f t="shared" si="1"/>
        <v>274</v>
      </c>
      <c r="R37" s="1">
        <f t="shared" si="1"/>
        <v>33</v>
      </c>
      <c r="S37" s="3">
        <f t="shared" si="2"/>
        <v>0.55130784708249492</v>
      </c>
      <c r="T37" s="4">
        <f t="shared" si="3"/>
        <v>3.2528856243441762E-2</v>
      </c>
      <c r="U37" s="4">
        <f t="shared" si="4"/>
        <v>0.95074626865671641</v>
      </c>
    </row>
    <row r="38" spans="1:21" ht="14.4">
      <c r="A38" s="1" t="str">
        <f>all!A38</f>
        <v>Dare</v>
      </c>
      <c r="B38" s="1" t="s">
        <v>186</v>
      </c>
      <c r="C38" s="1">
        <v>1163</v>
      </c>
      <c r="D38" s="1">
        <v>213</v>
      </c>
      <c r="E38" s="1">
        <v>36</v>
      </c>
      <c r="F38" s="1">
        <v>858</v>
      </c>
      <c r="G38" s="2">
        <v>547</v>
      </c>
      <c r="H38" s="1">
        <v>257</v>
      </c>
      <c r="I38" s="1">
        <v>181</v>
      </c>
      <c r="J38" s="1">
        <v>66</v>
      </c>
      <c r="K38" s="2">
        <f>C38+C39</f>
        <v>1327</v>
      </c>
      <c r="L38" s="6">
        <f t="shared" ref="L38:Q38" si="11">D38+D39</f>
        <v>214</v>
      </c>
      <c r="M38" s="6">
        <f t="shared" si="11"/>
        <v>53</v>
      </c>
      <c r="N38" s="6">
        <f t="shared" si="11"/>
        <v>1004</v>
      </c>
      <c r="O38" s="2">
        <f t="shared" si="11"/>
        <v>631</v>
      </c>
      <c r="P38" s="6">
        <f t="shared" si="11"/>
        <v>262</v>
      </c>
      <c r="Q38" s="6">
        <f t="shared" si="11"/>
        <v>246</v>
      </c>
      <c r="R38" s="1">
        <f t="shared" si="1"/>
        <v>66</v>
      </c>
      <c r="S38" s="3">
        <f t="shared" si="2"/>
        <v>0.38985736925515058</v>
      </c>
      <c r="T38" s="4">
        <f t="shared" si="3"/>
        <v>3.9939713639788994E-2</v>
      </c>
      <c r="U38" s="4">
        <f t="shared" si="4"/>
        <v>0.93831775700934583</v>
      </c>
    </row>
    <row r="39" spans="1:21" ht="14.4">
      <c r="A39" s="1"/>
      <c r="B39" s="1" t="s">
        <v>187</v>
      </c>
      <c r="C39" s="1">
        <v>164</v>
      </c>
      <c r="D39" s="1">
        <v>1</v>
      </c>
      <c r="E39" s="1">
        <v>17</v>
      </c>
      <c r="F39" s="1">
        <v>146</v>
      </c>
      <c r="G39" s="2">
        <v>84</v>
      </c>
      <c r="H39" s="1">
        <v>5</v>
      </c>
      <c r="I39" s="1">
        <v>65</v>
      </c>
      <c r="J39" s="1">
        <v>14</v>
      </c>
      <c r="K39" s="2"/>
      <c r="L39" s="6"/>
      <c r="M39" s="6"/>
      <c r="N39" s="6"/>
      <c r="O39" s="2"/>
      <c r="P39" s="6"/>
      <c r="Q39" s="6"/>
      <c r="R39" s="1"/>
      <c r="S39" s="3" t="str">
        <f t="shared" si="2"/>
        <v/>
      </c>
      <c r="T39" s="4" t="str">
        <f t="shared" si="3"/>
        <v/>
      </c>
      <c r="U39" s="4" t="str">
        <f t="shared" si="4"/>
        <v/>
      </c>
    </row>
    <row r="40" spans="1:21" ht="14.4">
      <c r="A40" s="1" t="str">
        <f>all!A40</f>
        <v>Davidson</v>
      </c>
      <c r="B40" s="1" t="s">
        <v>188</v>
      </c>
      <c r="C40" s="1">
        <v>4133</v>
      </c>
      <c r="D40" s="1">
        <v>100</v>
      </c>
      <c r="E40" s="1">
        <v>49</v>
      </c>
      <c r="F40" s="1">
        <v>3984</v>
      </c>
      <c r="G40" s="2">
        <v>3625</v>
      </c>
      <c r="H40" s="1">
        <v>395</v>
      </c>
      <c r="I40" s="1">
        <v>384</v>
      </c>
      <c r="J40" s="1">
        <v>2846</v>
      </c>
      <c r="K40" s="2">
        <f t="shared" si="1"/>
        <v>4133</v>
      </c>
      <c r="L40" s="6">
        <f t="shared" si="1"/>
        <v>100</v>
      </c>
      <c r="M40" s="6">
        <f t="shared" si="1"/>
        <v>49</v>
      </c>
      <c r="N40" s="6">
        <f t="shared" si="1"/>
        <v>3984</v>
      </c>
      <c r="O40" s="2">
        <f t="shared" si="1"/>
        <v>3625</v>
      </c>
      <c r="P40" s="6">
        <f t="shared" si="1"/>
        <v>395</v>
      </c>
      <c r="Q40" s="6">
        <f t="shared" si="1"/>
        <v>384</v>
      </c>
      <c r="R40" s="1">
        <f t="shared" si="1"/>
        <v>2846</v>
      </c>
      <c r="S40" s="3">
        <f t="shared" si="2"/>
        <v>0.10593103448275862</v>
      </c>
      <c r="T40" s="4">
        <f t="shared" si="3"/>
        <v>1.1855794822163078E-2</v>
      </c>
      <c r="U40" s="4">
        <f t="shared" si="4"/>
        <v>0.5833089311859444</v>
      </c>
    </row>
    <row r="41" spans="1:21" ht="14.4">
      <c r="A41" s="1" t="str">
        <f>all!A41</f>
        <v>Davie</v>
      </c>
      <c r="B41" s="1" t="s">
        <v>189</v>
      </c>
      <c r="C41" s="1">
        <v>1083</v>
      </c>
      <c r="D41" s="1">
        <v>52</v>
      </c>
      <c r="E41" s="1">
        <v>8</v>
      </c>
      <c r="F41" s="1">
        <v>1022</v>
      </c>
      <c r="G41" s="2">
        <v>981</v>
      </c>
      <c r="H41" s="1">
        <v>199</v>
      </c>
      <c r="I41" s="1">
        <v>71</v>
      </c>
      <c r="J41" s="1">
        <v>711</v>
      </c>
      <c r="K41" s="2">
        <f t="shared" si="1"/>
        <v>1083</v>
      </c>
      <c r="L41" s="6">
        <f t="shared" si="1"/>
        <v>52</v>
      </c>
      <c r="M41" s="6">
        <f t="shared" si="1"/>
        <v>8</v>
      </c>
      <c r="N41" s="6">
        <f t="shared" si="1"/>
        <v>1022</v>
      </c>
      <c r="O41" s="2">
        <f t="shared" si="1"/>
        <v>981</v>
      </c>
      <c r="P41" s="6">
        <f t="shared" si="1"/>
        <v>199</v>
      </c>
      <c r="Q41" s="6">
        <f t="shared" si="1"/>
        <v>71</v>
      </c>
      <c r="R41" s="1">
        <f t="shared" si="1"/>
        <v>711</v>
      </c>
      <c r="S41" s="3">
        <f t="shared" si="2"/>
        <v>7.2375127420998983E-2</v>
      </c>
      <c r="T41" s="4">
        <f t="shared" si="3"/>
        <v>7.3868882733148658E-3</v>
      </c>
      <c r="U41" s="4">
        <f t="shared" si="4"/>
        <v>0.58972879399884592</v>
      </c>
    </row>
    <row r="42" spans="1:21" ht="14.4">
      <c r="A42" s="1" t="str">
        <f>all!A42</f>
        <v>Duplin</v>
      </c>
      <c r="B42" s="1" t="s">
        <v>191</v>
      </c>
      <c r="C42" s="1">
        <v>545</v>
      </c>
      <c r="D42" s="1">
        <v>202</v>
      </c>
      <c r="E42" s="1">
        <v>13</v>
      </c>
      <c r="F42" s="1">
        <v>330</v>
      </c>
      <c r="G42" s="2">
        <v>1287</v>
      </c>
      <c r="H42" s="1">
        <v>530</v>
      </c>
      <c r="I42" s="1">
        <v>90</v>
      </c>
      <c r="J42" s="1">
        <v>667</v>
      </c>
      <c r="K42" s="2">
        <f>SUM(C42:C46)</f>
        <v>553</v>
      </c>
      <c r="L42" s="6">
        <f t="shared" ref="L42:Q42" si="12">SUM(D42:D46)</f>
        <v>202</v>
      </c>
      <c r="M42" s="6">
        <f t="shared" si="12"/>
        <v>13</v>
      </c>
      <c r="N42" s="6">
        <f t="shared" si="12"/>
        <v>330</v>
      </c>
      <c r="O42" s="2">
        <f t="shared" si="12"/>
        <v>1325</v>
      </c>
      <c r="P42" s="6">
        <f t="shared" si="12"/>
        <v>530</v>
      </c>
      <c r="Q42" s="6">
        <f t="shared" si="12"/>
        <v>90</v>
      </c>
      <c r="R42" s="1">
        <f t="shared" si="1"/>
        <v>667</v>
      </c>
      <c r="S42" s="3">
        <f t="shared" si="2"/>
        <v>6.7924528301886791E-2</v>
      </c>
      <c r="T42" s="4">
        <f t="shared" si="3"/>
        <v>2.3508137432188065E-2</v>
      </c>
      <c r="U42" s="4">
        <f t="shared" si="4"/>
        <v>0.33099297893681046</v>
      </c>
    </row>
    <row r="43" spans="1:21" ht="14.4">
      <c r="A43" s="1"/>
      <c r="B43" s="1" t="s">
        <v>192</v>
      </c>
      <c r="C43" s="1">
        <v>0</v>
      </c>
      <c r="D43" s="1">
        <v>0</v>
      </c>
      <c r="E43" s="1">
        <v>0</v>
      </c>
      <c r="F43" s="1">
        <v>0</v>
      </c>
      <c r="G43" s="2">
        <v>0</v>
      </c>
      <c r="H43" s="1">
        <v>0</v>
      </c>
      <c r="I43" s="1">
        <v>0</v>
      </c>
      <c r="J43" s="1">
        <v>0</v>
      </c>
      <c r="K43" s="2"/>
      <c r="L43" s="1"/>
      <c r="M43" s="1"/>
      <c r="N43" s="1"/>
      <c r="O43" s="2"/>
      <c r="P43" s="1"/>
      <c r="Q43" s="1"/>
      <c r="R43" s="1"/>
      <c r="S43" s="3" t="str">
        <f t="shared" si="2"/>
        <v/>
      </c>
      <c r="T43" s="4" t="str">
        <f t="shared" si="3"/>
        <v/>
      </c>
      <c r="U43" s="4" t="str">
        <f t="shared" si="4"/>
        <v/>
      </c>
    </row>
    <row r="44" spans="1:21" ht="14.4">
      <c r="A44" s="1"/>
      <c r="B44" s="1" t="s">
        <v>193</v>
      </c>
      <c r="C44" s="1"/>
      <c r="D44" s="1"/>
      <c r="E44" s="1"/>
      <c r="F44" s="1"/>
      <c r="G44" s="2">
        <v>2</v>
      </c>
      <c r="H44" s="1">
        <v>0</v>
      </c>
      <c r="I44" s="1">
        <v>0</v>
      </c>
      <c r="J44" s="1">
        <v>0</v>
      </c>
      <c r="K44" s="2"/>
      <c r="L44" s="1"/>
      <c r="M44" s="1"/>
      <c r="N44" s="1"/>
      <c r="O44" s="2"/>
      <c r="P44" s="1"/>
      <c r="Q44" s="1"/>
      <c r="R44" s="1"/>
      <c r="S44" s="3" t="str">
        <f t="shared" si="2"/>
        <v/>
      </c>
      <c r="T44" s="4" t="str">
        <f t="shared" si="3"/>
        <v/>
      </c>
      <c r="U44" s="4" t="str">
        <f t="shared" si="4"/>
        <v/>
      </c>
    </row>
    <row r="45" spans="1:21" ht="14.4">
      <c r="A45" s="1"/>
      <c r="B45" s="1" t="s">
        <v>194</v>
      </c>
      <c r="C45" s="1">
        <v>8</v>
      </c>
      <c r="D45" s="1">
        <v>0</v>
      </c>
      <c r="E45" s="1">
        <v>0</v>
      </c>
      <c r="F45" s="1">
        <v>0</v>
      </c>
      <c r="G45" s="2">
        <v>36</v>
      </c>
      <c r="H45" s="1">
        <v>0</v>
      </c>
      <c r="I45" s="1">
        <v>0</v>
      </c>
      <c r="J45" s="1">
        <v>0</v>
      </c>
      <c r="K45" s="2"/>
      <c r="L45" s="1"/>
      <c r="M45" s="1"/>
      <c r="N45" s="1"/>
      <c r="O45" s="2"/>
      <c r="P45" s="1"/>
      <c r="Q45" s="1"/>
      <c r="R45" s="1"/>
      <c r="S45" s="3" t="str">
        <f t="shared" si="2"/>
        <v/>
      </c>
      <c r="T45" s="4" t="str">
        <f t="shared" si="3"/>
        <v/>
      </c>
      <c r="U45" s="4" t="str">
        <f t="shared" si="4"/>
        <v/>
      </c>
    </row>
    <row r="46" spans="1:21" ht="14.4">
      <c r="A46" s="1"/>
      <c r="B46" s="1" t="s">
        <v>195</v>
      </c>
      <c r="C46" s="1"/>
      <c r="D46" s="1"/>
      <c r="E46" s="1"/>
      <c r="F46" s="1"/>
      <c r="G46" s="2">
        <v>0</v>
      </c>
      <c r="H46" s="1">
        <v>0</v>
      </c>
      <c r="I46" s="1">
        <v>0</v>
      </c>
      <c r="J46" s="1">
        <v>0</v>
      </c>
      <c r="K46" s="2"/>
      <c r="L46" s="1"/>
      <c r="M46" s="1"/>
      <c r="N46" s="1"/>
      <c r="O46" s="2"/>
      <c r="P46" s="1"/>
      <c r="Q46" s="1"/>
      <c r="R46" s="1"/>
      <c r="S46" s="3" t="str">
        <f t="shared" si="2"/>
        <v/>
      </c>
      <c r="T46" s="4" t="str">
        <f t="shared" si="3"/>
        <v/>
      </c>
      <c r="U46" s="4" t="str">
        <f t="shared" si="4"/>
        <v/>
      </c>
    </row>
    <row r="47" spans="1:21" ht="14.4">
      <c r="A47" s="1" t="str">
        <f>all!A47</f>
        <v>Durham</v>
      </c>
      <c r="B47" s="1" t="s">
        <v>196</v>
      </c>
      <c r="C47" s="1">
        <v>2317</v>
      </c>
      <c r="D47" s="1">
        <v>488</v>
      </c>
      <c r="E47" s="1">
        <v>47</v>
      </c>
      <c r="F47" s="1">
        <v>1732</v>
      </c>
      <c r="G47" s="2">
        <v>3825</v>
      </c>
      <c r="H47" s="1">
        <v>835</v>
      </c>
      <c r="I47" s="1">
        <v>461</v>
      </c>
      <c r="J47" s="1">
        <v>2469</v>
      </c>
      <c r="K47" s="2">
        <f t="shared" si="1"/>
        <v>2317</v>
      </c>
      <c r="L47" s="1">
        <f t="shared" si="1"/>
        <v>488</v>
      </c>
      <c r="M47" s="1">
        <f t="shared" si="1"/>
        <v>47</v>
      </c>
      <c r="N47" s="1">
        <f t="shared" si="1"/>
        <v>1732</v>
      </c>
      <c r="O47" s="2">
        <f t="shared" si="1"/>
        <v>3825</v>
      </c>
      <c r="P47" s="1">
        <f t="shared" si="1"/>
        <v>835</v>
      </c>
      <c r="Q47" s="1">
        <f t="shared" si="1"/>
        <v>461</v>
      </c>
      <c r="R47" s="1">
        <f t="shared" si="1"/>
        <v>2469</v>
      </c>
      <c r="S47" s="3">
        <f t="shared" si="2"/>
        <v>0.12052287581699346</v>
      </c>
      <c r="T47" s="4">
        <f t="shared" si="3"/>
        <v>2.0284851100561069E-2</v>
      </c>
      <c r="U47" s="4">
        <f t="shared" si="4"/>
        <v>0.41228278981194955</v>
      </c>
    </row>
    <row r="48" spans="1:21" ht="14.4">
      <c r="A48" s="1" t="str">
        <f>all!A48</f>
        <v>Edgecombe</v>
      </c>
      <c r="B48" s="1" t="s">
        <v>198</v>
      </c>
      <c r="C48" s="1">
        <v>1142</v>
      </c>
      <c r="D48" s="1">
        <v>8</v>
      </c>
      <c r="E48" s="1">
        <v>5</v>
      </c>
      <c r="F48" s="1">
        <v>1129</v>
      </c>
      <c r="G48" s="2">
        <v>1422</v>
      </c>
      <c r="H48" s="1">
        <v>172</v>
      </c>
      <c r="I48" s="1">
        <v>49</v>
      </c>
      <c r="J48" s="1">
        <v>1157</v>
      </c>
      <c r="K48" s="171"/>
      <c r="O48" s="171"/>
      <c r="S48" s="3" t="str">
        <f t="shared" si="2"/>
        <v/>
      </c>
      <c r="T48" s="4" t="str">
        <f t="shared" si="3"/>
        <v/>
      </c>
      <c r="U48" s="4" t="str">
        <f t="shared" si="4"/>
        <v/>
      </c>
    </row>
    <row r="49" spans="1:21" ht="14.4">
      <c r="A49" s="1"/>
      <c r="B49" s="1" t="s">
        <v>199</v>
      </c>
      <c r="C49" s="1">
        <v>210</v>
      </c>
      <c r="D49" s="1">
        <v>3</v>
      </c>
      <c r="E49" s="1">
        <v>1</v>
      </c>
      <c r="F49" s="1">
        <v>206</v>
      </c>
      <c r="G49" s="2">
        <v>184</v>
      </c>
      <c r="H49" s="1">
        <v>20</v>
      </c>
      <c r="I49" s="1">
        <v>17</v>
      </c>
      <c r="J49" s="1">
        <v>147</v>
      </c>
      <c r="K49" s="2"/>
      <c r="L49" s="1"/>
      <c r="M49" s="1"/>
      <c r="N49" s="1"/>
      <c r="O49" s="2"/>
      <c r="P49" s="1"/>
      <c r="Q49" s="1"/>
      <c r="R49" s="1"/>
      <c r="S49" s="3" t="str">
        <f t="shared" si="2"/>
        <v/>
      </c>
      <c r="T49" s="4" t="str">
        <f t="shared" si="3"/>
        <v/>
      </c>
      <c r="U49" s="4" t="str">
        <f t="shared" si="4"/>
        <v/>
      </c>
    </row>
    <row r="50" spans="1:21" ht="14.4">
      <c r="A50" s="1" t="str">
        <f>all!A50</f>
        <v>Forsyth</v>
      </c>
      <c r="B50" s="1" t="s">
        <v>201</v>
      </c>
      <c r="C50" s="1">
        <v>3346</v>
      </c>
      <c r="D50" s="1">
        <v>272</v>
      </c>
      <c r="E50" s="1">
        <v>48</v>
      </c>
      <c r="F50" s="1">
        <v>2997</v>
      </c>
      <c r="G50" s="2">
        <v>4560</v>
      </c>
      <c r="H50" s="1">
        <v>890</v>
      </c>
      <c r="I50" s="1">
        <v>492</v>
      </c>
      <c r="J50" s="1">
        <v>3103</v>
      </c>
      <c r="K50" s="2">
        <f t="shared" si="1"/>
        <v>3346</v>
      </c>
      <c r="L50" s="1">
        <f t="shared" si="1"/>
        <v>272</v>
      </c>
      <c r="M50" s="1">
        <f t="shared" si="1"/>
        <v>48</v>
      </c>
      <c r="N50" s="1">
        <f t="shared" si="1"/>
        <v>2997</v>
      </c>
      <c r="O50" s="2">
        <f t="shared" si="1"/>
        <v>4560</v>
      </c>
      <c r="P50" s="1">
        <f t="shared" si="1"/>
        <v>890</v>
      </c>
      <c r="Q50" s="1">
        <f t="shared" si="1"/>
        <v>492</v>
      </c>
      <c r="R50" s="1">
        <f t="shared" si="1"/>
        <v>3103</v>
      </c>
      <c r="S50" s="3">
        <f t="shared" si="2"/>
        <v>0.10789473684210527</v>
      </c>
      <c r="T50" s="4">
        <f t="shared" si="3"/>
        <v>1.434548714883443E-2</v>
      </c>
      <c r="U50" s="4">
        <f t="shared" si="4"/>
        <v>0.49131147540983605</v>
      </c>
    </row>
    <row r="51" spans="1:21" ht="14.4">
      <c r="A51" s="1" t="str">
        <f>all!A51</f>
        <v>Franklin</v>
      </c>
      <c r="B51" s="1" t="s">
        <v>203</v>
      </c>
      <c r="C51" s="1">
        <v>1585</v>
      </c>
      <c r="D51" s="1">
        <v>235</v>
      </c>
      <c r="E51" s="1">
        <v>14</v>
      </c>
      <c r="F51" s="1">
        <v>1322</v>
      </c>
      <c r="G51" s="2">
        <v>1806</v>
      </c>
      <c r="H51" s="1">
        <v>622</v>
      </c>
      <c r="I51" s="1">
        <v>168</v>
      </c>
      <c r="J51" s="1">
        <v>1002</v>
      </c>
      <c r="K51" s="2">
        <f t="shared" si="1"/>
        <v>1585</v>
      </c>
      <c r="L51" s="1">
        <f t="shared" si="1"/>
        <v>235</v>
      </c>
      <c r="M51" s="1">
        <f t="shared" si="1"/>
        <v>14</v>
      </c>
      <c r="N51" s="1">
        <f t="shared" si="1"/>
        <v>1322</v>
      </c>
      <c r="O51" s="2">
        <f t="shared" si="1"/>
        <v>1806</v>
      </c>
      <c r="P51" s="1">
        <f t="shared" si="1"/>
        <v>622</v>
      </c>
      <c r="Q51" s="1">
        <f t="shared" si="1"/>
        <v>168</v>
      </c>
      <c r="R51" s="1">
        <f t="shared" si="1"/>
        <v>1002</v>
      </c>
      <c r="S51" s="3">
        <f t="shared" si="2"/>
        <v>9.3023255813953487E-2</v>
      </c>
      <c r="T51" s="4">
        <f t="shared" si="3"/>
        <v>8.8328075709779175E-3</v>
      </c>
      <c r="U51" s="4">
        <f t="shared" si="4"/>
        <v>0.56884681583476759</v>
      </c>
    </row>
    <row r="52" spans="1:21" ht="14.4">
      <c r="A52" s="1" t="s">
        <v>18</v>
      </c>
      <c r="B52" s="1" t="s">
        <v>60</v>
      </c>
      <c r="C52" s="1">
        <v>3726</v>
      </c>
      <c r="D52" s="1">
        <v>865</v>
      </c>
      <c r="E52" s="1">
        <v>45</v>
      </c>
      <c r="F52" s="1">
        <v>2655</v>
      </c>
      <c r="G52" s="2">
        <v>3974</v>
      </c>
      <c r="H52" s="1">
        <v>2266</v>
      </c>
      <c r="I52" s="1">
        <v>406</v>
      </c>
      <c r="J52" s="1">
        <v>1240</v>
      </c>
      <c r="K52" s="2">
        <f t="shared" si="1"/>
        <v>3726</v>
      </c>
      <c r="L52" s="1">
        <f t="shared" si="1"/>
        <v>865</v>
      </c>
      <c r="M52" s="1">
        <f t="shared" si="1"/>
        <v>45</v>
      </c>
      <c r="N52" s="1">
        <f t="shared" si="1"/>
        <v>2655</v>
      </c>
      <c r="O52" s="2">
        <f t="shared" si="1"/>
        <v>3974</v>
      </c>
      <c r="P52" s="1">
        <f t="shared" si="1"/>
        <v>2266</v>
      </c>
      <c r="Q52" s="1">
        <f t="shared" si="1"/>
        <v>406</v>
      </c>
      <c r="R52" s="1">
        <f t="shared" si="1"/>
        <v>1240</v>
      </c>
      <c r="S52" s="3">
        <f t="shared" si="2"/>
        <v>0.10216406643180674</v>
      </c>
      <c r="T52" s="4">
        <f t="shared" si="3"/>
        <v>1.2077294685990338E-2</v>
      </c>
      <c r="U52" s="4">
        <f t="shared" si="4"/>
        <v>0.68164313222079587</v>
      </c>
    </row>
    <row r="53" spans="1:21" ht="14.4">
      <c r="A53" s="1" t="s">
        <v>127</v>
      </c>
      <c r="B53" s="1" t="s">
        <v>126</v>
      </c>
      <c r="C53" s="1"/>
      <c r="D53" s="1"/>
      <c r="E53" s="1"/>
      <c r="F53" s="1"/>
      <c r="G53" s="2"/>
      <c r="H53" s="1"/>
      <c r="I53" s="1"/>
      <c r="J53" s="1"/>
      <c r="K53" s="2"/>
      <c r="L53" s="1"/>
      <c r="M53" s="1"/>
      <c r="N53" s="1"/>
      <c r="O53" s="2"/>
      <c r="P53" s="1"/>
      <c r="Q53" s="1"/>
      <c r="R53" s="1"/>
      <c r="S53" s="3" t="str">
        <f t="shared" si="2"/>
        <v/>
      </c>
      <c r="T53" s="4" t="str">
        <f t="shared" si="3"/>
        <v/>
      </c>
      <c r="U53" s="4" t="str">
        <f t="shared" si="4"/>
        <v/>
      </c>
    </row>
    <row r="54" spans="1:21" ht="14.4">
      <c r="A54" s="1" t="str">
        <f>all!A54</f>
        <v>Graham</v>
      </c>
      <c r="B54" s="1" t="s">
        <v>124</v>
      </c>
      <c r="C54" s="1"/>
      <c r="D54" s="1"/>
      <c r="E54" s="1"/>
      <c r="F54" s="1"/>
      <c r="G54" s="2"/>
      <c r="H54" s="1"/>
      <c r="I54" s="1"/>
      <c r="J54" s="1"/>
      <c r="K54" s="2"/>
      <c r="L54" s="1"/>
      <c r="M54" s="1"/>
      <c r="N54" s="1"/>
      <c r="O54" s="2"/>
      <c r="P54" s="1"/>
      <c r="Q54" s="1"/>
      <c r="R54" s="1"/>
      <c r="S54" s="3" t="str">
        <f t="shared" si="2"/>
        <v/>
      </c>
      <c r="T54" s="4" t="str">
        <f t="shared" si="3"/>
        <v/>
      </c>
      <c r="U54" s="4" t="str">
        <f t="shared" si="4"/>
        <v/>
      </c>
    </row>
    <row r="55" spans="1:21" ht="14.4">
      <c r="A55" s="1" t="str">
        <f>all!A55</f>
        <v>Granville</v>
      </c>
      <c r="B55" s="1" t="s">
        <v>205</v>
      </c>
      <c r="C55" s="1">
        <v>1186</v>
      </c>
      <c r="D55" s="1">
        <v>92</v>
      </c>
      <c r="E55" s="1">
        <v>8</v>
      </c>
      <c r="F55" s="1">
        <v>1029</v>
      </c>
      <c r="G55" s="2">
        <v>1656</v>
      </c>
      <c r="H55" s="1">
        <v>176</v>
      </c>
      <c r="I55" s="1">
        <v>105</v>
      </c>
      <c r="J55" s="1">
        <v>1294</v>
      </c>
      <c r="K55" s="2">
        <f t="shared" si="1"/>
        <v>1186</v>
      </c>
      <c r="L55" s="1">
        <f t="shared" si="1"/>
        <v>92</v>
      </c>
      <c r="M55" s="1">
        <f t="shared" si="1"/>
        <v>8</v>
      </c>
      <c r="N55" s="1">
        <f t="shared" si="1"/>
        <v>1029</v>
      </c>
      <c r="O55" s="2">
        <f t="shared" si="1"/>
        <v>1656</v>
      </c>
      <c r="P55" s="1">
        <f t="shared" si="1"/>
        <v>176</v>
      </c>
      <c r="Q55" s="1">
        <f t="shared" si="1"/>
        <v>105</v>
      </c>
      <c r="R55" s="1">
        <f t="shared" si="1"/>
        <v>1294</v>
      </c>
      <c r="S55" s="3">
        <f t="shared" si="2"/>
        <v>6.3405797101449279E-2</v>
      </c>
      <c r="T55" s="4">
        <f t="shared" si="3"/>
        <v>6.7453625632377737E-3</v>
      </c>
      <c r="U55" s="4">
        <f t="shared" si="4"/>
        <v>0.44296168747309511</v>
      </c>
    </row>
    <row r="56" spans="1:21" ht="14.4">
      <c r="A56" s="1" t="str">
        <f>all!A56</f>
        <v>Greene</v>
      </c>
      <c r="B56" s="1" t="s">
        <v>207</v>
      </c>
      <c r="C56" s="1">
        <v>261</v>
      </c>
      <c r="D56" s="1">
        <v>32</v>
      </c>
      <c r="E56" s="1">
        <v>13</v>
      </c>
      <c r="F56" s="1">
        <v>216</v>
      </c>
      <c r="G56" s="2">
        <v>1038</v>
      </c>
      <c r="H56" s="1">
        <v>117</v>
      </c>
      <c r="I56" s="1">
        <v>37</v>
      </c>
      <c r="J56" s="1">
        <v>835</v>
      </c>
      <c r="K56" s="2">
        <f t="shared" si="1"/>
        <v>261</v>
      </c>
      <c r="L56" s="1">
        <f t="shared" si="1"/>
        <v>32</v>
      </c>
      <c r="M56" s="1">
        <f t="shared" si="1"/>
        <v>13</v>
      </c>
      <c r="N56" s="1">
        <f t="shared" si="1"/>
        <v>216</v>
      </c>
      <c r="O56" s="2">
        <f t="shared" si="1"/>
        <v>1038</v>
      </c>
      <c r="P56" s="1">
        <f t="shared" si="1"/>
        <v>117</v>
      </c>
      <c r="Q56" s="1">
        <f t="shared" si="1"/>
        <v>37</v>
      </c>
      <c r="R56" s="1">
        <f t="shared" si="1"/>
        <v>835</v>
      </c>
      <c r="S56" s="3">
        <f t="shared" si="2"/>
        <v>3.5645472061657031E-2</v>
      </c>
      <c r="T56" s="4">
        <f t="shared" si="3"/>
        <v>4.9808429118773943E-2</v>
      </c>
      <c r="U56" s="4">
        <f t="shared" si="4"/>
        <v>0.2055185537583254</v>
      </c>
    </row>
    <row r="57" spans="1:21" ht="14.4">
      <c r="A57" s="1" t="str">
        <f>all!A57</f>
        <v>Guilford</v>
      </c>
      <c r="B57" s="1" t="s">
        <v>209</v>
      </c>
      <c r="C57" s="1">
        <v>6196</v>
      </c>
      <c r="D57" s="1">
        <v>2809</v>
      </c>
      <c r="E57" s="1">
        <v>57</v>
      </c>
      <c r="F57" s="1">
        <v>3053</v>
      </c>
      <c r="G57" s="2">
        <v>9330</v>
      </c>
      <c r="H57" s="1">
        <v>3777</v>
      </c>
      <c r="I57" s="1">
        <v>1111</v>
      </c>
      <c r="J57" s="1">
        <v>3477</v>
      </c>
      <c r="K57" s="2">
        <f t="shared" si="1"/>
        <v>6196</v>
      </c>
      <c r="L57" s="1">
        <f t="shared" si="1"/>
        <v>2809</v>
      </c>
      <c r="M57" s="1">
        <f t="shared" si="1"/>
        <v>57</v>
      </c>
      <c r="N57" s="1">
        <f t="shared" si="1"/>
        <v>3053</v>
      </c>
      <c r="O57" s="2">
        <f t="shared" si="1"/>
        <v>9330</v>
      </c>
      <c r="P57" s="1">
        <f t="shared" si="1"/>
        <v>3777</v>
      </c>
      <c r="Q57" s="1">
        <f t="shared" si="1"/>
        <v>1111</v>
      </c>
      <c r="R57" s="1">
        <f t="shared" si="1"/>
        <v>3477</v>
      </c>
      <c r="S57" s="3">
        <f t="shared" si="2"/>
        <v>0.11907824222936764</v>
      </c>
      <c r="T57" s="4">
        <f t="shared" si="3"/>
        <v>9.1994835377663016E-3</v>
      </c>
      <c r="U57" s="4">
        <f t="shared" si="4"/>
        <v>0.46753445635528329</v>
      </c>
    </row>
    <row r="58" spans="1:21" ht="14.4">
      <c r="A58" s="1" t="str">
        <f>all!A58</f>
        <v>Halifax</v>
      </c>
      <c r="B58" s="1" t="s">
        <v>211</v>
      </c>
      <c r="C58" s="1">
        <v>1704</v>
      </c>
      <c r="D58" s="1">
        <v>231</v>
      </c>
      <c r="E58" s="1">
        <v>2</v>
      </c>
      <c r="F58" s="1">
        <v>1471</v>
      </c>
      <c r="G58" s="2">
        <v>2143</v>
      </c>
      <c r="H58" s="1">
        <v>963</v>
      </c>
      <c r="I58" s="1">
        <v>154</v>
      </c>
      <c r="J58" s="1">
        <v>1026</v>
      </c>
      <c r="K58" s="2">
        <f t="shared" si="1"/>
        <v>1704</v>
      </c>
      <c r="L58" s="6">
        <f t="shared" si="1"/>
        <v>231</v>
      </c>
      <c r="M58" s="6">
        <f t="shared" si="1"/>
        <v>2</v>
      </c>
      <c r="N58" s="6">
        <f t="shared" si="1"/>
        <v>1471</v>
      </c>
      <c r="O58" s="2">
        <f t="shared" si="1"/>
        <v>2143</v>
      </c>
      <c r="P58" s="6">
        <f t="shared" si="1"/>
        <v>963</v>
      </c>
      <c r="Q58" s="6">
        <f t="shared" si="1"/>
        <v>154</v>
      </c>
      <c r="R58" s="6">
        <f t="shared" si="1"/>
        <v>1026</v>
      </c>
      <c r="S58" s="3">
        <f t="shared" si="2"/>
        <v>7.1861875874941666E-2</v>
      </c>
      <c r="T58" s="4">
        <f t="shared" si="3"/>
        <v>1.1737089201877935E-3</v>
      </c>
      <c r="U58" s="4">
        <f t="shared" si="4"/>
        <v>0.58910692831397682</v>
      </c>
    </row>
    <row r="59" spans="1:21" ht="14.4">
      <c r="A59" s="1"/>
      <c r="B59" s="1" t="s">
        <v>354</v>
      </c>
      <c r="C59" s="1"/>
      <c r="D59" s="1"/>
      <c r="E59" s="1"/>
      <c r="F59" s="1"/>
      <c r="G59" s="2"/>
      <c r="H59" s="1"/>
      <c r="I59" s="1"/>
      <c r="J59" s="1"/>
      <c r="K59" s="2"/>
      <c r="L59" s="6"/>
      <c r="M59" s="6"/>
      <c r="N59" s="6"/>
      <c r="O59" s="2"/>
      <c r="P59" s="6"/>
      <c r="Q59" s="6"/>
      <c r="R59" s="6"/>
      <c r="S59" s="3"/>
      <c r="T59" s="4"/>
      <c r="U59" s="4"/>
    </row>
    <row r="60" spans="1:21" ht="14.4">
      <c r="A60" s="1" t="str">
        <f>all!A60</f>
        <v>Harnett</v>
      </c>
      <c r="B60" s="1" t="s">
        <v>213</v>
      </c>
      <c r="C60" s="1">
        <v>748</v>
      </c>
      <c r="D60" s="1">
        <v>108</v>
      </c>
      <c r="E60" s="1">
        <v>0</v>
      </c>
      <c r="F60" s="1">
        <v>617</v>
      </c>
      <c r="G60" s="2">
        <v>1069</v>
      </c>
      <c r="H60" s="1">
        <v>112</v>
      </c>
      <c r="I60" s="1">
        <v>32</v>
      </c>
      <c r="J60" s="1">
        <v>915</v>
      </c>
      <c r="K60" s="2">
        <f t="shared" si="1"/>
        <v>748</v>
      </c>
      <c r="L60" s="6">
        <f t="shared" si="1"/>
        <v>108</v>
      </c>
      <c r="M60" s="6">
        <f t="shared" si="1"/>
        <v>0</v>
      </c>
      <c r="N60" s="6">
        <f t="shared" si="1"/>
        <v>617</v>
      </c>
      <c r="O60" s="2">
        <f t="shared" si="1"/>
        <v>1069</v>
      </c>
      <c r="P60" s="6">
        <f t="shared" si="1"/>
        <v>112</v>
      </c>
      <c r="Q60" s="6">
        <f t="shared" si="1"/>
        <v>32</v>
      </c>
      <c r="R60" s="6">
        <f t="shared" si="1"/>
        <v>915</v>
      </c>
      <c r="S60" s="3">
        <f t="shared" si="2"/>
        <v>2.9934518241347054E-2</v>
      </c>
      <c r="T60" s="4">
        <f t="shared" si="3"/>
        <v>0</v>
      </c>
      <c r="U60" s="4">
        <f t="shared" si="4"/>
        <v>0.4027415143603133</v>
      </c>
    </row>
    <row r="61" spans="1:21" ht="14.4">
      <c r="A61" s="1"/>
      <c r="B61" s="1" t="s">
        <v>214</v>
      </c>
      <c r="C61" s="1">
        <v>2155</v>
      </c>
      <c r="D61" s="1">
        <v>313</v>
      </c>
      <c r="E61" s="1">
        <v>162</v>
      </c>
      <c r="F61" s="1">
        <v>1652</v>
      </c>
      <c r="G61" s="2">
        <v>3014</v>
      </c>
      <c r="H61" s="1">
        <v>983</v>
      </c>
      <c r="I61" s="1">
        <v>162</v>
      </c>
      <c r="J61" s="1">
        <v>1415</v>
      </c>
      <c r="K61" s="2">
        <f t="shared" si="1"/>
        <v>2155</v>
      </c>
      <c r="L61" s="6">
        <f t="shared" si="1"/>
        <v>313</v>
      </c>
      <c r="M61" s="6">
        <f t="shared" si="1"/>
        <v>162</v>
      </c>
      <c r="N61" s="6">
        <f t="shared" si="1"/>
        <v>1652</v>
      </c>
      <c r="O61" s="2">
        <f t="shared" si="1"/>
        <v>3014</v>
      </c>
      <c r="P61" s="6">
        <f t="shared" si="1"/>
        <v>983</v>
      </c>
      <c r="Q61" s="6">
        <f t="shared" si="1"/>
        <v>162</v>
      </c>
      <c r="R61" s="6">
        <f t="shared" si="1"/>
        <v>1415</v>
      </c>
      <c r="S61" s="3">
        <f t="shared" si="2"/>
        <v>5.3749170537491703E-2</v>
      </c>
      <c r="T61" s="4">
        <f t="shared" si="3"/>
        <v>7.5174013921113683E-2</v>
      </c>
      <c r="U61" s="4">
        <f t="shared" si="4"/>
        <v>0.53863710466253667</v>
      </c>
    </row>
    <row r="62" spans="1:21" ht="14.4">
      <c r="A62" s="1" t="str">
        <f>all!A62</f>
        <v>Haywood</v>
      </c>
      <c r="B62" s="1" t="s">
        <v>215</v>
      </c>
      <c r="C62" s="1">
        <v>1710</v>
      </c>
      <c r="D62" s="1">
        <v>585</v>
      </c>
      <c r="E62" s="1">
        <v>34</v>
      </c>
      <c r="F62" s="1">
        <v>1089</v>
      </c>
      <c r="G62" s="2">
        <v>1830</v>
      </c>
      <c r="H62" s="1">
        <v>967</v>
      </c>
      <c r="I62" s="1">
        <v>362</v>
      </c>
      <c r="J62" s="1">
        <v>501</v>
      </c>
      <c r="K62" s="2">
        <f t="shared" si="1"/>
        <v>1710</v>
      </c>
      <c r="L62" s="6">
        <f t="shared" si="1"/>
        <v>585</v>
      </c>
      <c r="M62" s="6">
        <f t="shared" si="1"/>
        <v>34</v>
      </c>
      <c r="N62" s="6">
        <f t="shared" si="1"/>
        <v>1089</v>
      </c>
      <c r="O62" s="2">
        <f t="shared" si="1"/>
        <v>1830</v>
      </c>
      <c r="P62" s="6">
        <f t="shared" si="1"/>
        <v>967</v>
      </c>
      <c r="Q62" s="6">
        <f t="shared" si="1"/>
        <v>362</v>
      </c>
      <c r="R62" s="6">
        <f t="shared" si="1"/>
        <v>501</v>
      </c>
      <c r="S62" s="3">
        <f t="shared" si="2"/>
        <v>0.19781420765027322</v>
      </c>
      <c r="T62" s="4">
        <f t="shared" si="3"/>
        <v>1.9883040935672516E-2</v>
      </c>
      <c r="U62" s="4">
        <f t="shared" si="4"/>
        <v>0.68490566037735845</v>
      </c>
    </row>
    <row r="63" spans="1:21" ht="14.4">
      <c r="A63" s="1" t="str">
        <f>all!A63</f>
        <v>Henderson</v>
      </c>
      <c r="B63" s="1" t="s">
        <v>217</v>
      </c>
      <c r="C63" s="1">
        <v>1690</v>
      </c>
      <c r="D63" s="1">
        <v>334</v>
      </c>
      <c r="E63" s="1">
        <v>30</v>
      </c>
      <c r="F63" s="1">
        <v>1326</v>
      </c>
      <c r="G63" s="2">
        <v>1938</v>
      </c>
      <c r="H63" s="1">
        <v>769</v>
      </c>
      <c r="I63" s="1">
        <v>363</v>
      </c>
      <c r="J63" s="1">
        <v>806</v>
      </c>
      <c r="K63" s="2">
        <f t="shared" si="1"/>
        <v>1690</v>
      </c>
      <c r="L63" s="6">
        <f t="shared" si="1"/>
        <v>334</v>
      </c>
      <c r="M63" s="6">
        <f t="shared" si="1"/>
        <v>30</v>
      </c>
      <c r="N63" s="6">
        <f t="shared" si="1"/>
        <v>1326</v>
      </c>
      <c r="O63" s="2">
        <f t="shared" si="1"/>
        <v>1938</v>
      </c>
      <c r="P63" s="6">
        <f t="shared" si="1"/>
        <v>769</v>
      </c>
      <c r="Q63" s="6">
        <f t="shared" si="1"/>
        <v>363</v>
      </c>
      <c r="R63" s="6">
        <f t="shared" si="1"/>
        <v>806</v>
      </c>
      <c r="S63" s="3">
        <f t="shared" si="2"/>
        <v>0.18730650154798761</v>
      </c>
      <c r="T63" s="4">
        <f t="shared" si="3"/>
        <v>1.7751479289940829E-2</v>
      </c>
      <c r="U63" s="4">
        <f t="shared" si="4"/>
        <v>0.62195121951219512</v>
      </c>
    </row>
    <row r="64" spans="1:21" ht="14.4">
      <c r="A64" s="1" t="str">
        <f>all!A64</f>
        <v>Hertford</v>
      </c>
      <c r="B64" s="1" t="s">
        <v>219</v>
      </c>
      <c r="C64" s="1">
        <v>556</v>
      </c>
      <c r="D64" s="1">
        <v>92</v>
      </c>
      <c r="E64" s="1">
        <v>3</v>
      </c>
      <c r="F64" s="1">
        <v>462</v>
      </c>
      <c r="G64" s="2">
        <v>607</v>
      </c>
      <c r="H64" s="1">
        <v>435</v>
      </c>
      <c r="I64" s="1">
        <v>25</v>
      </c>
      <c r="J64" s="1">
        <v>169</v>
      </c>
      <c r="K64" s="2">
        <f t="shared" si="1"/>
        <v>556</v>
      </c>
      <c r="L64" s="6">
        <f t="shared" si="1"/>
        <v>92</v>
      </c>
      <c r="M64" s="6">
        <f t="shared" si="1"/>
        <v>3</v>
      </c>
      <c r="N64" s="6">
        <f t="shared" si="1"/>
        <v>462</v>
      </c>
      <c r="O64" s="2">
        <f t="shared" si="1"/>
        <v>607</v>
      </c>
      <c r="P64" s="6">
        <f t="shared" si="1"/>
        <v>435</v>
      </c>
      <c r="Q64" s="6">
        <f t="shared" si="1"/>
        <v>25</v>
      </c>
      <c r="R64" s="6">
        <f t="shared" si="1"/>
        <v>169</v>
      </c>
      <c r="S64" s="3">
        <f t="shared" si="2"/>
        <v>4.118616144975288E-2</v>
      </c>
      <c r="T64" s="4">
        <f t="shared" si="3"/>
        <v>5.3956834532374104E-3</v>
      </c>
      <c r="U64" s="4">
        <f t="shared" si="4"/>
        <v>0.73217115689381929</v>
      </c>
    </row>
    <row r="65" spans="1:21" ht="14.4">
      <c r="A65" s="1" t="str">
        <f>all!A65</f>
        <v>Hoke</v>
      </c>
      <c r="B65" s="1" t="s">
        <v>11</v>
      </c>
      <c r="C65" s="1"/>
      <c r="D65" s="1"/>
      <c r="E65" s="1"/>
      <c r="F65" s="1"/>
      <c r="G65" s="2"/>
      <c r="H65" s="1"/>
      <c r="I65" s="1"/>
      <c r="J65" s="1"/>
      <c r="K65" s="2">
        <f t="shared" ref="K65:R80" si="13">C65</f>
        <v>0</v>
      </c>
      <c r="L65" s="6">
        <f t="shared" si="13"/>
        <v>0</v>
      </c>
      <c r="M65" s="6">
        <f t="shared" si="13"/>
        <v>0</v>
      </c>
      <c r="N65" s="6">
        <f t="shared" si="13"/>
        <v>0</v>
      </c>
      <c r="O65" s="2">
        <f t="shared" si="13"/>
        <v>0</v>
      </c>
      <c r="P65" s="6">
        <f t="shared" si="13"/>
        <v>0</v>
      </c>
      <c r="Q65" s="6">
        <f t="shared" si="13"/>
        <v>0</v>
      </c>
      <c r="R65" s="6">
        <f t="shared" si="13"/>
        <v>0</v>
      </c>
      <c r="S65" s="3" t="str">
        <f t="shared" si="2"/>
        <v/>
      </c>
      <c r="T65" s="4" t="str">
        <f t="shared" si="3"/>
        <v/>
      </c>
      <c r="U65" s="4" t="str">
        <f t="shared" si="4"/>
        <v/>
      </c>
    </row>
    <row r="66" spans="1:21" ht="14.4">
      <c r="A66" s="1" t="str">
        <f>all!A66</f>
        <v>Hyde</v>
      </c>
      <c r="B66" s="1" t="s">
        <v>221</v>
      </c>
      <c r="C66" s="1"/>
      <c r="D66" s="1"/>
      <c r="E66" s="1"/>
      <c r="F66" s="1"/>
      <c r="G66" s="2">
        <v>0</v>
      </c>
      <c r="H66" s="1">
        <v>0</v>
      </c>
      <c r="I66" s="1">
        <v>0</v>
      </c>
      <c r="J66" s="1">
        <v>0</v>
      </c>
      <c r="K66" s="2">
        <f t="shared" si="13"/>
        <v>0</v>
      </c>
      <c r="L66" s="6">
        <f t="shared" si="13"/>
        <v>0</v>
      </c>
      <c r="M66" s="6">
        <f t="shared" si="13"/>
        <v>0</v>
      </c>
      <c r="N66" s="6">
        <f t="shared" si="13"/>
        <v>0</v>
      </c>
      <c r="O66" s="2">
        <f t="shared" si="13"/>
        <v>0</v>
      </c>
      <c r="P66" s="6">
        <f t="shared" si="13"/>
        <v>0</v>
      </c>
      <c r="Q66" s="6">
        <f t="shared" si="13"/>
        <v>0</v>
      </c>
      <c r="R66" s="6">
        <f t="shared" si="13"/>
        <v>0</v>
      </c>
      <c r="S66" s="3" t="str">
        <f t="shared" si="2"/>
        <v/>
      </c>
      <c r="T66" s="4" t="str">
        <f t="shared" si="3"/>
        <v/>
      </c>
      <c r="U66" s="4" t="str">
        <f t="shared" si="4"/>
        <v/>
      </c>
    </row>
    <row r="67" spans="1:21" ht="14.4">
      <c r="A67" s="1" t="str">
        <f>all!A67</f>
        <v>Iredell</v>
      </c>
      <c r="B67" s="1" t="s">
        <v>222</v>
      </c>
      <c r="C67" s="1">
        <v>3227</v>
      </c>
      <c r="D67" s="1">
        <v>218</v>
      </c>
      <c r="E67" s="1">
        <v>32</v>
      </c>
      <c r="F67" s="1">
        <v>2820</v>
      </c>
      <c r="G67" s="2">
        <v>3097</v>
      </c>
      <c r="H67" s="1">
        <v>528</v>
      </c>
      <c r="I67" s="1">
        <v>370</v>
      </c>
      <c r="J67" s="1">
        <v>2104</v>
      </c>
      <c r="K67" s="2">
        <f t="shared" si="13"/>
        <v>3227</v>
      </c>
      <c r="L67" s="6">
        <f t="shared" si="13"/>
        <v>218</v>
      </c>
      <c r="M67" s="6">
        <f t="shared" si="13"/>
        <v>32</v>
      </c>
      <c r="N67" s="6">
        <f t="shared" si="13"/>
        <v>2820</v>
      </c>
      <c r="O67" s="2">
        <f t="shared" si="13"/>
        <v>3097</v>
      </c>
      <c r="P67" s="6">
        <f t="shared" si="13"/>
        <v>528</v>
      </c>
      <c r="Q67" s="6">
        <f t="shared" si="13"/>
        <v>370</v>
      </c>
      <c r="R67" s="6">
        <f t="shared" si="13"/>
        <v>2104</v>
      </c>
      <c r="S67" s="3">
        <f t="shared" si="2"/>
        <v>0.11947045527930256</v>
      </c>
      <c r="T67" s="4">
        <f t="shared" si="3"/>
        <v>9.9163309575457086E-3</v>
      </c>
      <c r="U67" s="4">
        <f t="shared" si="4"/>
        <v>0.57270511779041433</v>
      </c>
    </row>
    <row r="68" spans="1:21" ht="14.4">
      <c r="A68" s="1" t="str">
        <f>all!A68</f>
        <v>Jackson</v>
      </c>
      <c r="B68" s="1" t="s">
        <v>224</v>
      </c>
      <c r="C68" s="1">
        <v>414</v>
      </c>
      <c r="D68" s="1">
        <v>160</v>
      </c>
      <c r="E68" s="1">
        <v>7</v>
      </c>
      <c r="F68" s="1">
        <v>268</v>
      </c>
      <c r="G68" s="2">
        <v>553</v>
      </c>
      <c r="H68" s="1">
        <v>268</v>
      </c>
      <c r="I68" s="1">
        <v>74</v>
      </c>
      <c r="J68" s="1">
        <v>204</v>
      </c>
      <c r="K68" s="2">
        <f>C68+C69</f>
        <v>414</v>
      </c>
      <c r="L68" s="6">
        <f t="shared" ref="L68:R68" si="14">D68+D69</f>
        <v>160</v>
      </c>
      <c r="M68" s="6">
        <f t="shared" si="14"/>
        <v>7</v>
      </c>
      <c r="N68" s="6">
        <f t="shared" si="14"/>
        <v>268</v>
      </c>
      <c r="O68" s="2">
        <f t="shared" si="14"/>
        <v>553</v>
      </c>
      <c r="P68" s="6">
        <f t="shared" si="14"/>
        <v>268</v>
      </c>
      <c r="Q68" s="6">
        <f t="shared" si="14"/>
        <v>74</v>
      </c>
      <c r="R68" s="6">
        <f t="shared" si="14"/>
        <v>204</v>
      </c>
      <c r="S68" s="3">
        <f t="shared" si="2"/>
        <v>0.13381555153707053</v>
      </c>
      <c r="T68" s="4">
        <f t="shared" si="3"/>
        <v>1.6908212560386472E-2</v>
      </c>
      <c r="U68" s="4">
        <f t="shared" si="4"/>
        <v>0.56779661016949157</v>
      </c>
    </row>
    <row r="69" spans="1:21" ht="14.4">
      <c r="A69" s="1"/>
      <c r="B69" s="1" t="s">
        <v>225</v>
      </c>
      <c r="C69" s="1"/>
      <c r="D69" s="1"/>
      <c r="E69" s="1"/>
      <c r="F69" s="1"/>
      <c r="G69" s="2"/>
      <c r="H69" s="1"/>
      <c r="I69" s="1"/>
      <c r="J69" s="1"/>
      <c r="K69" s="2"/>
      <c r="L69" s="1"/>
      <c r="M69" s="1"/>
      <c r="N69" s="1"/>
      <c r="O69" s="2"/>
      <c r="P69" s="1"/>
      <c r="Q69" s="1"/>
      <c r="R69" s="1"/>
      <c r="S69" s="3" t="str">
        <f t="shared" si="2"/>
        <v/>
      </c>
      <c r="T69" s="4" t="str">
        <f t="shared" si="3"/>
        <v/>
      </c>
      <c r="U69" s="4" t="str">
        <f t="shared" si="4"/>
        <v/>
      </c>
    </row>
    <row r="70" spans="1:21" ht="14.4">
      <c r="A70" s="1" t="str">
        <f>all!A70</f>
        <v>Johnston</v>
      </c>
      <c r="B70" s="1" t="s">
        <v>227</v>
      </c>
      <c r="C70" s="1">
        <v>0</v>
      </c>
      <c r="D70" s="1">
        <v>0</v>
      </c>
      <c r="E70" s="1">
        <v>0</v>
      </c>
      <c r="F70" s="1">
        <v>0</v>
      </c>
      <c r="G70" s="2">
        <v>0</v>
      </c>
      <c r="H70" s="1">
        <v>0</v>
      </c>
      <c r="I70" s="1">
        <v>0</v>
      </c>
      <c r="J70" s="1">
        <v>0</v>
      </c>
      <c r="K70" s="2">
        <f>SUM(C70:C73)</f>
        <v>3621</v>
      </c>
      <c r="L70" s="6">
        <f t="shared" ref="L70:Q70" si="15">SUM(D70:D73)</f>
        <v>342</v>
      </c>
      <c r="M70" s="6">
        <f t="shared" si="15"/>
        <v>18</v>
      </c>
      <c r="N70" s="6">
        <f t="shared" si="15"/>
        <v>3303</v>
      </c>
      <c r="O70" s="2">
        <f t="shared" si="15"/>
        <v>2848</v>
      </c>
      <c r="P70" s="6">
        <f t="shared" si="15"/>
        <v>855</v>
      </c>
      <c r="Q70" s="6">
        <f t="shared" si="15"/>
        <v>339</v>
      </c>
      <c r="R70" s="1">
        <f t="shared" ref="R70" si="16">J70+J71</f>
        <v>1646</v>
      </c>
      <c r="S70" s="3">
        <f t="shared" ref="S70:S134" si="17">IFERROR(Q70/O70,"")</f>
        <v>0.1190308988764045</v>
      </c>
      <c r="T70" s="4">
        <f t="shared" ref="T70:T134" si="18">IFERROR(M70/K70,"")</f>
        <v>4.9710024855012429E-3</v>
      </c>
      <c r="U70" s="4">
        <f t="shared" ref="U70:U136" si="19">IFERROR(N70/(N70+R70),"")</f>
        <v>0.66740755708223887</v>
      </c>
    </row>
    <row r="71" spans="1:21" ht="14.4">
      <c r="A71" s="1"/>
      <c r="B71" s="1" t="s">
        <v>228</v>
      </c>
      <c r="C71" s="1">
        <v>3606</v>
      </c>
      <c r="D71" s="1">
        <v>342</v>
      </c>
      <c r="E71" s="1">
        <v>18</v>
      </c>
      <c r="F71" s="1">
        <v>3303</v>
      </c>
      <c r="G71" s="2">
        <v>2838</v>
      </c>
      <c r="H71" s="1">
        <v>855</v>
      </c>
      <c r="I71" s="1">
        <v>337</v>
      </c>
      <c r="J71" s="1">
        <v>1646</v>
      </c>
      <c r="K71" s="2"/>
      <c r="L71" s="6"/>
      <c r="M71" s="6"/>
      <c r="N71" s="6"/>
      <c r="O71" s="2"/>
      <c r="P71" s="6"/>
      <c r="Q71" s="6"/>
      <c r="R71" s="1"/>
      <c r="S71" s="3" t="str">
        <f t="shared" si="17"/>
        <v/>
      </c>
      <c r="T71" s="4" t="str">
        <f t="shared" si="18"/>
        <v/>
      </c>
      <c r="U71" s="4" t="str">
        <f t="shared" si="19"/>
        <v/>
      </c>
    </row>
    <row r="72" spans="1:21" ht="14.4">
      <c r="A72" s="1"/>
      <c r="B72" s="1" t="s">
        <v>229</v>
      </c>
      <c r="C72" s="1">
        <v>15</v>
      </c>
      <c r="D72" s="1">
        <v>0</v>
      </c>
      <c r="E72" s="1">
        <v>0</v>
      </c>
      <c r="F72" s="1">
        <v>0</v>
      </c>
      <c r="G72" s="2">
        <v>10</v>
      </c>
      <c r="H72" s="1">
        <v>0</v>
      </c>
      <c r="I72" s="1">
        <v>2</v>
      </c>
      <c r="J72" s="1">
        <v>0</v>
      </c>
      <c r="K72" s="2"/>
      <c r="L72" s="6"/>
      <c r="M72" s="6"/>
      <c r="N72" s="6"/>
      <c r="O72" s="2"/>
      <c r="P72" s="6"/>
      <c r="Q72" s="6"/>
      <c r="R72" s="1"/>
      <c r="S72" s="3" t="str">
        <f t="shared" si="17"/>
        <v/>
      </c>
      <c r="T72" s="4" t="str">
        <f t="shared" si="18"/>
        <v/>
      </c>
      <c r="U72" s="4" t="str">
        <f t="shared" si="19"/>
        <v/>
      </c>
    </row>
    <row r="73" spans="1:21" ht="14.4">
      <c r="A73" s="1"/>
      <c r="B73" s="1" t="s">
        <v>230</v>
      </c>
      <c r="C73" s="1"/>
      <c r="D73" s="1"/>
      <c r="E73" s="1"/>
      <c r="F73" s="1"/>
      <c r="G73" s="2">
        <v>0</v>
      </c>
      <c r="H73" s="1">
        <v>0</v>
      </c>
      <c r="I73" s="1">
        <v>0</v>
      </c>
      <c r="J73" s="1">
        <v>0</v>
      </c>
      <c r="K73" s="2"/>
      <c r="L73" s="6"/>
      <c r="M73" s="6"/>
      <c r="N73" s="6"/>
      <c r="O73" s="2"/>
      <c r="P73" s="6"/>
      <c r="Q73" s="6"/>
      <c r="R73" s="1"/>
      <c r="S73" s="3" t="str">
        <f t="shared" si="17"/>
        <v/>
      </c>
      <c r="T73" s="4" t="str">
        <f t="shared" si="18"/>
        <v/>
      </c>
      <c r="U73" s="4" t="str">
        <f t="shared" si="19"/>
        <v/>
      </c>
    </row>
    <row r="74" spans="1:21" ht="14.4">
      <c r="A74" s="1" t="str">
        <f>all!A74</f>
        <v>Lee</v>
      </c>
      <c r="B74" s="1" t="s">
        <v>232</v>
      </c>
      <c r="C74" s="1">
        <v>1019</v>
      </c>
      <c r="D74" s="1">
        <v>183</v>
      </c>
      <c r="E74" s="1">
        <v>12</v>
      </c>
      <c r="F74" s="1">
        <v>824</v>
      </c>
      <c r="G74" s="2">
        <v>1323</v>
      </c>
      <c r="H74" s="1">
        <v>583</v>
      </c>
      <c r="I74" s="1">
        <v>118</v>
      </c>
      <c r="J74" s="1">
        <v>626</v>
      </c>
      <c r="K74" s="2">
        <f t="shared" si="13"/>
        <v>1019</v>
      </c>
      <c r="L74" s="6">
        <f t="shared" si="13"/>
        <v>183</v>
      </c>
      <c r="M74" s="6">
        <f t="shared" si="13"/>
        <v>12</v>
      </c>
      <c r="N74" s="6">
        <f t="shared" si="13"/>
        <v>824</v>
      </c>
      <c r="O74" s="2">
        <f t="shared" si="13"/>
        <v>1323</v>
      </c>
      <c r="P74" s="6">
        <f t="shared" si="13"/>
        <v>583</v>
      </c>
      <c r="Q74" s="6">
        <f t="shared" si="13"/>
        <v>118</v>
      </c>
      <c r="R74" s="1">
        <f t="shared" si="13"/>
        <v>626</v>
      </c>
      <c r="S74" s="3">
        <f t="shared" si="17"/>
        <v>8.919123204837491E-2</v>
      </c>
      <c r="T74" s="4">
        <f t="shared" si="18"/>
        <v>1.1776251226692836E-2</v>
      </c>
      <c r="U74" s="4">
        <f t="shared" si="19"/>
        <v>0.56827586206896552</v>
      </c>
    </row>
    <row r="75" spans="1:21" ht="14.4">
      <c r="A75" s="1" t="str">
        <f>all!A75</f>
        <v>Lenoir</v>
      </c>
      <c r="B75" s="1" t="s">
        <v>234</v>
      </c>
      <c r="C75" s="1">
        <v>1541</v>
      </c>
      <c r="D75" s="1">
        <v>243</v>
      </c>
      <c r="E75" s="1">
        <v>12</v>
      </c>
      <c r="F75" s="1">
        <v>554</v>
      </c>
      <c r="G75" s="2">
        <v>1881</v>
      </c>
      <c r="H75" s="1">
        <v>826</v>
      </c>
      <c r="I75" s="1">
        <v>120</v>
      </c>
      <c r="J75" s="1">
        <v>620</v>
      </c>
      <c r="K75" s="2">
        <f t="shared" si="13"/>
        <v>1541</v>
      </c>
      <c r="L75" s="6">
        <f t="shared" si="13"/>
        <v>243</v>
      </c>
      <c r="M75" s="6">
        <f t="shared" si="13"/>
        <v>12</v>
      </c>
      <c r="N75" s="6">
        <f t="shared" si="13"/>
        <v>554</v>
      </c>
      <c r="O75" s="2">
        <f t="shared" si="13"/>
        <v>1881</v>
      </c>
      <c r="P75" s="6">
        <f t="shared" si="13"/>
        <v>826</v>
      </c>
      <c r="Q75" s="6">
        <f t="shared" si="13"/>
        <v>120</v>
      </c>
      <c r="R75" s="1">
        <f t="shared" si="13"/>
        <v>620</v>
      </c>
      <c r="S75" s="3">
        <f t="shared" si="17"/>
        <v>6.3795853269537475E-2</v>
      </c>
      <c r="T75" s="4">
        <f t="shared" si="18"/>
        <v>7.7871512005191438E-3</v>
      </c>
      <c r="U75" s="4">
        <f t="shared" si="19"/>
        <v>0.47189097103918226</v>
      </c>
    </row>
    <row r="76" spans="1:21" ht="14.4">
      <c r="A76" s="1" t="str">
        <f>all!A76</f>
        <v>Lincoln</v>
      </c>
      <c r="B76" s="1" t="s">
        <v>236</v>
      </c>
      <c r="C76" s="1">
        <v>1857</v>
      </c>
      <c r="D76" s="1">
        <v>418</v>
      </c>
      <c r="E76" s="1">
        <v>47</v>
      </c>
      <c r="F76" s="1">
        <v>1412</v>
      </c>
      <c r="G76" s="2">
        <v>2478</v>
      </c>
      <c r="H76" s="1">
        <v>1625</v>
      </c>
      <c r="I76" s="1">
        <v>101</v>
      </c>
      <c r="J76" s="1">
        <v>740</v>
      </c>
      <c r="K76" s="2">
        <f t="shared" si="13"/>
        <v>1857</v>
      </c>
      <c r="L76" s="6">
        <f t="shared" si="13"/>
        <v>418</v>
      </c>
      <c r="M76" s="6">
        <f t="shared" si="13"/>
        <v>47</v>
      </c>
      <c r="N76" s="6">
        <f t="shared" si="13"/>
        <v>1412</v>
      </c>
      <c r="O76" s="2">
        <f t="shared" si="13"/>
        <v>2478</v>
      </c>
      <c r="P76" s="6">
        <f t="shared" si="13"/>
        <v>1625</v>
      </c>
      <c r="Q76" s="6">
        <f t="shared" si="13"/>
        <v>101</v>
      </c>
      <c r="R76" s="1">
        <f t="shared" si="13"/>
        <v>740</v>
      </c>
      <c r="S76" s="3">
        <f t="shared" si="17"/>
        <v>4.0758676351896693E-2</v>
      </c>
      <c r="T76" s="4">
        <f t="shared" si="18"/>
        <v>2.5309639203015617E-2</v>
      </c>
      <c r="U76" s="4">
        <f t="shared" si="19"/>
        <v>0.65613382899628248</v>
      </c>
    </row>
    <row r="77" spans="1:21" ht="14.4">
      <c r="A77" s="1" t="str">
        <f>all!A77</f>
        <v>Macon</v>
      </c>
      <c r="B77" s="1" t="s">
        <v>238</v>
      </c>
      <c r="C77" s="1">
        <v>678</v>
      </c>
      <c r="D77" s="1">
        <v>172</v>
      </c>
      <c r="E77" s="1">
        <v>21</v>
      </c>
      <c r="F77" s="1">
        <v>412</v>
      </c>
      <c r="G77" s="2">
        <v>851</v>
      </c>
      <c r="H77" s="1">
        <v>275</v>
      </c>
      <c r="I77" s="1">
        <v>169</v>
      </c>
      <c r="J77" s="1">
        <v>161</v>
      </c>
      <c r="K77" s="2">
        <f>C77+C78</f>
        <v>777</v>
      </c>
      <c r="L77" s="6">
        <f t="shared" ref="L77:R77" si="20">D77+D78</f>
        <v>302</v>
      </c>
      <c r="M77" s="6">
        <f t="shared" si="20"/>
        <v>22</v>
      </c>
      <c r="N77" s="6">
        <f t="shared" si="20"/>
        <v>415</v>
      </c>
      <c r="O77" s="2">
        <f t="shared" si="20"/>
        <v>981</v>
      </c>
      <c r="P77" s="6">
        <f t="shared" si="20"/>
        <v>444</v>
      </c>
      <c r="Q77" s="6">
        <f t="shared" si="20"/>
        <v>188</v>
      </c>
      <c r="R77" s="1">
        <f t="shared" si="20"/>
        <v>163</v>
      </c>
      <c r="S77" s="3">
        <f t="shared" si="17"/>
        <v>0.19164118246687054</v>
      </c>
      <c r="T77" s="4">
        <f t="shared" si="18"/>
        <v>2.8314028314028315E-2</v>
      </c>
      <c r="U77" s="4">
        <f t="shared" si="19"/>
        <v>0.7179930795847751</v>
      </c>
    </row>
    <row r="78" spans="1:21" ht="14.4">
      <c r="A78" s="1" t="str">
        <f>all!A78</f>
        <v>Madison</v>
      </c>
      <c r="B78" s="1" t="s">
        <v>239</v>
      </c>
      <c r="C78" s="1">
        <v>99</v>
      </c>
      <c r="D78" s="1">
        <v>130</v>
      </c>
      <c r="E78" s="1">
        <v>1</v>
      </c>
      <c r="F78" s="1">
        <v>3</v>
      </c>
      <c r="G78" s="2">
        <v>130</v>
      </c>
      <c r="H78" s="1">
        <v>169</v>
      </c>
      <c r="I78" s="1">
        <v>19</v>
      </c>
      <c r="J78" s="1">
        <v>2</v>
      </c>
      <c r="K78" s="2"/>
      <c r="L78" s="6"/>
      <c r="M78" s="6"/>
      <c r="N78" s="6"/>
      <c r="O78" s="2"/>
      <c r="P78" s="6"/>
      <c r="Q78" s="6"/>
      <c r="R78" s="1"/>
      <c r="S78" s="3" t="str">
        <f t="shared" si="17"/>
        <v/>
      </c>
      <c r="T78" s="4" t="str">
        <f t="shared" si="18"/>
        <v/>
      </c>
      <c r="U78" s="4" t="str">
        <f t="shared" si="19"/>
        <v/>
      </c>
    </row>
    <row r="79" spans="1:21" ht="14.4">
      <c r="A79" s="1" t="s">
        <v>339</v>
      </c>
      <c r="B79" s="1" t="s">
        <v>241</v>
      </c>
      <c r="C79" s="1">
        <v>543</v>
      </c>
      <c r="D79" s="1">
        <v>270</v>
      </c>
      <c r="E79" s="1">
        <v>2</v>
      </c>
      <c r="F79" s="1">
        <v>239</v>
      </c>
      <c r="G79" s="2">
        <v>819</v>
      </c>
      <c r="H79" s="1">
        <v>339</v>
      </c>
      <c r="I79" s="1">
        <v>47</v>
      </c>
      <c r="J79" s="1">
        <v>388</v>
      </c>
      <c r="K79" s="2">
        <f t="shared" si="13"/>
        <v>543</v>
      </c>
      <c r="L79" s="6">
        <f t="shared" si="13"/>
        <v>270</v>
      </c>
      <c r="M79" s="6">
        <f t="shared" si="13"/>
        <v>2</v>
      </c>
      <c r="N79" s="6">
        <f t="shared" si="13"/>
        <v>239</v>
      </c>
      <c r="O79" s="2">
        <f t="shared" si="13"/>
        <v>819</v>
      </c>
      <c r="P79" s="6">
        <f t="shared" si="13"/>
        <v>339</v>
      </c>
      <c r="Q79" s="6">
        <f t="shared" si="13"/>
        <v>47</v>
      </c>
      <c r="R79" s="1">
        <f t="shared" si="13"/>
        <v>388</v>
      </c>
      <c r="S79" s="3">
        <f t="shared" si="17"/>
        <v>5.7387057387057384E-2</v>
      </c>
      <c r="T79" s="4">
        <f t="shared" si="18"/>
        <v>3.6832412523020259E-3</v>
      </c>
      <c r="U79" s="4">
        <f t="shared" si="19"/>
        <v>0.38118022328548645</v>
      </c>
    </row>
    <row r="80" spans="1:21" ht="14.4">
      <c r="A80" s="1" t="str">
        <f>all!A80</f>
        <v>Mcdowell</v>
      </c>
      <c r="B80" s="1" t="s">
        <v>243</v>
      </c>
      <c r="C80" s="1">
        <v>955</v>
      </c>
      <c r="D80" s="1">
        <v>84</v>
      </c>
      <c r="E80" s="1">
        <v>1</v>
      </c>
      <c r="F80" s="1">
        <v>791</v>
      </c>
      <c r="G80" s="2">
        <v>1391</v>
      </c>
      <c r="H80" s="1">
        <v>217</v>
      </c>
      <c r="I80" s="1">
        <v>53</v>
      </c>
      <c r="J80" s="1">
        <v>979</v>
      </c>
      <c r="K80" s="2">
        <f t="shared" si="13"/>
        <v>955</v>
      </c>
      <c r="L80" s="6">
        <f t="shared" si="13"/>
        <v>84</v>
      </c>
      <c r="M80" s="6">
        <f t="shared" si="13"/>
        <v>1</v>
      </c>
      <c r="N80" s="6">
        <f t="shared" si="13"/>
        <v>791</v>
      </c>
      <c r="O80" s="2">
        <f t="shared" si="13"/>
        <v>1391</v>
      </c>
      <c r="P80" s="6">
        <f t="shared" si="13"/>
        <v>217</v>
      </c>
      <c r="Q80" s="6">
        <f t="shared" si="13"/>
        <v>53</v>
      </c>
      <c r="R80" s="1">
        <f t="shared" si="13"/>
        <v>979</v>
      </c>
      <c r="S80" s="3">
        <f t="shared" si="17"/>
        <v>3.8102084831056794E-2</v>
      </c>
      <c r="T80" s="4">
        <f t="shared" si="18"/>
        <v>1.0471204188481676E-3</v>
      </c>
      <c r="U80" s="4">
        <f t="shared" si="19"/>
        <v>0.44689265536723166</v>
      </c>
    </row>
    <row r="81" spans="1:21" ht="14.4">
      <c r="A81" s="1" t="str">
        <f>all!A81</f>
        <v>Mecklenburg</v>
      </c>
      <c r="B81" s="1" t="s">
        <v>245</v>
      </c>
      <c r="C81" s="1">
        <v>7584</v>
      </c>
      <c r="D81" s="1">
        <v>1194</v>
      </c>
      <c r="E81" s="1">
        <v>208</v>
      </c>
      <c r="F81" s="1">
        <v>6025</v>
      </c>
      <c r="G81" s="2">
        <v>9474</v>
      </c>
      <c r="H81" s="1">
        <v>2958</v>
      </c>
      <c r="I81" s="1">
        <v>1589</v>
      </c>
      <c r="J81" s="1">
        <v>4768</v>
      </c>
      <c r="K81" s="2">
        <f>SUM(C81:C83)</f>
        <v>7828</v>
      </c>
      <c r="L81" s="6">
        <f t="shared" ref="L81:Q81" si="21">SUM(D81:D83)</f>
        <v>1305</v>
      </c>
      <c r="M81" s="6">
        <f t="shared" si="21"/>
        <v>211</v>
      </c>
      <c r="N81" s="6">
        <f t="shared" si="21"/>
        <v>6027</v>
      </c>
      <c r="O81" s="2">
        <f t="shared" si="21"/>
        <v>9712</v>
      </c>
      <c r="P81" s="6">
        <f t="shared" si="21"/>
        <v>3053</v>
      </c>
      <c r="Q81" s="6">
        <f t="shared" si="21"/>
        <v>1672</v>
      </c>
      <c r="R81" s="1">
        <f t="shared" ref="R81" si="22">J81+J82</f>
        <v>4771</v>
      </c>
      <c r="S81" s="3">
        <f t="shared" si="17"/>
        <v>0.17215815485996705</v>
      </c>
      <c r="T81" s="4">
        <f t="shared" si="18"/>
        <v>2.6954522227899846E-2</v>
      </c>
      <c r="U81" s="4">
        <f t="shared" si="19"/>
        <v>0.55815891831820708</v>
      </c>
    </row>
    <row r="82" spans="1:21" ht="14.4">
      <c r="A82" s="1"/>
      <c r="B82" s="1" t="s">
        <v>246</v>
      </c>
      <c r="C82" s="1">
        <v>242</v>
      </c>
      <c r="D82" s="1">
        <v>111</v>
      </c>
      <c r="E82" s="1">
        <v>3</v>
      </c>
      <c r="F82" s="1">
        <v>2</v>
      </c>
      <c r="G82" s="2">
        <v>220</v>
      </c>
      <c r="H82" s="1">
        <v>94</v>
      </c>
      <c r="I82" s="1">
        <v>72</v>
      </c>
      <c r="J82" s="1">
        <v>3</v>
      </c>
      <c r="K82" s="2"/>
      <c r="L82" s="1"/>
      <c r="M82" s="1"/>
      <c r="N82" s="1"/>
      <c r="O82" s="2"/>
      <c r="P82" s="1"/>
      <c r="Q82" s="1"/>
      <c r="R82" s="1"/>
      <c r="S82" s="3" t="str">
        <f t="shared" si="17"/>
        <v/>
      </c>
      <c r="T82" s="4" t="str">
        <f t="shared" si="18"/>
        <v/>
      </c>
      <c r="U82" s="4" t="str">
        <f t="shared" si="19"/>
        <v/>
      </c>
    </row>
    <row r="83" spans="1:21" ht="14.4">
      <c r="A83" s="1"/>
      <c r="B83" s="1" t="s">
        <v>247</v>
      </c>
      <c r="C83" s="1">
        <v>2</v>
      </c>
      <c r="D83" s="1">
        <v>0</v>
      </c>
      <c r="E83" s="1">
        <v>0</v>
      </c>
      <c r="F83" s="1">
        <v>0</v>
      </c>
      <c r="G83" s="2">
        <v>18</v>
      </c>
      <c r="H83" s="1">
        <v>1</v>
      </c>
      <c r="I83" s="1">
        <v>11</v>
      </c>
      <c r="J83" s="1">
        <v>0</v>
      </c>
      <c r="K83" s="2"/>
      <c r="L83" s="1"/>
      <c r="M83" s="1"/>
      <c r="N83" s="1"/>
      <c r="O83" s="2"/>
      <c r="P83" s="1"/>
      <c r="Q83" s="1"/>
      <c r="R83" s="1"/>
      <c r="S83" s="3" t="str">
        <f t="shared" si="17"/>
        <v/>
      </c>
      <c r="T83" s="4" t="str">
        <f t="shared" si="18"/>
        <v/>
      </c>
      <c r="U83" s="4" t="str">
        <f t="shared" si="19"/>
        <v/>
      </c>
    </row>
    <row r="84" spans="1:21" ht="14.4">
      <c r="A84" s="1" t="str">
        <f>all!A84</f>
        <v>Mitchell</v>
      </c>
      <c r="B84" s="1" t="s">
        <v>249</v>
      </c>
      <c r="C84" s="1">
        <v>480</v>
      </c>
      <c r="D84" s="1">
        <v>111</v>
      </c>
      <c r="E84" s="1">
        <v>0</v>
      </c>
      <c r="F84" s="1">
        <v>356</v>
      </c>
      <c r="G84" s="2">
        <v>569</v>
      </c>
      <c r="H84" s="1">
        <v>374</v>
      </c>
      <c r="I84" s="1">
        <v>31</v>
      </c>
      <c r="J84" s="1">
        <v>154</v>
      </c>
      <c r="K84" s="2">
        <f t="shared" ref="K84:R86" si="23">C84</f>
        <v>480</v>
      </c>
      <c r="L84" s="1">
        <f t="shared" si="23"/>
        <v>111</v>
      </c>
      <c r="M84" s="1">
        <f t="shared" si="23"/>
        <v>0</v>
      </c>
      <c r="N84" s="1">
        <f t="shared" si="23"/>
        <v>356</v>
      </c>
      <c r="O84" s="2">
        <f t="shared" si="23"/>
        <v>569</v>
      </c>
      <c r="P84" s="1">
        <f t="shared" si="23"/>
        <v>374</v>
      </c>
      <c r="Q84" s="1">
        <f t="shared" si="23"/>
        <v>31</v>
      </c>
      <c r="R84" s="1">
        <f t="shared" si="23"/>
        <v>154</v>
      </c>
      <c r="S84" s="3">
        <f t="shared" si="17"/>
        <v>5.4481546572934976E-2</v>
      </c>
      <c r="T84" s="4">
        <f t="shared" si="18"/>
        <v>0</v>
      </c>
      <c r="U84" s="4">
        <f t="shared" si="19"/>
        <v>0.69803921568627447</v>
      </c>
    </row>
    <row r="85" spans="1:21" ht="14.4">
      <c r="A85" s="1" t="str">
        <f>all!A85</f>
        <v>Montgomery</v>
      </c>
      <c r="B85" s="1" t="s">
        <v>251</v>
      </c>
      <c r="C85" s="1"/>
      <c r="D85" s="1"/>
      <c r="E85" s="1"/>
      <c r="F85" s="1"/>
      <c r="G85" s="2">
        <v>0</v>
      </c>
      <c r="H85" s="1">
        <v>0</v>
      </c>
      <c r="I85" s="1">
        <v>0</v>
      </c>
      <c r="J85" s="1">
        <v>0</v>
      </c>
      <c r="K85" s="2">
        <f t="shared" si="23"/>
        <v>0</v>
      </c>
      <c r="L85" s="1">
        <f t="shared" si="23"/>
        <v>0</v>
      </c>
      <c r="M85" s="1">
        <f t="shared" si="23"/>
        <v>0</v>
      </c>
      <c r="N85" s="1">
        <f t="shared" si="23"/>
        <v>0</v>
      </c>
      <c r="O85" s="2">
        <f t="shared" si="23"/>
        <v>0</v>
      </c>
      <c r="P85" s="1">
        <f t="shared" si="23"/>
        <v>0</v>
      </c>
      <c r="Q85" s="1">
        <f t="shared" si="23"/>
        <v>0</v>
      </c>
      <c r="R85" s="1">
        <f t="shared" si="23"/>
        <v>0</v>
      </c>
      <c r="S85" s="3" t="str">
        <f t="shared" si="17"/>
        <v/>
      </c>
      <c r="T85" s="4" t="str">
        <f t="shared" si="18"/>
        <v/>
      </c>
      <c r="U85" s="4" t="str">
        <f t="shared" si="19"/>
        <v/>
      </c>
    </row>
    <row r="86" spans="1:21" ht="14.4">
      <c r="A86" s="1" t="str">
        <f>all!A86</f>
        <v>Moore</v>
      </c>
      <c r="B86" s="1" t="s">
        <v>253</v>
      </c>
      <c r="C86" s="1">
        <v>1958</v>
      </c>
      <c r="D86" s="1">
        <v>253</v>
      </c>
      <c r="E86" s="1">
        <v>19</v>
      </c>
      <c r="F86" s="1">
        <v>1686</v>
      </c>
      <c r="G86" s="2">
        <v>2351</v>
      </c>
      <c r="H86" s="1">
        <v>936</v>
      </c>
      <c r="I86" s="1">
        <v>202</v>
      </c>
      <c r="J86" s="1">
        <v>1213</v>
      </c>
      <c r="K86" s="2">
        <f t="shared" si="23"/>
        <v>1958</v>
      </c>
      <c r="L86" s="1">
        <f t="shared" si="23"/>
        <v>253</v>
      </c>
      <c r="M86" s="1">
        <f t="shared" si="23"/>
        <v>19</v>
      </c>
      <c r="N86" s="1">
        <f t="shared" si="23"/>
        <v>1686</v>
      </c>
      <c r="O86" s="2">
        <f t="shared" si="23"/>
        <v>2351</v>
      </c>
      <c r="P86" s="1">
        <f t="shared" si="23"/>
        <v>936</v>
      </c>
      <c r="Q86" s="1">
        <f t="shared" si="23"/>
        <v>202</v>
      </c>
      <c r="R86" s="1">
        <f t="shared" si="23"/>
        <v>1213</v>
      </c>
      <c r="S86" s="3">
        <f t="shared" si="17"/>
        <v>8.5920884729902169E-2</v>
      </c>
      <c r="T86" s="4">
        <f t="shared" si="18"/>
        <v>9.7037793667007158E-3</v>
      </c>
      <c r="U86" s="4">
        <f t="shared" si="19"/>
        <v>0.58157985512245602</v>
      </c>
    </row>
    <row r="87" spans="1:21" ht="14.4">
      <c r="A87" s="1" t="str">
        <f>all!A87</f>
        <v>Nash</v>
      </c>
      <c r="B87" s="1" t="s">
        <v>255</v>
      </c>
      <c r="C87" s="1">
        <v>738</v>
      </c>
      <c r="D87" s="1">
        <v>71</v>
      </c>
      <c r="E87" s="1">
        <v>40</v>
      </c>
      <c r="F87" s="1">
        <v>619</v>
      </c>
      <c r="G87" s="2">
        <v>1262</v>
      </c>
      <c r="H87" s="1">
        <v>393</v>
      </c>
      <c r="I87" s="1">
        <v>240</v>
      </c>
      <c r="J87" s="1">
        <v>672</v>
      </c>
      <c r="K87" s="2">
        <f>C87+C88</f>
        <v>2361</v>
      </c>
      <c r="L87" s="6">
        <f t="shared" ref="L87:R87" si="24">D87+D88</f>
        <v>137</v>
      </c>
      <c r="M87" s="6">
        <f t="shared" si="24"/>
        <v>50</v>
      </c>
      <c r="N87" s="6">
        <f t="shared" si="24"/>
        <v>2134</v>
      </c>
      <c r="O87" s="2">
        <f t="shared" si="24"/>
        <v>2715</v>
      </c>
      <c r="P87" s="6">
        <f t="shared" si="24"/>
        <v>691</v>
      </c>
      <c r="Q87" s="6">
        <f t="shared" si="24"/>
        <v>329</v>
      </c>
      <c r="R87" s="1">
        <f t="shared" si="24"/>
        <v>1726</v>
      </c>
      <c r="S87" s="3">
        <f t="shared" si="17"/>
        <v>0.12117863720073664</v>
      </c>
      <c r="T87" s="4">
        <f t="shared" si="18"/>
        <v>2.1177467174925878E-2</v>
      </c>
      <c r="U87" s="4">
        <f t="shared" si="19"/>
        <v>0.5528497409326425</v>
      </c>
    </row>
    <row r="88" spans="1:21" ht="14.4">
      <c r="A88" s="1"/>
      <c r="B88" s="1" t="s">
        <v>256</v>
      </c>
      <c r="C88" s="1">
        <v>1623</v>
      </c>
      <c r="D88" s="1">
        <v>66</v>
      </c>
      <c r="E88" s="1">
        <v>10</v>
      </c>
      <c r="F88" s="1">
        <v>1515</v>
      </c>
      <c r="G88" s="2">
        <v>1453</v>
      </c>
      <c r="H88" s="1">
        <v>298</v>
      </c>
      <c r="I88" s="1">
        <v>89</v>
      </c>
      <c r="J88" s="1">
        <v>1054</v>
      </c>
      <c r="K88" s="2"/>
      <c r="L88" s="6"/>
      <c r="M88" s="6"/>
      <c r="N88" s="6"/>
      <c r="O88" s="2"/>
      <c r="P88" s="6"/>
      <c r="Q88" s="6"/>
      <c r="R88" s="1"/>
      <c r="S88" s="3" t="str">
        <f t="shared" si="17"/>
        <v/>
      </c>
      <c r="T88" s="4" t="str">
        <f t="shared" si="18"/>
        <v/>
      </c>
      <c r="U88" s="4" t="str">
        <f t="shared" si="19"/>
        <v/>
      </c>
    </row>
    <row r="89" spans="1:21" ht="14.4">
      <c r="A89" s="1" t="str">
        <f>all!A89</f>
        <v>New Hanover</v>
      </c>
      <c r="B89" s="1" t="s">
        <v>258</v>
      </c>
      <c r="C89" s="1">
        <v>1767</v>
      </c>
      <c r="D89" s="1">
        <v>357</v>
      </c>
      <c r="E89" s="1">
        <v>133</v>
      </c>
      <c r="F89" s="1">
        <v>1221</v>
      </c>
      <c r="G89" s="2">
        <v>1707</v>
      </c>
      <c r="H89" s="1">
        <v>437</v>
      </c>
      <c r="I89" s="1">
        <v>526</v>
      </c>
      <c r="J89" s="1">
        <v>712</v>
      </c>
      <c r="K89" s="2">
        <f>C89+C90</f>
        <v>1770</v>
      </c>
      <c r="L89" s="6">
        <f t="shared" ref="L89:R89" si="25">D89+D90</f>
        <v>360</v>
      </c>
      <c r="M89" s="6">
        <f t="shared" si="25"/>
        <v>133</v>
      </c>
      <c r="N89" s="6">
        <f t="shared" si="25"/>
        <v>1221</v>
      </c>
      <c r="O89" s="2">
        <f t="shared" si="25"/>
        <v>1744</v>
      </c>
      <c r="P89" s="6">
        <f t="shared" si="25"/>
        <v>440</v>
      </c>
      <c r="Q89" s="6">
        <f t="shared" si="25"/>
        <v>560</v>
      </c>
      <c r="R89" s="1">
        <f t="shared" si="25"/>
        <v>712</v>
      </c>
      <c r="S89" s="3">
        <f t="shared" si="17"/>
        <v>0.32110091743119268</v>
      </c>
      <c r="T89" s="4">
        <f t="shared" si="18"/>
        <v>7.5141242937853112E-2</v>
      </c>
      <c r="U89" s="4">
        <f t="shared" si="19"/>
        <v>0.63166063114330062</v>
      </c>
    </row>
    <row r="90" spans="1:21" ht="14.4">
      <c r="A90" s="1"/>
      <c r="B90" s="1" t="s">
        <v>259</v>
      </c>
      <c r="C90" s="1">
        <v>3</v>
      </c>
      <c r="D90" s="1">
        <v>3</v>
      </c>
      <c r="E90" s="1">
        <v>0</v>
      </c>
      <c r="F90" s="1">
        <v>0</v>
      </c>
      <c r="G90" s="2">
        <v>37</v>
      </c>
      <c r="H90" s="1">
        <v>3</v>
      </c>
      <c r="I90" s="1">
        <v>34</v>
      </c>
      <c r="J90" s="1">
        <v>0</v>
      </c>
      <c r="K90" s="2"/>
      <c r="L90" s="6"/>
      <c r="M90" s="6"/>
      <c r="N90" s="6"/>
      <c r="O90" s="2"/>
      <c r="P90" s="6"/>
      <c r="Q90" s="6"/>
      <c r="R90" s="1"/>
      <c r="S90" s="3" t="str">
        <f t="shared" si="17"/>
        <v/>
      </c>
      <c r="T90" s="4" t="str">
        <f t="shared" si="18"/>
        <v/>
      </c>
      <c r="U90" s="4" t="str">
        <f t="shared" si="19"/>
        <v/>
      </c>
    </row>
    <row r="91" spans="1:21" ht="14.4">
      <c r="A91" s="1" t="str">
        <f>all!A91</f>
        <v>Northampton</v>
      </c>
      <c r="B91" s="1" t="s">
        <v>261</v>
      </c>
      <c r="C91" s="1">
        <v>0</v>
      </c>
      <c r="D91" s="1">
        <v>0</v>
      </c>
      <c r="E91" s="1">
        <v>0</v>
      </c>
      <c r="F91" s="1">
        <v>0</v>
      </c>
      <c r="G91" s="2">
        <v>0</v>
      </c>
      <c r="H91" s="1">
        <v>0</v>
      </c>
      <c r="I91" s="1">
        <v>0</v>
      </c>
      <c r="J91" s="1">
        <v>0</v>
      </c>
      <c r="K91" s="2">
        <f>C91+C92</f>
        <v>0</v>
      </c>
      <c r="L91" s="6">
        <f t="shared" ref="L91:Q91" si="26">SUM(D91:D95)</f>
        <v>0</v>
      </c>
      <c r="M91" s="6">
        <f t="shared" si="26"/>
        <v>0</v>
      </c>
      <c r="N91" s="6">
        <f t="shared" si="26"/>
        <v>3</v>
      </c>
      <c r="O91" s="2">
        <f t="shared" si="26"/>
        <v>32</v>
      </c>
      <c r="P91" s="6">
        <f t="shared" si="26"/>
        <v>3</v>
      </c>
      <c r="Q91" s="6">
        <f t="shared" si="26"/>
        <v>7</v>
      </c>
      <c r="R91" s="1">
        <f t="shared" ref="R91" si="27">J91+J92</f>
        <v>0</v>
      </c>
      <c r="S91" s="3">
        <f t="shared" si="17"/>
        <v>0.21875</v>
      </c>
      <c r="T91" s="4" t="str">
        <f t="shared" si="18"/>
        <v/>
      </c>
      <c r="U91" s="4">
        <f t="shared" si="19"/>
        <v>1</v>
      </c>
    </row>
    <row r="92" spans="1:21" ht="14.4">
      <c r="A92" s="1"/>
      <c r="B92" s="1" t="s">
        <v>262</v>
      </c>
      <c r="C92" s="1"/>
      <c r="D92" s="1"/>
      <c r="E92" s="1"/>
      <c r="F92" s="1"/>
      <c r="G92" s="2">
        <v>0</v>
      </c>
      <c r="H92" s="1">
        <v>0</v>
      </c>
      <c r="I92" s="1">
        <v>0</v>
      </c>
      <c r="J92" s="1">
        <v>0</v>
      </c>
      <c r="K92" s="2"/>
      <c r="L92" s="6"/>
      <c r="M92" s="6"/>
      <c r="N92" s="6"/>
      <c r="O92" s="2"/>
      <c r="P92" s="6"/>
      <c r="Q92" s="6"/>
      <c r="R92" s="1"/>
      <c r="S92" s="3" t="str">
        <f t="shared" si="17"/>
        <v/>
      </c>
      <c r="T92" s="4" t="str">
        <f t="shared" si="18"/>
        <v/>
      </c>
      <c r="U92" s="4" t="str">
        <f t="shared" si="19"/>
        <v/>
      </c>
    </row>
    <row r="93" spans="1:21" ht="14.4">
      <c r="A93" s="1"/>
      <c r="B93" s="1" t="s">
        <v>263</v>
      </c>
      <c r="C93" s="1">
        <v>19</v>
      </c>
      <c r="D93" s="1">
        <v>0</v>
      </c>
      <c r="E93" s="1">
        <v>0</v>
      </c>
      <c r="F93" s="1">
        <v>0</v>
      </c>
      <c r="G93" s="2">
        <v>16</v>
      </c>
      <c r="H93" s="1">
        <v>0</v>
      </c>
      <c r="I93" s="1">
        <v>0</v>
      </c>
      <c r="J93" s="1">
        <v>0</v>
      </c>
      <c r="K93" s="2"/>
      <c r="L93" s="6"/>
      <c r="M93" s="6"/>
      <c r="N93" s="6"/>
      <c r="O93" s="2"/>
      <c r="P93" s="6"/>
      <c r="Q93" s="6"/>
      <c r="R93" s="1"/>
      <c r="S93" s="3" t="str">
        <f t="shared" si="17"/>
        <v/>
      </c>
      <c r="T93" s="4" t="str">
        <f t="shared" si="18"/>
        <v/>
      </c>
      <c r="U93" s="4" t="str">
        <f t="shared" si="19"/>
        <v/>
      </c>
    </row>
    <row r="94" spans="1:21" ht="14.4">
      <c r="A94" s="1"/>
      <c r="B94" s="1" t="s">
        <v>264</v>
      </c>
      <c r="C94" s="1">
        <v>3</v>
      </c>
      <c r="D94" s="1">
        <v>0</v>
      </c>
      <c r="E94" s="1">
        <v>0</v>
      </c>
      <c r="F94" s="1">
        <v>3</v>
      </c>
      <c r="G94" s="2">
        <v>11</v>
      </c>
      <c r="H94" s="1">
        <v>3</v>
      </c>
      <c r="I94" s="1">
        <v>6</v>
      </c>
      <c r="J94" s="1">
        <v>2</v>
      </c>
      <c r="K94" s="2"/>
      <c r="L94" s="6"/>
      <c r="M94" s="6"/>
      <c r="N94" s="6"/>
      <c r="O94" s="2"/>
      <c r="P94" s="6"/>
      <c r="Q94" s="6"/>
      <c r="R94" s="1"/>
      <c r="S94" s="3" t="str">
        <f t="shared" si="17"/>
        <v/>
      </c>
      <c r="T94" s="4" t="str">
        <f t="shared" si="18"/>
        <v/>
      </c>
      <c r="U94" s="4" t="str">
        <f t="shared" si="19"/>
        <v/>
      </c>
    </row>
    <row r="95" spans="1:21" ht="14.4">
      <c r="A95" s="1"/>
      <c r="B95" s="1" t="s">
        <v>265</v>
      </c>
      <c r="C95" s="1">
        <v>3</v>
      </c>
      <c r="D95" s="1">
        <v>0</v>
      </c>
      <c r="E95" s="1">
        <v>0</v>
      </c>
      <c r="F95" s="1">
        <v>0</v>
      </c>
      <c r="G95" s="2">
        <v>5</v>
      </c>
      <c r="H95" s="1">
        <v>0</v>
      </c>
      <c r="I95" s="1">
        <v>1</v>
      </c>
      <c r="J95" s="1">
        <v>0</v>
      </c>
      <c r="K95" s="2"/>
      <c r="L95" s="6"/>
      <c r="M95" s="6"/>
      <c r="N95" s="6"/>
      <c r="O95" s="2"/>
      <c r="P95" s="6"/>
      <c r="Q95" s="6"/>
      <c r="R95" s="1"/>
      <c r="S95" s="3" t="str">
        <f t="shared" si="17"/>
        <v/>
      </c>
      <c r="T95" s="4" t="str">
        <f t="shared" si="18"/>
        <v/>
      </c>
      <c r="U95" s="4" t="str">
        <f t="shared" si="19"/>
        <v/>
      </c>
    </row>
    <row r="96" spans="1:21" ht="14.4">
      <c r="A96" s="1" t="str">
        <f>all!A96</f>
        <v>Onslow</v>
      </c>
      <c r="B96" s="1" t="s">
        <v>267</v>
      </c>
      <c r="C96" s="1"/>
      <c r="D96" s="1"/>
      <c r="E96" s="1"/>
      <c r="F96" s="1"/>
      <c r="G96" s="2">
        <v>0</v>
      </c>
      <c r="H96" s="1">
        <v>0</v>
      </c>
      <c r="I96" s="1">
        <v>0</v>
      </c>
      <c r="J96" s="1">
        <v>0</v>
      </c>
      <c r="K96" s="2">
        <f t="shared" ref="K96:R100" si="28">C96</f>
        <v>0</v>
      </c>
      <c r="L96" s="6">
        <f t="shared" si="28"/>
        <v>0</v>
      </c>
      <c r="M96" s="6">
        <f t="shared" si="28"/>
        <v>0</v>
      </c>
      <c r="N96" s="6">
        <f t="shared" si="28"/>
        <v>0</v>
      </c>
      <c r="O96" s="2">
        <f t="shared" si="28"/>
        <v>0</v>
      </c>
      <c r="P96" s="6">
        <f t="shared" si="28"/>
        <v>0</v>
      </c>
      <c r="Q96" s="6">
        <f t="shared" si="28"/>
        <v>0</v>
      </c>
      <c r="R96" s="1">
        <f t="shared" si="28"/>
        <v>0</v>
      </c>
      <c r="S96" s="3" t="str">
        <f t="shared" si="17"/>
        <v/>
      </c>
      <c r="T96" s="4" t="str">
        <f t="shared" si="18"/>
        <v/>
      </c>
      <c r="U96" s="4" t="str">
        <f t="shared" si="19"/>
        <v/>
      </c>
    </row>
    <row r="97" spans="1:21" ht="14.4">
      <c r="A97" s="1" t="str">
        <f>all!A97</f>
        <v>Orange</v>
      </c>
      <c r="B97" s="1" t="s">
        <v>268</v>
      </c>
      <c r="C97" s="1">
        <v>1749</v>
      </c>
      <c r="D97" s="1">
        <v>767</v>
      </c>
      <c r="E97" s="1">
        <v>81</v>
      </c>
      <c r="F97" s="1">
        <v>855</v>
      </c>
      <c r="G97" s="2">
        <v>1786</v>
      </c>
      <c r="H97" s="1">
        <v>763</v>
      </c>
      <c r="I97" s="1">
        <v>408</v>
      </c>
      <c r="J97" s="1">
        <v>591</v>
      </c>
      <c r="K97" s="2">
        <f>C97+C98</f>
        <v>1749</v>
      </c>
      <c r="L97" s="6">
        <f t="shared" ref="L97:R97" si="29">D97+D98</f>
        <v>767</v>
      </c>
      <c r="M97" s="6">
        <f t="shared" si="29"/>
        <v>81</v>
      </c>
      <c r="N97" s="6">
        <f t="shared" si="29"/>
        <v>855</v>
      </c>
      <c r="O97" s="2">
        <f t="shared" si="29"/>
        <v>1786</v>
      </c>
      <c r="P97" s="6">
        <f t="shared" si="29"/>
        <v>763</v>
      </c>
      <c r="Q97" s="6">
        <f t="shared" si="29"/>
        <v>408</v>
      </c>
      <c r="R97" s="1">
        <f t="shared" si="29"/>
        <v>591</v>
      </c>
      <c r="S97" s="3">
        <f t="shared" si="17"/>
        <v>0.22844344904815231</v>
      </c>
      <c r="T97" s="4">
        <f t="shared" si="18"/>
        <v>4.6312178387650088E-2</v>
      </c>
      <c r="U97" s="4">
        <f t="shared" si="19"/>
        <v>0.59128630705394192</v>
      </c>
    </row>
    <row r="98" spans="1:21" ht="14.4">
      <c r="A98" s="1"/>
      <c r="B98" s="1" t="s">
        <v>341</v>
      </c>
      <c r="C98" s="1"/>
      <c r="D98" s="1"/>
      <c r="E98" s="1"/>
      <c r="F98" s="1"/>
      <c r="G98" s="2"/>
      <c r="H98" s="1"/>
      <c r="I98" s="1"/>
      <c r="J98" s="1"/>
      <c r="K98" s="2"/>
      <c r="L98" s="6"/>
      <c r="M98" s="6"/>
      <c r="N98" s="6"/>
      <c r="O98" s="2"/>
      <c r="P98" s="6"/>
      <c r="Q98" s="6"/>
      <c r="R98" s="1"/>
      <c r="S98" s="3" t="str">
        <f t="shared" si="17"/>
        <v/>
      </c>
      <c r="T98" s="4" t="str">
        <f t="shared" si="18"/>
        <v/>
      </c>
      <c r="U98" s="4"/>
    </row>
    <row r="99" spans="1:21" ht="14.4">
      <c r="A99" s="1" t="str">
        <f>all!A99</f>
        <v>Pasquotank</v>
      </c>
      <c r="B99" s="1" t="s">
        <v>270</v>
      </c>
      <c r="C99" s="1">
        <v>1598</v>
      </c>
      <c r="D99" s="1">
        <v>338</v>
      </c>
      <c r="E99" s="1">
        <v>35</v>
      </c>
      <c r="F99" s="1">
        <v>1139</v>
      </c>
      <c r="G99" s="2">
        <v>1138</v>
      </c>
      <c r="H99" s="1">
        <v>465</v>
      </c>
      <c r="I99" s="1">
        <v>211</v>
      </c>
      <c r="J99" s="1">
        <v>390</v>
      </c>
      <c r="K99" s="2">
        <f t="shared" ref="K99:R99" si="30">C99</f>
        <v>1598</v>
      </c>
      <c r="L99" s="6">
        <f t="shared" si="30"/>
        <v>338</v>
      </c>
      <c r="M99" s="6">
        <f t="shared" si="30"/>
        <v>35</v>
      </c>
      <c r="N99" s="6">
        <f t="shared" si="30"/>
        <v>1139</v>
      </c>
      <c r="O99" s="2">
        <f t="shared" si="30"/>
        <v>1138</v>
      </c>
      <c r="P99" s="6">
        <f t="shared" si="30"/>
        <v>465</v>
      </c>
      <c r="Q99" s="6">
        <f t="shared" si="30"/>
        <v>211</v>
      </c>
      <c r="R99" s="1">
        <f t="shared" si="30"/>
        <v>390</v>
      </c>
      <c r="S99" s="3">
        <f t="shared" si="17"/>
        <v>0.18541300527240773</v>
      </c>
      <c r="T99" s="4">
        <f t="shared" si="18"/>
        <v>2.1902377972465581E-2</v>
      </c>
      <c r="U99" s="4">
        <f t="shared" si="19"/>
        <v>0.74493132766514059</v>
      </c>
    </row>
    <row r="100" spans="1:21" ht="14.4">
      <c r="A100" s="1" t="str">
        <f>all!A100</f>
        <v>Pender</v>
      </c>
      <c r="B100" s="1" t="s">
        <v>272</v>
      </c>
      <c r="C100" s="1">
        <v>1372</v>
      </c>
      <c r="D100" s="1">
        <v>595</v>
      </c>
      <c r="E100" s="1">
        <v>13</v>
      </c>
      <c r="F100" s="1">
        <v>674</v>
      </c>
      <c r="G100" s="2">
        <v>1474</v>
      </c>
      <c r="H100" s="1">
        <v>930</v>
      </c>
      <c r="I100" s="1">
        <v>145</v>
      </c>
      <c r="J100" s="1">
        <v>278</v>
      </c>
      <c r="K100" s="2">
        <f t="shared" si="28"/>
        <v>1372</v>
      </c>
      <c r="L100" s="6">
        <f t="shared" si="28"/>
        <v>595</v>
      </c>
      <c r="M100" s="6">
        <f t="shared" si="28"/>
        <v>13</v>
      </c>
      <c r="N100" s="6">
        <f t="shared" si="28"/>
        <v>674</v>
      </c>
      <c r="O100" s="2">
        <f t="shared" si="28"/>
        <v>1474</v>
      </c>
      <c r="P100" s="6">
        <f t="shared" si="28"/>
        <v>930</v>
      </c>
      <c r="Q100" s="6">
        <f t="shared" si="28"/>
        <v>145</v>
      </c>
      <c r="R100" s="1">
        <f t="shared" si="28"/>
        <v>278</v>
      </c>
      <c r="S100" s="3">
        <f t="shared" si="17"/>
        <v>9.8371777476255085E-2</v>
      </c>
      <c r="T100" s="4">
        <f t="shared" si="18"/>
        <v>9.4752186588921289E-3</v>
      </c>
      <c r="U100" s="4">
        <f t="shared" si="19"/>
        <v>0.70798319327731096</v>
      </c>
    </row>
    <row r="101" spans="1:21" ht="14.4">
      <c r="A101" s="1" t="str">
        <f>all!A101</f>
        <v>Perquimans</v>
      </c>
      <c r="B101" s="1" t="s">
        <v>273</v>
      </c>
      <c r="C101" s="1"/>
      <c r="D101" s="1"/>
      <c r="E101" s="1"/>
      <c r="F101" s="1"/>
      <c r="G101" s="2"/>
      <c r="H101" s="1"/>
      <c r="I101" s="1"/>
      <c r="J101" s="1"/>
      <c r="K101" s="2"/>
      <c r="L101" s="6"/>
      <c r="M101" s="6"/>
      <c r="N101" s="6"/>
      <c r="O101" s="2"/>
      <c r="P101" s="6"/>
      <c r="Q101" s="6"/>
      <c r="R101" s="1"/>
      <c r="S101" s="3" t="str">
        <f t="shared" si="17"/>
        <v/>
      </c>
      <c r="T101" s="4" t="str">
        <f t="shared" si="18"/>
        <v/>
      </c>
      <c r="U101" s="4" t="str">
        <f t="shared" si="19"/>
        <v/>
      </c>
    </row>
    <row r="102" spans="1:21" ht="14.4">
      <c r="A102" s="1" t="str">
        <f>all!A102</f>
        <v>Person</v>
      </c>
      <c r="B102" s="1" t="s">
        <v>274</v>
      </c>
      <c r="C102" s="1">
        <v>1041</v>
      </c>
      <c r="D102" s="1">
        <v>48</v>
      </c>
      <c r="E102" s="1">
        <v>11</v>
      </c>
      <c r="F102" s="1">
        <v>896</v>
      </c>
      <c r="G102" s="2">
        <v>1036</v>
      </c>
      <c r="H102" s="1">
        <v>362</v>
      </c>
      <c r="I102" s="1">
        <v>64</v>
      </c>
      <c r="J102" s="1">
        <v>623</v>
      </c>
      <c r="K102" s="2">
        <f t="shared" ref="K102:R102" si="31">C102</f>
        <v>1041</v>
      </c>
      <c r="L102" s="6">
        <f t="shared" si="31"/>
        <v>48</v>
      </c>
      <c r="M102" s="6">
        <f t="shared" si="31"/>
        <v>11</v>
      </c>
      <c r="N102" s="6">
        <f t="shared" si="31"/>
        <v>896</v>
      </c>
      <c r="O102" s="2">
        <f t="shared" si="31"/>
        <v>1036</v>
      </c>
      <c r="P102" s="6">
        <f t="shared" si="31"/>
        <v>362</v>
      </c>
      <c r="Q102" s="6">
        <f t="shared" si="31"/>
        <v>64</v>
      </c>
      <c r="R102" s="1">
        <f t="shared" si="31"/>
        <v>623</v>
      </c>
      <c r="S102" s="3">
        <f t="shared" si="17"/>
        <v>6.1776061776061778E-2</v>
      </c>
      <c r="T102" s="4">
        <f t="shared" si="18"/>
        <v>1.0566762728146013E-2</v>
      </c>
      <c r="U102" s="4">
        <f t="shared" si="19"/>
        <v>0.58986175115207373</v>
      </c>
    </row>
    <row r="103" spans="1:21" ht="14.4">
      <c r="A103" s="1" t="str">
        <f>all!A103</f>
        <v>Pitt</v>
      </c>
      <c r="B103" s="1" t="s">
        <v>276</v>
      </c>
      <c r="C103" s="1"/>
      <c r="D103" s="1"/>
      <c r="E103" s="1"/>
      <c r="F103" s="1"/>
      <c r="G103" s="2">
        <v>0</v>
      </c>
      <c r="H103" s="1">
        <v>0</v>
      </c>
      <c r="I103" s="1">
        <v>0</v>
      </c>
      <c r="J103" s="1">
        <v>0</v>
      </c>
      <c r="K103" s="2">
        <f>SUM(C103:C108)</f>
        <v>1347</v>
      </c>
      <c r="L103" s="6">
        <f t="shared" ref="L103:R103" si="32">SUM(D103:D108)</f>
        <v>364</v>
      </c>
      <c r="M103" s="6">
        <f t="shared" si="32"/>
        <v>11</v>
      </c>
      <c r="N103" s="6">
        <f t="shared" si="32"/>
        <v>858</v>
      </c>
      <c r="O103" s="2">
        <f t="shared" si="32"/>
        <v>2343</v>
      </c>
      <c r="P103" s="6">
        <f t="shared" si="32"/>
        <v>853</v>
      </c>
      <c r="Q103" s="6">
        <f t="shared" si="32"/>
        <v>208</v>
      </c>
      <c r="R103" s="1">
        <f t="shared" si="32"/>
        <v>1178</v>
      </c>
      <c r="S103" s="3">
        <f t="shared" si="17"/>
        <v>8.8775074690567654E-2</v>
      </c>
      <c r="T103" s="4">
        <f t="shared" si="18"/>
        <v>8.1662954714179659E-3</v>
      </c>
      <c r="U103" s="4">
        <f t="shared" si="19"/>
        <v>0.42141453831041259</v>
      </c>
    </row>
    <row r="104" spans="1:21" ht="14.4">
      <c r="A104" s="1"/>
      <c r="B104" s="1" t="s">
        <v>277</v>
      </c>
      <c r="C104" s="1">
        <v>24</v>
      </c>
      <c r="D104" s="1">
        <v>1</v>
      </c>
      <c r="E104" s="1">
        <v>5</v>
      </c>
      <c r="F104" s="1">
        <v>15</v>
      </c>
      <c r="G104" s="2">
        <v>43</v>
      </c>
      <c r="H104" s="1">
        <v>2</v>
      </c>
      <c r="I104" s="1">
        <v>12</v>
      </c>
      <c r="J104" s="1">
        <v>10</v>
      </c>
      <c r="K104" s="2"/>
      <c r="L104" s="6"/>
      <c r="M104" s="6"/>
      <c r="N104" s="6"/>
      <c r="O104" s="2"/>
      <c r="P104" s="6"/>
      <c r="Q104" s="6"/>
      <c r="R104" s="1"/>
      <c r="S104" s="3" t="str">
        <f t="shared" si="17"/>
        <v/>
      </c>
      <c r="T104" s="4" t="str">
        <f t="shared" si="18"/>
        <v/>
      </c>
      <c r="U104" s="4" t="str">
        <f t="shared" si="19"/>
        <v/>
      </c>
    </row>
    <row r="105" spans="1:21" ht="14.4">
      <c r="A105" s="1"/>
      <c r="B105" s="1" t="s">
        <v>278</v>
      </c>
      <c r="C105" s="1">
        <v>1210</v>
      </c>
      <c r="D105" s="1">
        <v>361</v>
      </c>
      <c r="E105" s="1">
        <v>6</v>
      </c>
      <c r="F105" s="1">
        <v>843</v>
      </c>
      <c r="G105" s="2">
        <v>2177</v>
      </c>
      <c r="H105" s="1">
        <v>840</v>
      </c>
      <c r="I105" s="1">
        <v>169</v>
      </c>
      <c r="J105" s="1">
        <v>1168</v>
      </c>
      <c r="K105" s="2"/>
      <c r="L105" s="6"/>
      <c r="M105" s="6"/>
      <c r="N105" s="6"/>
      <c r="O105" s="2"/>
      <c r="P105" s="6"/>
      <c r="Q105" s="6"/>
      <c r="R105" s="1"/>
      <c r="S105" s="3" t="str">
        <f t="shared" si="17"/>
        <v/>
      </c>
      <c r="T105" s="4" t="str">
        <f t="shared" si="18"/>
        <v/>
      </c>
      <c r="U105" s="4" t="str">
        <f t="shared" si="19"/>
        <v/>
      </c>
    </row>
    <row r="106" spans="1:21" ht="14.4">
      <c r="A106" s="1"/>
      <c r="B106" s="1" t="s">
        <v>279</v>
      </c>
      <c r="C106" s="1">
        <v>90</v>
      </c>
      <c r="D106" s="1">
        <v>2</v>
      </c>
      <c r="E106" s="1">
        <v>0</v>
      </c>
      <c r="F106" s="1">
        <v>0</v>
      </c>
      <c r="G106" s="2">
        <v>89</v>
      </c>
      <c r="H106" s="1">
        <v>8</v>
      </c>
      <c r="I106" s="1">
        <v>25</v>
      </c>
      <c r="J106" s="1">
        <v>0</v>
      </c>
      <c r="K106" s="2"/>
      <c r="L106" s="6"/>
      <c r="M106" s="6"/>
      <c r="N106" s="6"/>
      <c r="O106" s="2"/>
      <c r="P106" s="6"/>
      <c r="Q106" s="6"/>
      <c r="R106" s="1"/>
      <c r="S106" s="3" t="str">
        <f t="shared" si="17"/>
        <v/>
      </c>
      <c r="T106" s="4" t="str">
        <f t="shared" si="18"/>
        <v/>
      </c>
      <c r="U106" s="4" t="str">
        <f t="shared" si="19"/>
        <v/>
      </c>
    </row>
    <row r="107" spans="1:21" ht="14.4">
      <c r="A107" s="1"/>
      <c r="B107" s="1" t="s">
        <v>280</v>
      </c>
      <c r="C107" s="1">
        <v>4</v>
      </c>
      <c r="D107" s="1">
        <v>0</v>
      </c>
      <c r="E107" s="1">
        <v>0</v>
      </c>
      <c r="F107" s="1">
        <v>0</v>
      </c>
      <c r="G107" s="2">
        <v>15</v>
      </c>
      <c r="H107" s="1">
        <v>3</v>
      </c>
      <c r="I107" s="1">
        <v>2</v>
      </c>
      <c r="J107" s="1">
        <v>0</v>
      </c>
      <c r="K107" s="2"/>
      <c r="L107" s="6"/>
      <c r="M107" s="6"/>
      <c r="N107" s="6"/>
      <c r="O107" s="2"/>
      <c r="P107" s="6"/>
      <c r="Q107" s="6"/>
      <c r="R107" s="1"/>
      <c r="S107" s="3" t="str">
        <f t="shared" si="17"/>
        <v/>
      </c>
      <c r="T107" s="4" t="str">
        <f t="shared" si="18"/>
        <v/>
      </c>
      <c r="U107" s="4" t="str">
        <f t="shared" si="19"/>
        <v/>
      </c>
    </row>
    <row r="108" spans="1:21" ht="14.4">
      <c r="A108" s="1"/>
      <c r="B108" s="1" t="s">
        <v>281</v>
      </c>
      <c r="C108" s="1">
        <v>19</v>
      </c>
      <c r="D108" s="1">
        <v>0</v>
      </c>
      <c r="E108" s="1">
        <v>0</v>
      </c>
      <c r="F108" s="1">
        <v>0</v>
      </c>
      <c r="G108" s="2">
        <v>19</v>
      </c>
      <c r="H108" s="1">
        <v>0</v>
      </c>
      <c r="I108" s="1">
        <v>0</v>
      </c>
      <c r="J108" s="1">
        <v>0</v>
      </c>
      <c r="K108" s="2"/>
      <c r="L108" s="6"/>
      <c r="M108" s="6"/>
      <c r="N108" s="6"/>
      <c r="O108" s="2"/>
      <c r="P108" s="6"/>
      <c r="Q108" s="6"/>
      <c r="R108" s="1"/>
      <c r="S108" s="3" t="str">
        <f t="shared" si="17"/>
        <v/>
      </c>
      <c r="T108" s="4" t="str">
        <f t="shared" si="18"/>
        <v/>
      </c>
      <c r="U108" s="4" t="str">
        <f t="shared" si="19"/>
        <v/>
      </c>
    </row>
    <row r="109" spans="1:21" ht="14.4">
      <c r="A109" s="1" t="str">
        <f>all!A109</f>
        <v>Polk</v>
      </c>
      <c r="B109" s="1" t="s">
        <v>283</v>
      </c>
      <c r="C109" s="1">
        <v>843</v>
      </c>
      <c r="D109" s="1">
        <v>474</v>
      </c>
      <c r="E109" s="1">
        <v>329</v>
      </c>
      <c r="F109" s="1">
        <v>2</v>
      </c>
      <c r="G109" s="2">
        <v>658</v>
      </c>
      <c r="H109" s="1">
        <v>553</v>
      </c>
      <c r="I109" s="1">
        <v>129</v>
      </c>
      <c r="J109" s="1">
        <v>20</v>
      </c>
      <c r="K109" s="2">
        <f t="shared" ref="K109:R111" si="33">C109</f>
        <v>843</v>
      </c>
      <c r="L109" s="6">
        <f t="shared" si="33"/>
        <v>474</v>
      </c>
      <c r="M109" s="6">
        <f t="shared" si="33"/>
        <v>329</v>
      </c>
      <c r="N109" s="6">
        <f t="shared" si="33"/>
        <v>2</v>
      </c>
      <c r="O109" s="2">
        <f t="shared" si="33"/>
        <v>658</v>
      </c>
      <c r="P109" s="6">
        <f t="shared" si="33"/>
        <v>553</v>
      </c>
      <c r="Q109" s="6">
        <f t="shared" si="33"/>
        <v>129</v>
      </c>
      <c r="R109" s="1">
        <f t="shared" si="33"/>
        <v>20</v>
      </c>
      <c r="S109" s="3">
        <f t="shared" si="17"/>
        <v>0.196048632218845</v>
      </c>
      <c r="T109" s="4">
        <f t="shared" si="18"/>
        <v>0.39027283511269278</v>
      </c>
      <c r="U109" s="4">
        <f t="shared" si="19"/>
        <v>9.0909090909090912E-2</v>
      </c>
    </row>
    <row r="110" spans="1:21" ht="14.4">
      <c r="A110" s="1" t="str">
        <f>all!A110</f>
        <v>Randolph</v>
      </c>
      <c r="B110" s="1" t="s">
        <v>284</v>
      </c>
      <c r="C110" s="1">
        <v>3090</v>
      </c>
      <c r="D110" s="1">
        <v>114</v>
      </c>
      <c r="E110" s="1">
        <v>7</v>
      </c>
      <c r="F110" s="1">
        <v>2904</v>
      </c>
      <c r="G110" s="2">
        <v>3594</v>
      </c>
      <c r="H110" s="1">
        <v>626</v>
      </c>
      <c r="I110" s="1">
        <v>272</v>
      </c>
      <c r="J110" s="1">
        <v>2643</v>
      </c>
      <c r="K110" s="2">
        <f t="shared" si="33"/>
        <v>3090</v>
      </c>
      <c r="L110" s="6">
        <f t="shared" si="33"/>
        <v>114</v>
      </c>
      <c r="M110" s="6">
        <f t="shared" si="33"/>
        <v>7</v>
      </c>
      <c r="N110" s="6">
        <f t="shared" si="33"/>
        <v>2904</v>
      </c>
      <c r="O110" s="2">
        <f t="shared" si="33"/>
        <v>3594</v>
      </c>
      <c r="P110" s="6">
        <f t="shared" si="33"/>
        <v>626</v>
      </c>
      <c r="Q110" s="6">
        <f t="shared" si="33"/>
        <v>272</v>
      </c>
      <c r="R110" s="1">
        <f t="shared" si="33"/>
        <v>2643</v>
      </c>
      <c r="S110" s="3">
        <f t="shared" si="17"/>
        <v>7.5681691708402887E-2</v>
      </c>
      <c r="T110" s="4">
        <f t="shared" si="18"/>
        <v>2.2653721682847896E-3</v>
      </c>
      <c r="U110" s="4">
        <f t="shared" si="19"/>
        <v>0.52352623039480806</v>
      </c>
    </row>
    <row r="111" spans="1:21" ht="14.4">
      <c r="A111" s="1" t="str">
        <f>all!A111</f>
        <v>Richmond</v>
      </c>
      <c r="B111" s="1" t="s">
        <v>285</v>
      </c>
      <c r="C111" s="1">
        <v>1154</v>
      </c>
      <c r="D111" s="1">
        <v>128</v>
      </c>
      <c r="E111" s="1">
        <v>8</v>
      </c>
      <c r="F111" s="1">
        <v>975</v>
      </c>
      <c r="G111" s="2">
        <v>2589</v>
      </c>
      <c r="H111" s="1">
        <v>455</v>
      </c>
      <c r="I111" s="1">
        <v>105</v>
      </c>
      <c r="J111" s="1">
        <v>1979</v>
      </c>
      <c r="K111" s="2">
        <f t="shared" si="33"/>
        <v>1154</v>
      </c>
      <c r="L111" s="6">
        <f t="shared" si="33"/>
        <v>128</v>
      </c>
      <c r="M111" s="6">
        <f t="shared" si="33"/>
        <v>8</v>
      </c>
      <c r="N111" s="6">
        <f t="shared" si="33"/>
        <v>975</v>
      </c>
      <c r="O111" s="2">
        <f t="shared" si="33"/>
        <v>2589</v>
      </c>
      <c r="P111" s="6">
        <f t="shared" si="33"/>
        <v>455</v>
      </c>
      <c r="Q111" s="6">
        <f t="shared" si="33"/>
        <v>105</v>
      </c>
      <c r="R111" s="6">
        <f t="shared" si="33"/>
        <v>1979</v>
      </c>
      <c r="S111" s="3">
        <f t="shared" si="17"/>
        <v>4.0556199304750871E-2</v>
      </c>
      <c r="T111" s="4">
        <f t="shared" si="18"/>
        <v>6.9324090121317154E-3</v>
      </c>
      <c r="U111" s="4">
        <f t="shared" si="19"/>
        <v>0.33006093432633715</v>
      </c>
    </row>
    <row r="112" spans="1:21" ht="14.4">
      <c r="A112" s="1" t="str">
        <f>all!A112</f>
        <v>Robeson</v>
      </c>
      <c r="B112" s="1" t="s">
        <v>286</v>
      </c>
      <c r="C112" s="1"/>
      <c r="D112" s="1"/>
      <c r="E112" s="1"/>
      <c r="F112" s="1"/>
      <c r="G112" s="2">
        <v>0</v>
      </c>
      <c r="H112" s="1">
        <v>0</v>
      </c>
      <c r="I112" s="1">
        <v>0</v>
      </c>
      <c r="J112" s="1">
        <v>0</v>
      </c>
      <c r="K112" s="2">
        <f>SUM(C112:C115)</f>
        <v>1403</v>
      </c>
      <c r="L112" s="6">
        <f t="shared" ref="L112:R112" si="34">SUM(D112:D115)</f>
        <v>433</v>
      </c>
      <c r="M112" s="6">
        <f t="shared" si="34"/>
        <v>7</v>
      </c>
      <c r="N112" s="6">
        <f t="shared" si="34"/>
        <v>921</v>
      </c>
      <c r="O112" s="2">
        <f t="shared" si="34"/>
        <v>3192</v>
      </c>
      <c r="P112" s="6">
        <f t="shared" si="34"/>
        <v>2062</v>
      </c>
      <c r="Q112" s="6">
        <f t="shared" si="34"/>
        <v>93</v>
      </c>
      <c r="R112" s="1">
        <f t="shared" si="34"/>
        <v>1152</v>
      </c>
      <c r="S112" s="3">
        <f t="shared" si="17"/>
        <v>2.913533834586466E-2</v>
      </c>
      <c r="T112" s="4">
        <f t="shared" si="18"/>
        <v>4.9893086243763367E-3</v>
      </c>
      <c r="U112" s="4">
        <f t="shared" si="19"/>
        <v>0.44428364688856731</v>
      </c>
    </row>
    <row r="113" spans="1:21" ht="14.4">
      <c r="A113" s="1"/>
      <c r="B113" s="1" t="s">
        <v>287</v>
      </c>
      <c r="C113" s="1">
        <v>19</v>
      </c>
      <c r="D113" s="1">
        <v>0</v>
      </c>
      <c r="E113" s="1">
        <v>1</v>
      </c>
      <c r="F113" s="1">
        <v>0</v>
      </c>
      <c r="G113" s="2">
        <v>52</v>
      </c>
      <c r="H113" s="1">
        <v>6</v>
      </c>
      <c r="I113" s="1">
        <v>4</v>
      </c>
      <c r="J113" s="1">
        <v>0</v>
      </c>
      <c r="K113" s="2"/>
      <c r="L113" s="6"/>
      <c r="M113" s="6"/>
      <c r="N113" s="6"/>
      <c r="O113" s="2"/>
      <c r="P113" s="6"/>
      <c r="Q113" s="6"/>
      <c r="R113" s="1"/>
      <c r="S113" s="3" t="str">
        <f t="shared" si="17"/>
        <v/>
      </c>
      <c r="T113" s="4" t="str">
        <f t="shared" si="18"/>
        <v/>
      </c>
      <c r="U113" s="4" t="str">
        <f t="shared" si="19"/>
        <v/>
      </c>
    </row>
    <row r="114" spans="1:21" ht="14.4">
      <c r="A114" s="1"/>
      <c r="B114" s="1" t="s">
        <v>288</v>
      </c>
      <c r="C114" s="1">
        <v>1384</v>
      </c>
      <c r="D114" s="1">
        <v>433</v>
      </c>
      <c r="E114" s="1">
        <v>6</v>
      </c>
      <c r="F114" s="1">
        <v>921</v>
      </c>
      <c r="G114" s="2">
        <v>3131</v>
      </c>
      <c r="H114" s="1">
        <v>2055</v>
      </c>
      <c r="I114" s="1">
        <v>87</v>
      </c>
      <c r="J114" s="1">
        <v>1152</v>
      </c>
      <c r="K114" s="2"/>
      <c r="L114" s="6"/>
      <c r="M114" s="6"/>
      <c r="N114" s="6"/>
      <c r="O114" s="2"/>
      <c r="P114" s="6"/>
      <c r="Q114" s="6"/>
      <c r="R114" s="1"/>
      <c r="S114" s="3" t="str">
        <f t="shared" si="17"/>
        <v/>
      </c>
      <c r="T114" s="4" t="str">
        <f t="shared" si="18"/>
        <v/>
      </c>
      <c r="U114" s="4" t="str">
        <f t="shared" si="19"/>
        <v/>
      </c>
    </row>
    <row r="115" spans="1:21" ht="14.4">
      <c r="A115" s="1"/>
      <c r="B115" s="1" t="s">
        <v>289</v>
      </c>
      <c r="C115" s="1"/>
      <c r="D115" s="1"/>
      <c r="E115" s="1"/>
      <c r="F115" s="1"/>
      <c r="G115" s="2">
        <v>9</v>
      </c>
      <c r="H115" s="1">
        <v>1</v>
      </c>
      <c r="I115" s="1">
        <v>2</v>
      </c>
      <c r="J115" s="1">
        <v>0</v>
      </c>
      <c r="K115" s="2"/>
      <c r="L115" s="6"/>
      <c r="M115" s="6"/>
      <c r="N115" s="6"/>
      <c r="O115" s="2"/>
      <c r="P115" s="6"/>
      <c r="Q115" s="6"/>
      <c r="R115" s="1"/>
      <c r="S115" s="3" t="str">
        <f t="shared" si="17"/>
        <v/>
      </c>
      <c r="T115" s="4" t="str">
        <f t="shared" si="18"/>
        <v/>
      </c>
      <c r="U115" s="4" t="str">
        <f t="shared" si="19"/>
        <v/>
      </c>
    </row>
    <row r="116" spans="1:21" ht="14.4">
      <c r="A116" s="1" t="str">
        <f>all!A116</f>
        <v>Rockingham</v>
      </c>
      <c r="B116" s="1" t="s">
        <v>342</v>
      </c>
      <c r="C116" s="1"/>
      <c r="D116" s="1"/>
      <c r="E116" s="1">
        <v>5</v>
      </c>
      <c r="F116" s="1">
        <v>1451</v>
      </c>
      <c r="G116" s="2">
        <v>1467</v>
      </c>
      <c r="H116" s="1">
        <v>78</v>
      </c>
      <c r="I116" s="1">
        <v>211</v>
      </c>
      <c r="J116" s="1">
        <v>1178</v>
      </c>
      <c r="K116" s="2">
        <f>C116+C117</f>
        <v>0</v>
      </c>
      <c r="L116" s="6">
        <f t="shared" ref="L116:R116" si="35">D116+D117</f>
        <v>0</v>
      </c>
      <c r="M116" s="6">
        <f t="shared" si="35"/>
        <v>5</v>
      </c>
      <c r="N116" s="6">
        <f t="shared" si="35"/>
        <v>1451</v>
      </c>
      <c r="O116" s="2">
        <f t="shared" si="35"/>
        <v>1467</v>
      </c>
      <c r="P116" s="6">
        <f t="shared" si="35"/>
        <v>78</v>
      </c>
      <c r="Q116" s="6">
        <f t="shared" si="35"/>
        <v>211</v>
      </c>
      <c r="R116" s="1">
        <f t="shared" si="35"/>
        <v>1178</v>
      </c>
      <c r="S116" s="3">
        <f t="shared" si="17"/>
        <v>0.1438309475119291</v>
      </c>
      <c r="T116" s="4" t="str">
        <f t="shared" si="18"/>
        <v/>
      </c>
      <c r="U116" s="4">
        <f t="shared" si="19"/>
        <v>0.55192088246481552</v>
      </c>
    </row>
    <row r="117" spans="1:21" ht="14.4">
      <c r="A117" s="1"/>
      <c r="B117" s="1" t="s">
        <v>343</v>
      </c>
      <c r="C117" s="1"/>
      <c r="D117" s="1"/>
      <c r="E117" s="1"/>
      <c r="F117" s="1"/>
      <c r="G117" s="2"/>
      <c r="H117" s="1"/>
      <c r="I117" s="1"/>
      <c r="J117" s="1"/>
      <c r="K117" s="2"/>
      <c r="L117" s="6"/>
      <c r="M117" s="6"/>
      <c r="N117" s="6"/>
      <c r="O117" s="2"/>
      <c r="P117" s="6"/>
      <c r="Q117" s="6"/>
      <c r="R117" s="1"/>
      <c r="S117" s="3" t="str">
        <f t="shared" si="17"/>
        <v/>
      </c>
      <c r="T117" s="4" t="str">
        <f t="shared" si="18"/>
        <v/>
      </c>
      <c r="U117" s="4"/>
    </row>
    <row r="118" spans="1:21" ht="14.4">
      <c r="A118" s="1" t="str">
        <f>all!A118</f>
        <v>Rowan</v>
      </c>
      <c r="B118" s="1" t="s">
        <v>292</v>
      </c>
      <c r="C118" s="1">
        <v>3600</v>
      </c>
      <c r="D118" s="1">
        <v>106</v>
      </c>
      <c r="E118" s="1">
        <v>20</v>
      </c>
      <c r="F118" s="1">
        <v>3088</v>
      </c>
      <c r="G118" s="2">
        <v>3113</v>
      </c>
      <c r="H118" s="1">
        <v>311</v>
      </c>
      <c r="I118" s="1">
        <v>331</v>
      </c>
      <c r="J118" s="1">
        <v>2475</v>
      </c>
      <c r="K118" s="2">
        <f t="shared" ref="K118:R129" si="36">C118</f>
        <v>3600</v>
      </c>
      <c r="L118" s="6">
        <f t="shared" si="36"/>
        <v>106</v>
      </c>
      <c r="M118" s="6">
        <f t="shared" si="36"/>
        <v>20</v>
      </c>
      <c r="N118" s="6">
        <f t="shared" si="36"/>
        <v>3088</v>
      </c>
      <c r="O118" s="2">
        <f t="shared" si="36"/>
        <v>3113</v>
      </c>
      <c r="P118" s="6">
        <f t="shared" si="36"/>
        <v>311</v>
      </c>
      <c r="Q118" s="6">
        <f t="shared" si="36"/>
        <v>331</v>
      </c>
      <c r="R118" s="1">
        <f t="shared" si="36"/>
        <v>2475</v>
      </c>
      <c r="S118" s="3">
        <f t="shared" si="17"/>
        <v>0.10632830067459043</v>
      </c>
      <c r="T118" s="4">
        <f t="shared" si="18"/>
        <v>5.5555555555555558E-3</v>
      </c>
      <c r="U118" s="4">
        <f t="shared" si="19"/>
        <v>0.55509617113068488</v>
      </c>
    </row>
    <row r="119" spans="1:21" ht="14.4">
      <c r="A119" s="1" t="str">
        <f>all!A119</f>
        <v>Rutherford</v>
      </c>
      <c r="B119" s="1" t="s">
        <v>294</v>
      </c>
      <c r="C119" s="1">
        <v>1711</v>
      </c>
      <c r="D119" s="1">
        <v>142</v>
      </c>
      <c r="E119" s="1">
        <v>12</v>
      </c>
      <c r="F119" s="1">
        <v>1469</v>
      </c>
      <c r="G119" s="2">
        <v>2134</v>
      </c>
      <c r="H119" s="1">
        <v>779</v>
      </c>
      <c r="I119" s="1">
        <v>185</v>
      </c>
      <c r="J119" s="1">
        <v>1028</v>
      </c>
      <c r="K119" s="2">
        <f t="shared" si="36"/>
        <v>1711</v>
      </c>
      <c r="L119" s="6">
        <f t="shared" si="36"/>
        <v>142</v>
      </c>
      <c r="M119" s="6">
        <f t="shared" si="36"/>
        <v>12</v>
      </c>
      <c r="N119" s="6">
        <f t="shared" si="36"/>
        <v>1469</v>
      </c>
      <c r="O119" s="2">
        <f t="shared" si="36"/>
        <v>2134</v>
      </c>
      <c r="P119" s="6">
        <f t="shared" si="36"/>
        <v>779</v>
      </c>
      <c r="Q119" s="6">
        <f t="shared" si="36"/>
        <v>185</v>
      </c>
      <c r="R119" s="1">
        <f t="shared" si="36"/>
        <v>1028</v>
      </c>
      <c r="S119" s="3">
        <f t="shared" si="17"/>
        <v>8.6691658856607304E-2</v>
      </c>
      <c r="T119" s="4">
        <f t="shared" si="18"/>
        <v>7.0134424313267095E-3</v>
      </c>
      <c r="U119" s="4">
        <f t="shared" si="19"/>
        <v>0.58830596716059269</v>
      </c>
    </row>
    <row r="120" spans="1:21" ht="14.4">
      <c r="A120" s="1" t="str">
        <f>all!A120</f>
        <v>Sampson</v>
      </c>
      <c r="B120" s="1" t="s">
        <v>296</v>
      </c>
      <c r="C120" s="1"/>
      <c r="D120" s="1"/>
      <c r="E120" s="1"/>
      <c r="F120" s="1"/>
      <c r="G120" s="2">
        <v>0</v>
      </c>
      <c r="H120" s="1">
        <v>0</v>
      </c>
      <c r="I120" s="1">
        <v>0</v>
      </c>
      <c r="J120" s="1">
        <v>0</v>
      </c>
      <c r="K120" s="2">
        <f t="shared" si="36"/>
        <v>0</v>
      </c>
      <c r="L120" s="6">
        <f t="shared" si="36"/>
        <v>0</v>
      </c>
      <c r="M120" s="6">
        <f t="shared" si="36"/>
        <v>0</v>
      </c>
      <c r="N120" s="6">
        <f t="shared" si="36"/>
        <v>0</v>
      </c>
      <c r="O120" s="2">
        <f t="shared" si="36"/>
        <v>0</v>
      </c>
      <c r="P120" s="6">
        <f t="shared" si="36"/>
        <v>0</v>
      </c>
      <c r="Q120" s="6">
        <f t="shared" si="36"/>
        <v>0</v>
      </c>
      <c r="R120" s="1">
        <f t="shared" si="36"/>
        <v>0</v>
      </c>
      <c r="S120" s="3" t="str">
        <f t="shared" si="17"/>
        <v/>
      </c>
      <c r="T120" s="4" t="str">
        <f t="shared" si="18"/>
        <v/>
      </c>
      <c r="U120" s="4" t="str">
        <f t="shared" si="19"/>
        <v/>
      </c>
    </row>
    <row r="121" spans="1:21" ht="14.4">
      <c r="A121" s="1" t="str">
        <f>all!A121</f>
        <v>Scotland</v>
      </c>
      <c r="B121" s="1" t="s">
        <v>297</v>
      </c>
      <c r="C121" s="1">
        <v>577</v>
      </c>
      <c r="D121" s="1">
        <v>92</v>
      </c>
      <c r="E121" s="1">
        <v>6</v>
      </c>
      <c r="F121" s="1">
        <v>479</v>
      </c>
      <c r="G121" s="2">
        <v>1315</v>
      </c>
      <c r="H121" s="1">
        <v>359</v>
      </c>
      <c r="I121" s="1">
        <v>90</v>
      </c>
      <c r="J121" s="1">
        <v>866</v>
      </c>
      <c r="K121" s="2">
        <f t="shared" si="36"/>
        <v>577</v>
      </c>
      <c r="L121" s="6">
        <f t="shared" si="36"/>
        <v>92</v>
      </c>
      <c r="M121" s="6">
        <f t="shared" si="36"/>
        <v>6</v>
      </c>
      <c r="N121" s="6">
        <f t="shared" si="36"/>
        <v>479</v>
      </c>
      <c r="O121" s="2">
        <f t="shared" si="36"/>
        <v>1315</v>
      </c>
      <c r="P121" s="6">
        <f t="shared" si="36"/>
        <v>359</v>
      </c>
      <c r="Q121" s="6">
        <f t="shared" si="36"/>
        <v>90</v>
      </c>
      <c r="R121" s="1">
        <f t="shared" si="36"/>
        <v>866</v>
      </c>
      <c r="S121" s="3">
        <f t="shared" si="17"/>
        <v>6.8441064638783272E-2</v>
      </c>
      <c r="T121" s="4">
        <f t="shared" si="18"/>
        <v>1.0398613518197574E-2</v>
      </c>
      <c r="U121" s="4">
        <f t="shared" si="19"/>
        <v>0.35613382899628254</v>
      </c>
    </row>
    <row r="122" spans="1:21" ht="14.4">
      <c r="A122" s="1" t="str">
        <f>all!A122</f>
        <v>Stanly</v>
      </c>
      <c r="B122" s="1" t="s">
        <v>299</v>
      </c>
      <c r="C122" s="1">
        <v>1580</v>
      </c>
      <c r="D122" s="1">
        <v>65</v>
      </c>
      <c r="E122" s="1">
        <v>13</v>
      </c>
      <c r="F122" s="1">
        <v>1455</v>
      </c>
      <c r="G122" s="2">
        <v>1277</v>
      </c>
      <c r="H122" s="1">
        <v>167</v>
      </c>
      <c r="I122" s="1">
        <v>132</v>
      </c>
      <c r="J122" s="1">
        <v>926</v>
      </c>
      <c r="K122" s="2">
        <f t="shared" si="36"/>
        <v>1580</v>
      </c>
      <c r="L122" s="6">
        <f t="shared" si="36"/>
        <v>65</v>
      </c>
      <c r="M122" s="6">
        <f t="shared" si="36"/>
        <v>13</v>
      </c>
      <c r="N122" s="6">
        <f t="shared" si="36"/>
        <v>1455</v>
      </c>
      <c r="O122" s="2">
        <f t="shared" si="36"/>
        <v>1277</v>
      </c>
      <c r="P122" s="6">
        <f t="shared" si="36"/>
        <v>167</v>
      </c>
      <c r="Q122" s="6">
        <f t="shared" si="36"/>
        <v>132</v>
      </c>
      <c r="R122" s="1">
        <f t="shared" si="36"/>
        <v>926</v>
      </c>
      <c r="S122" s="3">
        <f t="shared" si="17"/>
        <v>0.1033672670321065</v>
      </c>
      <c r="T122" s="4">
        <f t="shared" si="18"/>
        <v>8.2278481012658233E-3</v>
      </c>
      <c r="U122" s="4">
        <f t="shared" si="19"/>
        <v>0.61108777824443516</v>
      </c>
    </row>
    <row r="123" spans="1:21" ht="14.4">
      <c r="A123" s="1" t="str">
        <f>all!A123</f>
        <v>Stokes</v>
      </c>
      <c r="B123" s="1" t="s">
        <v>301</v>
      </c>
      <c r="C123" s="1">
        <v>1284</v>
      </c>
      <c r="D123" s="1">
        <v>131</v>
      </c>
      <c r="E123" s="1">
        <v>13</v>
      </c>
      <c r="F123" s="1">
        <v>1056</v>
      </c>
      <c r="G123" s="2">
        <v>1378</v>
      </c>
      <c r="H123" s="1">
        <v>281</v>
      </c>
      <c r="I123" s="1">
        <v>94</v>
      </c>
      <c r="J123" s="1">
        <v>908</v>
      </c>
      <c r="K123" s="2">
        <f t="shared" si="36"/>
        <v>1284</v>
      </c>
      <c r="L123" s="6">
        <f t="shared" si="36"/>
        <v>131</v>
      </c>
      <c r="M123" s="6">
        <f t="shared" si="36"/>
        <v>13</v>
      </c>
      <c r="N123" s="6">
        <f t="shared" si="36"/>
        <v>1056</v>
      </c>
      <c r="O123" s="2">
        <f t="shared" si="36"/>
        <v>1378</v>
      </c>
      <c r="P123" s="6">
        <f t="shared" si="36"/>
        <v>281</v>
      </c>
      <c r="Q123" s="6">
        <f t="shared" si="36"/>
        <v>94</v>
      </c>
      <c r="R123" s="1">
        <f t="shared" si="36"/>
        <v>908</v>
      </c>
      <c r="S123" s="3">
        <f t="shared" si="17"/>
        <v>6.8214804063860671E-2</v>
      </c>
      <c r="T123" s="4">
        <f t="shared" si="18"/>
        <v>1.0124610591900311E-2</v>
      </c>
      <c r="U123" s="4">
        <f t="shared" si="19"/>
        <v>0.53767820773930752</v>
      </c>
    </row>
    <row r="124" spans="1:21" ht="14.4">
      <c r="A124" s="1" t="str">
        <f>all!A124</f>
        <v>Surry</v>
      </c>
      <c r="B124" s="1" t="s">
        <v>303</v>
      </c>
      <c r="C124" s="1">
        <v>1951</v>
      </c>
      <c r="D124" s="1">
        <v>93</v>
      </c>
      <c r="E124" s="1">
        <v>69</v>
      </c>
      <c r="F124" s="1">
        <v>1835</v>
      </c>
      <c r="G124" s="2">
        <v>1982</v>
      </c>
      <c r="H124" s="1">
        <v>73</v>
      </c>
      <c r="I124" s="1">
        <v>15</v>
      </c>
      <c r="J124" s="1">
        <v>1713</v>
      </c>
      <c r="K124" s="2">
        <f t="shared" si="36"/>
        <v>1951</v>
      </c>
      <c r="L124" s="6">
        <f t="shared" si="36"/>
        <v>93</v>
      </c>
      <c r="M124" s="6">
        <f t="shared" si="36"/>
        <v>69</v>
      </c>
      <c r="N124" s="6">
        <f t="shared" si="36"/>
        <v>1835</v>
      </c>
      <c r="O124" s="2">
        <f t="shared" si="36"/>
        <v>1982</v>
      </c>
      <c r="P124" s="6">
        <f t="shared" si="36"/>
        <v>73</v>
      </c>
      <c r="Q124" s="6">
        <f t="shared" si="36"/>
        <v>15</v>
      </c>
      <c r="R124" s="1">
        <f t="shared" si="36"/>
        <v>1713</v>
      </c>
      <c r="S124" s="3">
        <f t="shared" si="17"/>
        <v>7.5681130171543895E-3</v>
      </c>
      <c r="T124" s="4">
        <f t="shared" si="18"/>
        <v>3.5366478728856995E-2</v>
      </c>
      <c r="U124" s="4">
        <f t="shared" si="19"/>
        <v>0.51719278466741825</v>
      </c>
    </row>
    <row r="125" spans="1:21" ht="14.4">
      <c r="A125" s="1" t="s">
        <v>345</v>
      </c>
      <c r="B125" s="1" t="s">
        <v>344</v>
      </c>
      <c r="C125" s="5"/>
      <c r="D125" s="1"/>
      <c r="E125" s="1"/>
      <c r="F125" s="1"/>
      <c r="G125" s="2"/>
      <c r="H125" s="1"/>
      <c r="I125" s="1"/>
      <c r="J125" s="1"/>
      <c r="K125" s="2">
        <f t="shared" si="36"/>
        <v>0</v>
      </c>
      <c r="L125" s="6">
        <f t="shared" si="36"/>
        <v>0</v>
      </c>
      <c r="M125" s="6">
        <f t="shared" si="36"/>
        <v>0</v>
      </c>
      <c r="N125" s="6">
        <f t="shared" si="36"/>
        <v>0</v>
      </c>
      <c r="O125" s="2">
        <f t="shared" si="36"/>
        <v>0</v>
      </c>
      <c r="P125" s="6">
        <f t="shared" si="36"/>
        <v>0</v>
      </c>
      <c r="Q125" s="6">
        <f t="shared" si="36"/>
        <v>0</v>
      </c>
      <c r="R125" s="1">
        <f t="shared" si="36"/>
        <v>0</v>
      </c>
      <c r="S125" s="3" t="str">
        <f t="shared" si="17"/>
        <v/>
      </c>
      <c r="T125" s="4" t="str">
        <f t="shared" si="18"/>
        <v/>
      </c>
      <c r="U125" s="4" t="str">
        <f t="shared" si="19"/>
        <v/>
      </c>
    </row>
    <row r="126" spans="1:21" ht="14.4">
      <c r="A126" s="1" t="str">
        <f>all!A126</f>
        <v>Transylvania</v>
      </c>
      <c r="B126" s="1" t="s">
        <v>305</v>
      </c>
      <c r="C126" s="1">
        <v>343</v>
      </c>
      <c r="D126" s="1">
        <v>74</v>
      </c>
      <c r="E126" s="1">
        <v>9</v>
      </c>
      <c r="F126" s="1">
        <v>236</v>
      </c>
      <c r="G126" s="2">
        <v>638</v>
      </c>
      <c r="H126" s="1">
        <v>365</v>
      </c>
      <c r="I126" s="1">
        <v>110</v>
      </c>
      <c r="J126" s="1">
        <v>156</v>
      </c>
      <c r="K126" s="2">
        <f t="shared" si="36"/>
        <v>343</v>
      </c>
      <c r="L126" s="6">
        <f t="shared" si="36"/>
        <v>74</v>
      </c>
      <c r="M126" s="6">
        <f t="shared" si="36"/>
        <v>9</v>
      </c>
      <c r="N126" s="6">
        <f t="shared" si="36"/>
        <v>236</v>
      </c>
      <c r="O126" s="2">
        <f t="shared" si="36"/>
        <v>638</v>
      </c>
      <c r="P126" s="6">
        <f t="shared" si="36"/>
        <v>365</v>
      </c>
      <c r="Q126" s="6">
        <f t="shared" si="36"/>
        <v>110</v>
      </c>
      <c r="R126" s="1">
        <f t="shared" si="36"/>
        <v>156</v>
      </c>
      <c r="S126" s="3">
        <f t="shared" si="17"/>
        <v>0.17241379310344829</v>
      </c>
      <c r="T126" s="4">
        <f t="shared" si="18"/>
        <v>2.6239067055393587E-2</v>
      </c>
      <c r="U126" s="4">
        <f t="shared" si="19"/>
        <v>0.60204081632653061</v>
      </c>
    </row>
    <row r="127" spans="1:21" ht="14.4">
      <c r="A127" s="1" t="str">
        <f>all!A127</f>
        <v>Tyrrell</v>
      </c>
      <c r="B127" s="1" t="s">
        <v>307</v>
      </c>
      <c r="C127" s="1">
        <v>37</v>
      </c>
      <c r="D127" s="1">
        <v>2</v>
      </c>
      <c r="E127" s="1">
        <v>0</v>
      </c>
      <c r="F127" s="1">
        <v>35</v>
      </c>
      <c r="G127" s="2">
        <v>37</v>
      </c>
      <c r="H127" s="1">
        <v>0</v>
      </c>
      <c r="I127" s="1">
        <v>5</v>
      </c>
      <c r="J127" s="1">
        <v>32</v>
      </c>
      <c r="K127" s="2">
        <f t="shared" si="36"/>
        <v>37</v>
      </c>
      <c r="L127" s="6">
        <f t="shared" si="36"/>
        <v>2</v>
      </c>
      <c r="M127" s="6">
        <f t="shared" si="36"/>
        <v>0</v>
      </c>
      <c r="N127" s="6">
        <f t="shared" si="36"/>
        <v>35</v>
      </c>
      <c r="O127" s="2">
        <f t="shared" si="36"/>
        <v>37</v>
      </c>
      <c r="P127" s="6">
        <f t="shared" si="36"/>
        <v>0</v>
      </c>
      <c r="Q127" s="6">
        <f t="shared" si="36"/>
        <v>5</v>
      </c>
      <c r="R127" s="1">
        <f t="shared" si="36"/>
        <v>32</v>
      </c>
      <c r="S127" s="3">
        <f t="shared" si="17"/>
        <v>0.13513513513513514</v>
      </c>
      <c r="T127" s="4">
        <f t="shared" si="18"/>
        <v>0</v>
      </c>
      <c r="U127" s="4">
        <f t="shared" si="19"/>
        <v>0.52238805970149249</v>
      </c>
    </row>
    <row r="128" spans="1:21" ht="14.4">
      <c r="A128" s="1" t="str">
        <f>all!A128</f>
        <v>Union</v>
      </c>
      <c r="B128" s="1" t="s">
        <v>309</v>
      </c>
      <c r="C128" s="1">
        <v>3222</v>
      </c>
      <c r="D128" s="1">
        <v>241</v>
      </c>
      <c r="E128" s="1">
        <v>21</v>
      </c>
      <c r="F128" s="1">
        <v>2904</v>
      </c>
      <c r="G128" s="2">
        <v>2986</v>
      </c>
      <c r="H128" s="1">
        <v>610</v>
      </c>
      <c r="I128" s="1">
        <v>288</v>
      </c>
      <c r="J128" s="1">
        <v>1949</v>
      </c>
      <c r="K128" s="2">
        <f t="shared" si="36"/>
        <v>3222</v>
      </c>
      <c r="L128" s="6">
        <f t="shared" si="36"/>
        <v>241</v>
      </c>
      <c r="M128" s="6">
        <f t="shared" si="36"/>
        <v>21</v>
      </c>
      <c r="N128" s="6">
        <f t="shared" si="36"/>
        <v>2904</v>
      </c>
      <c r="O128" s="2">
        <f t="shared" si="36"/>
        <v>2986</v>
      </c>
      <c r="P128" s="6">
        <f t="shared" si="36"/>
        <v>610</v>
      </c>
      <c r="Q128" s="6">
        <f t="shared" si="36"/>
        <v>288</v>
      </c>
      <c r="R128" s="1">
        <f t="shared" si="36"/>
        <v>1949</v>
      </c>
      <c r="S128" s="3">
        <f t="shared" si="17"/>
        <v>9.645010046885466E-2</v>
      </c>
      <c r="T128" s="4">
        <f t="shared" si="18"/>
        <v>6.5176908752327747E-3</v>
      </c>
      <c r="U128" s="4">
        <f t="shared" si="19"/>
        <v>0.59839274675458476</v>
      </c>
    </row>
    <row r="129" spans="1:21" ht="14.4">
      <c r="A129" s="1" t="str">
        <f>all!A129</f>
        <v>Vance</v>
      </c>
      <c r="B129" s="1" t="s">
        <v>311</v>
      </c>
      <c r="C129" s="1">
        <v>1501</v>
      </c>
      <c r="D129" s="1">
        <v>53</v>
      </c>
      <c r="E129" s="1">
        <v>5</v>
      </c>
      <c r="F129" s="1">
        <v>1391</v>
      </c>
      <c r="G129" s="2">
        <v>2226</v>
      </c>
      <c r="H129" s="1">
        <v>239</v>
      </c>
      <c r="I129" s="1">
        <v>89</v>
      </c>
      <c r="J129" s="1">
        <v>1643</v>
      </c>
      <c r="K129" s="2">
        <f t="shared" si="36"/>
        <v>1501</v>
      </c>
      <c r="L129" s="6">
        <f t="shared" si="36"/>
        <v>53</v>
      </c>
      <c r="M129" s="6">
        <f t="shared" si="36"/>
        <v>5</v>
      </c>
      <c r="N129" s="6">
        <f t="shared" si="36"/>
        <v>1391</v>
      </c>
      <c r="O129" s="2">
        <f t="shared" si="36"/>
        <v>2226</v>
      </c>
      <c r="P129" s="6">
        <f t="shared" si="36"/>
        <v>239</v>
      </c>
      <c r="Q129" s="6">
        <f t="shared" si="36"/>
        <v>89</v>
      </c>
      <c r="R129" s="1">
        <f t="shared" si="36"/>
        <v>1643</v>
      </c>
      <c r="S129" s="3">
        <f t="shared" si="17"/>
        <v>3.9982030548068287E-2</v>
      </c>
      <c r="T129" s="4">
        <f t="shared" si="18"/>
        <v>3.3311125916055963E-3</v>
      </c>
      <c r="U129" s="4">
        <f t="shared" si="19"/>
        <v>0.45847066578773898</v>
      </c>
    </row>
    <row r="130" spans="1:21" ht="14.4">
      <c r="A130" s="1" t="str">
        <f>all!A130</f>
        <v>Wake</v>
      </c>
      <c r="B130" s="1" t="s">
        <v>312</v>
      </c>
      <c r="C130" s="1">
        <v>124</v>
      </c>
      <c r="D130" s="1">
        <v>0</v>
      </c>
      <c r="E130" s="1">
        <v>33</v>
      </c>
      <c r="F130" s="1">
        <v>91</v>
      </c>
      <c r="G130" s="2">
        <v>44</v>
      </c>
      <c r="H130" s="1">
        <v>0</v>
      </c>
      <c r="I130" s="1">
        <v>39</v>
      </c>
      <c r="J130" s="1">
        <v>5</v>
      </c>
      <c r="K130" s="2">
        <f>C131+C130</f>
        <v>7010</v>
      </c>
      <c r="L130" s="6">
        <f t="shared" ref="L130:R130" si="37">D131+D130</f>
        <v>1263</v>
      </c>
      <c r="M130" s="6">
        <f t="shared" si="37"/>
        <v>156</v>
      </c>
      <c r="N130" s="6">
        <f t="shared" si="37"/>
        <v>4754</v>
      </c>
      <c r="O130" s="2">
        <f t="shared" si="37"/>
        <v>6391</v>
      </c>
      <c r="P130" s="6">
        <f t="shared" si="37"/>
        <v>2528</v>
      </c>
      <c r="Q130" s="6">
        <f t="shared" si="37"/>
        <v>932</v>
      </c>
      <c r="R130" s="1">
        <f t="shared" si="37"/>
        <v>1775</v>
      </c>
      <c r="S130" s="3">
        <f t="shared" si="17"/>
        <v>0.14583007354091693</v>
      </c>
      <c r="T130" s="4">
        <f t="shared" si="18"/>
        <v>2.225392296718973E-2</v>
      </c>
      <c r="U130" s="4">
        <f t="shared" si="19"/>
        <v>0.72813600857711747</v>
      </c>
    </row>
    <row r="131" spans="1:21" ht="14.4">
      <c r="A131" s="1"/>
      <c r="B131" s="1" t="s">
        <v>313</v>
      </c>
      <c r="C131" s="1">
        <v>6886</v>
      </c>
      <c r="D131" s="1">
        <v>1263</v>
      </c>
      <c r="E131" s="1">
        <v>123</v>
      </c>
      <c r="F131" s="1">
        <v>4663</v>
      </c>
      <c r="G131" s="2">
        <v>6347</v>
      </c>
      <c r="H131" s="1">
        <v>2528</v>
      </c>
      <c r="I131" s="1">
        <v>893</v>
      </c>
      <c r="J131" s="1">
        <v>1770</v>
      </c>
      <c r="K131" s="2"/>
      <c r="L131" s="6"/>
      <c r="M131" s="6"/>
      <c r="N131" s="6"/>
      <c r="O131" s="2"/>
      <c r="P131" s="6"/>
      <c r="Q131" s="6"/>
      <c r="R131" s="1"/>
      <c r="S131" s="3" t="str">
        <f t="shared" si="17"/>
        <v/>
      </c>
      <c r="T131" s="4" t="str">
        <f t="shared" si="18"/>
        <v/>
      </c>
      <c r="U131" s="4" t="str">
        <f t="shared" si="19"/>
        <v/>
      </c>
    </row>
    <row r="132" spans="1:21" ht="14.4">
      <c r="A132" s="1" t="str">
        <f>all!A132</f>
        <v>Warren</v>
      </c>
      <c r="B132" s="1" t="s">
        <v>315</v>
      </c>
      <c r="C132" s="1">
        <v>774</v>
      </c>
      <c r="D132" s="1">
        <v>76</v>
      </c>
      <c r="E132" s="1">
        <v>6</v>
      </c>
      <c r="F132" s="1">
        <v>685</v>
      </c>
      <c r="G132" s="2">
        <v>1001</v>
      </c>
      <c r="H132" s="1">
        <v>333</v>
      </c>
      <c r="I132" s="1">
        <v>86</v>
      </c>
      <c r="J132" s="1">
        <v>545</v>
      </c>
      <c r="K132" s="2">
        <f t="shared" ref="K132:R133" si="38">C132</f>
        <v>774</v>
      </c>
      <c r="L132" s="6">
        <f t="shared" si="38"/>
        <v>76</v>
      </c>
      <c r="M132" s="6">
        <f t="shared" si="38"/>
        <v>6</v>
      </c>
      <c r="N132" s="6">
        <f t="shared" si="38"/>
        <v>685</v>
      </c>
      <c r="O132" s="2">
        <f t="shared" si="38"/>
        <v>1001</v>
      </c>
      <c r="P132" s="6">
        <f t="shared" si="38"/>
        <v>333</v>
      </c>
      <c r="Q132" s="6">
        <f t="shared" si="38"/>
        <v>86</v>
      </c>
      <c r="R132" s="1">
        <f t="shared" si="38"/>
        <v>545</v>
      </c>
      <c r="S132" s="3">
        <f t="shared" si="17"/>
        <v>8.5914085914085919E-2</v>
      </c>
      <c r="T132" s="4">
        <f t="shared" si="18"/>
        <v>7.7519379844961239E-3</v>
      </c>
      <c r="U132" s="4">
        <f t="shared" si="19"/>
        <v>0.55691056910569103</v>
      </c>
    </row>
    <row r="133" spans="1:21" ht="14.4">
      <c r="A133" s="1" t="str">
        <f>all!A133</f>
        <v>Washington</v>
      </c>
      <c r="B133" s="1" t="s">
        <v>317</v>
      </c>
      <c r="C133" s="1"/>
      <c r="D133" s="1"/>
      <c r="E133" s="1"/>
      <c r="F133" s="1"/>
      <c r="G133" s="2">
        <v>0</v>
      </c>
      <c r="H133" s="1">
        <v>0</v>
      </c>
      <c r="I133" s="1">
        <v>0</v>
      </c>
      <c r="J133" s="1">
        <v>0</v>
      </c>
      <c r="K133" s="2">
        <f t="shared" si="38"/>
        <v>0</v>
      </c>
      <c r="L133" s="6">
        <f t="shared" si="38"/>
        <v>0</v>
      </c>
      <c r="M133" s="6">
        <f t="shared" si="38"/>
        <v>0</v>
      </c>
      <c r="N133" s="6">
        <f t="shared" si="38"/>
        <v>0</v>
      </c>
      <c r="O133" s="2">
        <f t="shared" si="38"/>
        <v>0</v>
      </c>
      <c r="P133" s="6">
        <f t="shared" si="38"/>
        <v>0</v>
      </c>
      <c r="Q133" s="6">
        <f t="shared" si="38"/>
        <v>0</v>
      </c>
      <c r="R133" s="1">
        <f t="shared" si="38"/>
        <v>0</v>
      </c>
      <c r="S133" s="3" t="str">
        <f t="shared" si="17"/>
        <v/>
      </c>
      <c r="T133" s="4" t="str">
        <f t="shared" si="18"/>
        <v/>
      </c>
      <c r="U133" s="4" t="str">
        <f t="shared" si="19"/>
        <v/>
      </c>
    </row>
    <row r="134" spans="1:21" ht="14.4">
      <c r="A134" s="1" t="str">
        <f>all!A134</f>
        <v>Watauga</v>
      </c>
      <c r="B134" s="1" t="s">
        <v>319</v>
      </c>
      <c r="C134" s="1">
        <v>510</v>
      </c>
      <c r="D134" s="1">
        <v>226</v>
      </c>
      <c r="E134" s="1">
        <v>10</v>
      </c>
      <c r="F134" s="1">
        <v>251</v>
      </c>
      <c r="G134" s="2">
        <v>448</v>
      </c>
      <c r="H134" s="1">
        <v>322</v>
      </c>
      <c r="I134" s="1">
        <v>36</v>
      </c>
      <c r="J134" s="1">
        <v>61</v>
      </c>
      <c r="K134" s="2">
        <f>C135+C134</f>
        <v>510</v>
      </c>
      <c r="L134" s="6">
        <f t="shared" ref="L134:R134" si="39">D135+D134</f>
        <v>226</v>
      </c>
      <c r="M134" s="6">
        <f t="shared" si="39"/>
        <v>10</v>
      </c>
      <c r="N134" s="6">
        <f t="shared" si="39"/>
        <v>251</v>
      </c>
      <c r="O134" s="2">
        <f t="shared" si="39"/>
        <v>448</v>
      </c>
      <c r="P134" s="6">
        <f t="shared" si="39"/>
        <v>322</v>
      </c>
      <c r="Q134" s="6">
        <f t="shared" si="39"/>
        <v>36</v>
      </c>
      <c r="R134" s="1">
        <f t="shared" si="39"/>
        <v>61</v>
      </c>
      <c r="S134" s="3">
        <f t="shared" si="17"/>
        <v>8.0357142857142863E-2</v>
      </c>
      <c r="T134" s="4">
        <f t="shared" si="18"/>
        <v>1.9607843137254902E-2</v>
      </c>
      <c r="U134" s="4">
        <f t="shared" si="19"/>
        <v>0.80448717948717952</v>
      </c>
    </row>
    <row r="135" spans="1:21" ht="14.4">
      <c r="A135" s="1"/>
      <c r="B135" s="1" t="s">
        <v>320</v>
      </c>
      <c r="C135" s="1"/>
      <c r="D135" s="1"/>
      <c r="E135" s="1"/>
      <c r="F135" s="1"/>
      <c r="G135" s="2"/>
      <c r="H135" s="1"/>
      <c r="I135" s="1"/>
      <c r="J135" s="1"/>
      <c r="K135" s="2"/>
      <c r="L135" s="6"/>
      <c r="M135" s="6"/>
      <c r="N135" s="6"/>
      <c r="O135" s="2"/>
      <c r="P135" s="6"/>
      <c r="Q135" s="6"/>
      <c r="R135" s="1"/>
      <c r="S135" s="3" t="str">
        <f t="shared" ref="S135:S140" si="40">IFERROR(Q135/O135,"")</f>
        <v/>
      </c>
      <c r="T135" s="4" t="str">
        <f t="shared" ref="T135:T140" si="41">IFERROR(M135/K135,"")</f>
        <v/>
      </c>
      <c r="U135" s="4" t="str">
        <f t="shared" si="19"/>
        <v/>
      </c>
    </row>
    <row r="136" spans="1:21" ht="14.4">
      <c r="A136" s="1" t="str">
        <f>all!A136</f>
        <v>Wayne</v>
      </c>
      <c r="B136" s="1" t="s">
        <v>322</v>
      </c>
      <c r="C136" s="1"/>
      <c r="D136" s="1"/>
      <c r="E136" s="1"/>
      <c r="F136" s="1"/>
      <c r="G136" s="2">
        <v>0</v>
      </c>
      <c r="H136" s="1">
        <v>0</v>
      </c>
      <c r="I136" s="1">
        <v>0</v>
      </c>
      <c r="J136" s="1">
        <v>0</v>
      </c>
      <c r="K136" s="2">
        <f t="shared" ref="K136:R140" si="42">C136</f>
        <v>0</v>
      </c>
      <c r="L136" s="6">
        <f t="shared" si="42"/>
        <v>0</v>
      </c>
      <c r="M136" s="6">
        <f t="shared" si="42"/>
        <v>0</v>
      </c>
      <c r="N136" s="6">
        <f t="shared" si="42"/>
        <v>0</v>
      </c>
      <c r="O136" s="2">
        <f t="shared" si="42"/>
        <v>0</v>
      </c>
      <c r="P136" s="6">
        <f t="shared" si="42"/>
        <v>0</v>
      </c>
      <c r="Q136" s="6">
        <f t="shared" si="42"/>
        <v>0</v>
      </c>
      <c r="R136" s="1">
        <f t="shared" si="42"/>
        <v>0</v>
      </c>
      <c r="S136" s="3" t="str">
        <f t="shared" si="40"/>
        <v/>
      </c>
      <c r="T136" s="4" t="str">
        <f t="shared" si="41"/>
        <v/>
      </c>
      <c r="U136" s="4" t="str">
        <f t="shared" si="19"/>
        <v/>
      </c>
    </row>
    <row r="137" spans="1:21" ht="14.4">
      <c r="A137" s="1" t="str">
        <f>all!A137</f>
        <v>Wilkes</v>
      </c>
      <c r="B137" s="1" t="s">
        <v>324</v>
      </c>
      <c r="C137" s="1">
        <v>2803</v>
      </c>
      <c r="D137" s="1">
        <v>182</v>
      </c>
      <c r="E137" s="1">
        <v>24</v>
      </c>
      <c r="F137" s="1">
        <v>2536</v>
      </c>
      <c r="G137" s="2">
        <v>2739</v>
      </c>
      <c r="H137" s="1">
        <v>570</v>
      </c>
      <c r="I137" s="1">
        <v>234</v>
      </c>
      <c r="J137" s="1">
        <v>1903</v>
      </c>
      <c r="K137" s="2">
        <f t="shared" si="42"/>
        <v>2803</v>
      </c>
      <c r="L137" s="6">
        <f t="shared" si="42"/>
        <v>182</v>
      </c>
      <c r="M137" s="6">
        <f t="shared" si="42"/>
        <v>24</v>
      </c>
      <c r="N137" s="6">
        <f t="shared" si="42"/>
        <v>2536</v>
      </c>
      <c r="O137" s="2">
        <f t="shared" si="42"/>
        <v>2739</v>
      </c>
      <c r="P137" s="6">
        <f t="shared" si="42"/>
        <v>570</v>
      </c>
      <c r="Q137" s="6">
        <f t="shared" si="42"/>
        <v>234</v>
      </c>
      <c r="R137" s="1">
        <f t="shared" si="42"/>
        <v>1903</v>
      </c>
      <c r="S137" s="3">
        <f t="shared" si="40"/>
        <v>8.5432639649507119E-2</v>
      </c>
      <c r="T137" s="4">
        <f t="shared" si="41"/>
        <v>8.5622547270781304E-3</v>
      </c>
      <c r="U137" s="4">
        <f t="shared" ref="U137:U140" si="43">IFERROR(N137/(N137+R137),"")</f>
        <v>0.57129984230682584</v>
      </c>
    </row>
    <row r="138" spans="1:21" ht="14.4">
      <c r="A138" s="1" t="str">
        <f>all!A138</f>
        <v>Wilson</v>
      </c>
      <c r="B138" s="1" t="s">
        <v>326</v>
      </c>
      <c r="C138" s="1">
        <v>1359</v>
      </c>
      <c r="D138" s="1">
        <v>77</v>
      </c>
      <c r="E138" s="1">
        <v>9</v>
      </c>
      <c r="F138" s="1">
        <v>1336</v>
      </c>
      <c r="G138" s="2">
        <v>1593</v>
      </c>
      <c r="H138" s="1">
        <v>534</v>
      </c>
      <c r="I138" s="1">
        <v>181</v>
      </c>
      <c r="J138" s="1">
        <v>811</v>
      </c>
      <c r="K138" s="2">
        <f t="shared" si="42"/>
        <v>1359</v>
      </c>
      <c r="L138" s="6">
        <f t="shared" si="42"/>
        <v>77</v>
      </c>
      <c r="M138" s="6">
        <f t="shared" si="42"/>
        <v>9</v>
      </c>
      <c r="N138" s="6">
        <f t="shared" si="42"/>
        <v>1336</v>
      </c>
      <c r="O138" s="2">
        <f t="shared" si="42"/>
        <v>1593</v>
      </c>
      <c r="P138" s="6">
        <f t="shared" si="42"/>
        <v>534</v>
      </c>
      <c r="Q138" s="6">
        <f t="shared" si="42"/>
        <v>181</v>
      </c>
      <c r="R138" s="1">
        <f t="shared" si="42"/>
        <v>811</v>
      </c>
      <c r="S138" s="3">
        <f t="shared" si="40"/>
        <v>0.11362209667294414</v>
      </c>
      <c r="T138" s="4">
        <f t="shared" si="41"/>
        <v>6.6225165562913907E-3</v>
      </c>
      <c r="U138" s="4">
        <f t="shared" si="43"/>
        <v>0.62226362366092225</v>
      </c>
    </row>
    <row r="139" spans="1:21" ht="14.4">
      <c r="A139" s="1" t="str">
        <f>all!A139</f>
        <v>Yadkin</v>
      </c>
      <c r="B139" s="1" t="s">
        <v>328</v>
      </c>
      <c r="C139" s="1">
        <v>1361</v>
      </c>
      <c r="D139" s="1">
        <v>12</v>
      </c>
      <c r="E139" s="1">
        <v>9</v>
      </c>
      <c r="F139" s="1">
        <v>1340</v>
      </c>
      <c r="G139" s="2">
        <v>1055</v>
      </c>
      <c r="H139" s="1">
        <v>72</v>
      </c>
      <c r="I139" s="1">
        <v>89</v>
      </c>
      <c r="J139" s="1">
        <v>894</v>
      </c>
      <c r="K139" s="2">
        <f t="shared" si="42"/>
        <v>1361</v>
      </c>
      <c r="L139" s="6">
        <f t="shared" si="42"/>
        <v>12</v>
      </c>
      <c r="M139" s="6">
        <f t="shared" si="42"/>
        <v>9</v>
      </c>
      <c r="N139" s="6">
        <f t="shared" si="42"/>
        <v>1340</v>
      </c>
      <c r="O139" s="2">
        <f t="shared" si="42"/>
        <v>1055</v>
      </c>
      <c r="P139" s="6">
        <f t="shared" si="42"/>
        <v>72</v>
      </c>
      <c r="Q139" s="6">
        <f t="shared" si="42"/>
        <v>89</v>
      </c>
      <c r="R139" s="1">
        <f t="shared" si="42"/>
        <v>894</v>
      </c>
      <c r="S139" s="3">
        <f t="shared" si="40"/>
        <v>8.4360189573459712E-2</v>
      </c>
      <c r="T139" s="4">
        <f t="shared" si="41"/>
        <v>6.6127847171197646E-3</v>
      </c>
      <c r="U139" s="4">
        <f t="shared" si="43"/>
        <v>0.59982094897045657</v>
      </c>
    </row>
    <row r="140" spans="1:21" ht="14.4">
      <c r="A140" s="1" t="str">
        <f>all!A140</f>
        <v>Yancey</v>
      </c>
      <c r="B140" s="1" t="s">
        <v>330</v>
      </c>
      <c r="C140" s="1">
        <v>569</v>
      </c>
      <c r="D140" s="1">
        <v>230</v>
      </c>
      <c r="E140" s="1">
        <v>7</v>
      </c>
      <c r="F140" s="1">
        <v>332</v>
      </c>
      <c r="G140" s="2">
        <v>559</v>
      </c>
      <c r="H140" s="1">
        <v>388</v>
      </c>
      <c r="I140" s="1">
        <v>29</v>
      </c>
      <c r="J140" s="1">
        <v>142</v>
      </c>
      <c r="K140" s="2">
        <f t="shared" si="42"/>
        <v>569</v>
      </c>
      <c r="L140" s="6">
        <f t="shared" si="42"/>
        <v>230</v>
      </c>
      <c r="M140" s="6">
        <f t="shared" si="42"/>
        <v>7</v>
      </c>
      <c r="N140" s="6">
        <f t="shared" si="42"/>
        <v>332</v>
      </c>
      <c r="O140" s="2">
        <f t="shared" si="42"/>
        <v>559</v>
      </c>
      <c r="P140" s="6">
        <f t="shared" si="42"/>
        <v>388</v>
      </c>
      <c r="Q140" s="6">
        <f t="shared" si="42"/>
        <v>29</v>
      </c>
      <c r="R140" s="1">
        <f t="shared" si="42"/>
        <v>142</v>
      </c>
      <c r="S140" s="3">
        <f t="shared" si="40"/>
        <v>5.1878354203935599E-2</v>
      </c>
      <c r="T140" s="4">
        <f t="shared" si="41"/>
        <v>1.2302284710017574E-2</v>
      </c>
      <c r="U140" s="4">
        <f t="shared" si="43"/>
        <v>0.70042194092827004</v>
      </c>
    </row>
  </sheetData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0"/>
  <sheetViews>
    <sheetView zoomScale="90" zoomScaleNormal="90" workbookViewId="0">
      <pane ySplit="3" topLeftCell="A4" activePane="bottomLeft" state="frozen"/>
      <selection activeCell="O48" sqref="O48"/>
      <selection pane="bottomLeft" activeCell="O48" sqref="O48"/>
    </sheetView>
  </sheetViews>
  <sheetFormatPr defaultRowHeight="12.6" customHeight="1"/>
  <cols>
    <col min="1" max="1" width="15.109375" customWidth="1"/>
    <col min="2" max="2" width="29.109375" customWidth="1"/>
    <col min="3" max="10" width="7.44140625" customWidth="1"/>
    <col min="11" max="18" width="6.77734375" customWidth="1"/>
    <col min="19" max="19" width="7.88671875" customWidth="1"/>
    <col min="20" max="21" width="7" customWidth="1"/>
    <col min="22" max="27" width="8.88671875" customWidth="1"/>
  </cols>
  <sheetData>
    <row r="1" spans="1:21" ht="14.4">
      <c r="A1" s="1">
        <v>2011</v>
      </c>
      <c r="B1" s="1"/>
      <c r="C1" s="1"/>
      <c r="D1" s="1"/>
      <c r="E1" s="1"/>
      <c r="F1" s="1"/>
      <c r="G1" s="2"/>
      <c r="H1" s="1"/>
      <c r="I1" s="1"/>
      <c r="J1" s="1"/>
      <c r="K1" s="2"/>
      <c r="L1" s="1"/>
      <c r="M1" s="1"/>
      <c r="N1" s="1"/>
      <c r="O1" s="2"/>
      <c r="P1" s="1"/>
      <c r="Q1" s="1"/>
      <c r="R1" s="1"/>
      <c r="S1" s="3"/>
      <c r="T1" s="4"/>
      <c r="U1" s="4"/>
    </row>
    <row r="2" spans="1:21" ht="14.4">
      <c r="A2" s="1"/>
      <c r="B2" s="1"/>
      <c r="C2" s="1"/>
      <c r="D2" s="1" t="s">
        <v>4</v>
      </c>
      <c r="E2" s="1"/>
      <c r="F2" s="1"/>
      <c r="G2" s="2"/>
      <c r="H2" s="1" t="s">
        <v>5</v>
      </c>
      <c r="I2" s="1"/>
      <c r="J2" s="1"/>
      <c r="K2" s="2" t="s">
        <v>117</v>
      </c>
      <c r="L2" s="1" t="s">
        <v>4</v>
      </c>
      <c r="M2" s="1"/>
      <c r="N2" s="1"/>
      <c r="O2" s="2" t="s">
        <v>5</v>
      </c>
      <c r="P2" s="1"/>
      <c r="Q2" s="1"/>
      <c r="R2" s="1"/>
      <c r="S2" s="3" t="s">
        <v>8</v>
      </c>
      <c r="T2" s="4"/>
      <c r="U2" s="4" t="s">
        <v>333</v>
      </c>
    </row>
    <row r="3" spans="1:21" ht="14.4">
      <c r="A3" s="1" t="s">
        <v>0</v>
      </c>
      <c r="B3" s="1"/>
      <c r="C3" s="1" t="s">
        <v>6</v>
      </c>
      <c r="D3" s="1" t="s">
        <v>7</v>
      </c>
      <c r="E3" s="1" t="s">
        <v>8</v>
      </c>
      <c r="F3" s="1" t="s">
        <v>9</v>
      </c>
      <c r="G3" s="2" t="s">
        <v>6</v>
      </c>
      <c r="H3" s="1" t="s">
        <v>7</v>
      </c>
      <c r="I3" s="1" t="s">
        <v>8</v>
      </c>
      <c r="J3" s="1" t="s">
        <v>9</v>
      </c>
      <c r="K3" s="2" t="s">
        <v>6</v>
      </c>
      <c r="L3" s="1" t="s">
        <v>7</v>
      </c>
      <c r="M3" s="1" t="s">
        <v>8</v>
      </c>
      <c r="N3" s="1" t="s">
        <v>9</v>
      </c>
      <c r="O3" s="2" t="s">
        <v>6</v>
      </c>
      <c r="P3" s="1" t="s">
        <v>7</v>
      </c>
      <c r="Q3" s="1" t="s">
        <v>8</v>
      </c>
      <c r="R3" s="1" t="s">
        <v>9</v>
      </c>
      <c r="S3" s="3" t="s">
        <v>2</v>
      </c>
      <c r="T3" s="4" t="s">
        <v>3</v>
      </c>
      <c r="U3" s="4" t="s">
        <v>26</v>
      </c>
    </row>
    <row r="4" spans="1:21" ht="14.4">
      <c r="A4" s="1" t="str">
        <f>all!A4</f>
        <v>Alamance</v>
      </c>
      <c r="B4" s="1" t="s">
        <v>132</v>
      </c>
      <c r="C4" s="1">
        <v>4121</v>
      </c>
      <c r="D4" s="1">
        <v>299</v>
      </c>
      <c r="E4" s="1">
        <v>61</v>
      </c>
      <c r="F4" s="1">
        <v>3435</v>
      </c>
      <c r="G4" s="2">
        <v>3342</v>
      </c>
      <c r="H4" s="1">
        <v>620</v>
      </c>
      <c r="I4" s="1">
        <v>437</v>
      </c>
      <c r="J4" s="1">
        <v>1856</v>
      </c>
      <c r="K4" s="2">
        <f>C4</f>
        <v>4121</v>
      </c>
      <c r="L4" s="1">
        <f t="shared" ref="L4:R20" si="0">D4</f>
        <v>299</v>
      </c>
      <c r="M4" s="1">
        <f t="shared" si="0"/>
        <v>61</v>
      </c>
      <c r="N4" s="1">
        <f t="shared" si="0"/>
        <v>3435</v>
      </c>
      <c r="O4" s="2">
        <f t="shared" si="0"/>
        <v>3342</v>
      </c>
      <c r="P4" s="1">
        <f t="shared" si="0"/>
        <v>620</v>
      </c>
      <c r="Q4" s="1">
        <f t="shared" si="0"/>
        <v>437</v>
      </c>
      <c r="R4" s="1">
        <f t="shared" si="0"/>
        <v>1856</v>
      </c>
      <c r="S4" s="3">
        <f>IFERROR(Q4/O4,"")</f>
        <v>0.13076002393776182</v>
      </c>
      <c r="T4" s="4">
        <f>IFERROR(M4/K4,"")</f>
        <v>1.480223246784761E-2</v>
      </c>
      <c r="U4" s="4">
        <f>IFERROR(N4/(N4+R4),"")</f>
        <v>0.64921564921564923</v>
      </c>
    </row>
    <row r="5" spans="1:21" ht="14.4">
      <c r="A5" s="1" t="str">
        <f>all!A5</f>
        <v>Alexander</v>
      </c>
      <c r="B5" s="1" t="s">
        <v>134</v>
      </c>
      <c r="C5" s="1">
        <v>783</v>
      </c>
      <c r="D5" s="1">
        <v>49</v>
      </c>
      <c r="E5" s="1">
        <v>4</v>
      </c>
      <c r="F5" s="1">
        <v>512</v>
      </c>
      <c r="G5" s="2">
        <v>884</v>
      </c>
      <c r="H5" s="1">
        <v>513</v>
      </c>
      <c r="I5" s="1">
        <v>68</v>
      </c>
      <c r="J5" s="1">
        <v>722</v>
      </c>
      <c r="K5" s="2">
        <f t="shared" ref="K5:R64" si="1">C5</f>
        <v>783</v>
      </c>
      <c r="L5" s="1">
        <f t="shared" si="0"/>
        <v>49</v>
      </c>
      <c r="M5" s="1">
        <f t="shared" si="0"/>
        <v>4</v>
      </c>
      <c r="N5" s="1">
        <f t="shared" si="0"/>
        <v>512</v>
      </c>
      <c r="O5" s="2">
        <f t="shared" si="0"/>
        <v>884</v>
      </c>
      <c r="P5" s="1">
        <f t="shared" si="0"/>
        <v>513</v>
      </c>
      <c r="Q5" s="1">
        <f t="shared" si="0"/>
        <v>68</v>
      </c>
      <c r="R5" s="1">
        <f t="shared" si="0"/>
        <v>722</v>
      </c>
      <c r="S5" s="3">
        <f t="shared" ref="S5:S69" si="2">IFERROR(Q5/O5,"")</f>
        <v>7.6923076923076927E-2</v>
      </c>
      <c r="T5" s="4">
        <f t="shared" ref="T5:T69" si="3">IFERROR(M5/K5,"")</f>
        <v>5.108556832694764E-3</v>
      </c>
      <c r="U5" s="4">
        <f t="shared" ref="U5:U69" si="4">IFERROR(N5/(N5+R5),"")</f>
        <v>0.41491085899513774</v>
      </c>
    </row>
    <row r="6" spans="1:21" ht="14.4">
      <c r="A6" s="1" t="str">
        <f>all!A6</f>
        <v>Alleghany</v>
      </c>
      <c r="B6" s="1" t="s">
        <v>136</v>
      </c>
      <c r="C6" s="1">
        <v>136</v>
      </c>
      <c r="D6" s="1">
        <v>108</v>
      </c>
      <c r="E6" s="1">
        <v>0</v>
      </c>
      <c r="F6" s="1">
        <v>22</v>
      </c>
      <c r="G6" s="2">
        <v>364</v>
      </c>
      <c r="H6" s="1">
        <v>211</v>
      </c>
      <c r="I6" s="1">
        <v>14</v>
      </c>
      <c r="J6" s="1">
        <v>113</v>
      </c>
      <c r="K6" s="2">
        <f t="shared" si="1"/>
        <v>136</v>
      </c>
      <c r="L6" s="1">
        <f t="shared" si="0"/>
        <v>108</v>
      </c>
      <c r="M6" s="1">
        <f t="shared" si="0"/>
        <v>0</v>
      </c>
      <c r="N6" s="1">
        <f t="shared" si="0"/>
        <v>22</v>
      </c>
      <c r="O6" s="2">
        <f t="shared" si="0"/>
        <v>364</v>
      </c>
      <c r="P6" s="1">
        <f t="shared" si="0"/>
        <v>211</v>
      </c>
      <c r="Q6" s="1">
        <f t="shared" si="0"/>
        <v>14</v>
      </c>
      <c r="R6" s="1">
        <f t="shared" si="0"/>
        <v>113</v>
      </c>
      <c r="S6" s="3">
        <f t="shared" si="2"/>
        <v>3.8461538461538464E-2</v>
      </c>
      <c r="T6" s="4">
        <f t="shared" si="3"/>
        <v>0</v>
      </c>
      <c r="U6" s="4">
        <f t="shared" si="4"/>
        <v>0.16296296296296298</v>
      </c>
    </row>
    <row r="7" spans="1:21" ht="14.4">
      <c r="A7" s="1" t="str">
        <f>all!A7</f>
        <v>Anson</v>
      </c>
      <c r="B7" s="1" t="s">
        <v>138</v>
      </c>
      <c r="C7" s="1">
        <v>174</v>
      </c>
      <c r="D7" s="1">
        <v>6</v>
      </c>
      <c r="E7" s="1">
        <v>0</v>
      </c>
      <c r="F7" s="1">
        <v>168</v>
      </c>
      <c r="G7" s="2">
        <v>536</v>
      </c>
      <c r="H7" s="1">
        <v>52</v>
      </c>
      <c r="I7" s="1">
        <v>8</v>
      </c>
      <c r="J7" s="1">
        <v>476</v>
      </c>
      <c r="K7" s="2">
        <f t="shared" si="1"/>
        <v>174</v>
      </c>
      <c r="L7" s="1">
        <f t="shared" si="0"/>
        <v>6</v>
      </c>
      <c r="M7" s="1">
        <f t="shared" si="0"/>
        <v>0</v>
      </c>
      <c r="N7" s="1">
        <f t="shared" si="0"/>
        <v>168</v>
      </c>
      <c r="O7" s="2">
        <f t="shared" si="0"/>
        <v>536</v>
      </c>
      <c r="P7" s="1">
        <f t="shared" si="0"/>
        <v>52</v>
      </c>
      <c r="Q7" s="1">
        <f t="shared" si="0"/>
        <v>8</v>
      </c>
      <c r="R7" s="1">
        <f t="shared" si="0"/>
        <v>476</v>
      </c>
      <c r="S7" s="3">
        <f t="shared" si="2"/>
        <v>1.4925373134328358E-2</v>
      </c>
      <c r="T7" s="4">
        <f t="shared" si="3"/>
        <v>0</v>
      </c>
      <c r="U7" s="4">
        <f t="shared" si="4"/>
        <v>0.2608695652173913</v>
      </c>
    </row>
    <row r="8" spans="1:21" ht="14.4">
      <c r="A8" s="1" t="str">
        <f>all!A8</f>
        <v>Ashe</v>
      </c>
      <c r="B8" s="1" t="s">
        <v>140</v>
      </c>
      <c r="C8" s="1">
        <v>792</v>
      </c>
      <c r="D8" s="1">
        <v>35</v>
      </c>
      <c r="E8" s="1">
        <v>2</v>
      </c>
      <c r="F8" s="1">
        <v>765</v>
      </c>
      <c r="G8" s="2">
        <v>648</v>
      </c>
      <c r="H8" s="1">
        <v>147</v>
      </c>
      <c r="I8" s="1">
        <v>51</v>
      </c>
      <c r="J8" s="1">
        <v>450</v>
      </c>
      <c r="K8" s="2">
        <f t="shared" si="1"/>
        <v>792</v>
      </c>
      <c r="L8" s="1">
        <f t="shared" si="0"/>
        <v>35</v>
      </c>
      <c r="M8" s="1">
        <f t="shared" si="0"/>
        <v>2</v>
      </c>
      <c r="N8" s="1">
        <f t="shared" si="0"/>
        <v>765</v>
      </c>
      <c r="O8" s="2">
        <f t="shared" si="0"/>
        <v>648</v>
      </c>
      <c r="P8" s="1">
        <f t="shared" si="0"/>
        <v>147</v>
      </c>
      <c r="Q8" s="1">
        <f t="shared" si="0"/>
        <v>51</v>
      </c>
      <c r="R8" s="1">
        <f t="shared" si="0"/>
        <v>450</v>
      </c>
      <c r="S8" s="3">
        <f t="shared" si="2"/>
        <v>7.8703703703703706E-2</v>
      </c>
      <c r="T8" s="4">
        <f t="shared" si="3"/>
        <v>2.5252525252525255E-3</v>
      </c>
      <c r="U8" s="4">
        <f t="shared" si="4"/>
        <v>0.62962962962962965</v>
      </c>
    </row>
    <row r="9" spans="1:21" ht="14.4">
      <c r="A9" s="1" t="str">
        <f>all!A9</f>
        <v>Avery</v>
      </c>
      <c r="B9" s="1" t="s">
        <v>142</v>
      </c>
      <c r="C9" s="1">
        <v>479</v>
      </c>
      <c r="D9" s="1">
        <v>160</v>
      </c>
      <c r="E9" s="1">
        <v>15</v>
      </c>
      <c r="F9" s="1">
        <v>297</v>
      </c>
      <c r="G9" s="2">
        <v>552</v>
      </c>
      <c r="H9" s="1">
        <v>286</v>
      </c>
      <c r="I9" s="1">
        <v>33</v>
      </c>
      <c r="J9" s="1">
        <v>230</v>
      </c>
      <c r="K9" s="2">
        <f t="shared" si="1"/>
        <v>479</v>
      </c>
      <c r="L9" s="1">
        <f t="shared" si="0"/>
        <v>160</v>
      </c>
      <c r="M9" s="1">
        <f t="shared" si="0"/>
        <v>15</v>
      </c>
      <c r="N9" s="1">
        <f t="shared" si="0"/>
        <v>297</v>
      </c>
      <c r="O9" s="2">
        <f t="shared" si="0"/>
        <v>552</v>
      </c>
      <c r="P9" s="1">
        <f t="shared" si="0"/>
        <v>286</v>
      </c>
      <c r="Q9" s="1">
        <f t="shared" si="0"/>
        <v>33</v>
      </c>
      <c r="R9" s="1">
        <f t="shared" si="0"/>
        <v>230</v>
      </c>
      <c r="S9" s="3">
        <f t="shared" si="2"/>
        <v>5.9782608695652176E-2</v>
      </c>
      <c r="T9" s="4">
        <f t="shared" si="3"/>
        <v>3.1315240083507306E-2</v>
      </c>
      <c r="U9" s="4">
        <f t="shared" si="4"/>
        <v>0.56356736242884253</v>
      </c>
    </row>
    <row r="10" spans="1:21" ht="14.4">
      <c r="A10" s="1" t="str">
        <f>all!A10</f>
        <v>Beaufort</v>
      </c>
      <c r="B10" s="1" t="s">
        <v>144</v>
      </c>
      <c r="C10" s="1"/>
      <c r="D10" s="1"/>
      <c r="E10" s="1"/>
      <c r="F10" s="1"/>
      <c r="G10" s="2">
        <v>0</v>
      </c>
      <c r="H10" s="1">
        <v>0</v>
      </c>
      <c r="I10" s="1">
        <v>0</v>
      </c>
      <c r="J10" s="1">
        <v>0</v>
      </c>
      <c r="K10" s="2">
        <f t="shared" si="1"/>
        <v>0</v>
      </c>
      <c r="L10" s="1">
        <f t="shared" si="0"/>
        <v>0</v>
      </c>
      <c r="M10" s="1">
        <f t="shared" si="0"/>
        <v>0</v>
      </c>
      <c r="N10" s="1">
        <f t="shared" si="0"/>
        <v>0</v>
      </c>
      <c r="O10" s="2">
        <f t="shared" si="0"/>
        <v>0</v>
      </c>
      <c r="P10" s="1">
        <f t="shared" si="0"/>
        <v>0</v>
      </c>
      <c r="Q10" s="1">
        <f t="shared" si="0"/>
        <v>0</v>
      </c>
      <c r="R10" s="1">
        <f t="shared" si="0"/>
        <v>0</v>
      </c>
      <c r="S10" s="3" t="str">
        <f t="shared" si="2"/>
        <v/>
      </c>
      <c r="T10" s="4" t="str">
        <f t="shared" si="3"/>
        <v/>
      </c>
      <c r="U10" s="4" t="str">
        <f t="shared" si="4"/>
        <v/>
      </c>
    </row>
    <row r="11" spans="1:21" ht="14.4">
      <c r="A11" s="1" t="str">
        <f>all!A11</f>
        <v>Bertie</v>
      </c>
      <c r="B11" s="1" t="s">
        <v>146</v>
      </c>
      <c r="C11" s="1">
        <v>411</v>
      </c>
      <c r="D11" s="1">
        <v>62</v>
      </c>
      <c r="E11" s="1">
        <v>2</v>
      </c>
      <c r="F11" s="1">
        <v>341</v>
      </c>
      <c r="G11" s="2">
        <v>471</v>
      </c>
      <c r="H11" s="1">
        <v>149</v>
      </c>
      <c r="I11" s="1">
        <v>15</v>
      </c>
      <c r="J11" s="1">
        <v>295</v>
      </c>
      <c r="K11" s="2">
        <f>C11+C12</f>
        <v>428</v>
      </c>
      <c r="L11" s="1">
        <f t="shared" ref="L11:R11" si="5">D11+D12</f>
        <v>64</v>
      </c>
      <c r="M11" s="1">
        <f t="shared" si="5"/>
        <v>2</v>
      </c>
      <c r="N11" s="1">
        <f t="shared" si="5"/>
        <v>356</v>
      </c>
      <c r="O11" s="2">
        <f t="shared" si="5"/>
        <v>495</v>
      </c>
      <c r="P11" s="1">
        <f t="shared" si="5"/>
        <v>162</v>
      </c>
      <c r="Q11" s="1">
        <f t="shared" si="5"/>
        <v>17</v>
      </c>
      <c r="R11" s="1">
        <f t="shared" si="5"/>
        <v>304</v>
      </c>
      <c r="S11" s="3">
        <f t="shared" si="2"/>
        <v>3.4343434343434343E-2</v>
      </c>
      <c r="T11" s="4">
        <f t="shared" si="3"/>
        <v>4.6728971962616819E-3</v>
      </c>
      <c r="U11" s="4">
        <f t="shared" si="4"/>
        <v>0.53939393939393943</v>
      </c>
    </row>
    <row r="12" spans="1:21" ht="14.4">
      <c r="A12" s="1"/>
      <c r="B12" s="1" t="s">
        <v>147</v>
      </c>
      <c r="C12" s="1">
        <v>17</v>
      </c>
      <c r="D12" s="1">
        <v>2</v>
      </c>
      <c r="E12" s="1">
        <v>0</v>
      </c>
      <c r="F12" s="1">
        <v>15</v>
      </c>
      <c r="G12" s="2">
        <v>24</v>
      </c>
      <c r="H12" s="1">
        <v>13</v>
      </c>
      <c r="I12" s="1">
        <v>2</v>
      </c>
      <c r="J12" s="1">
        <v>9</v>
      </c>
      <c r="K12" s="2"/>
      <c r="L12" s="1"/>
      <c r="M12" s="1"/>
      <c r="N12" s="1"/>
      <c r="O12" s="2"/>
      <c r="P12" s="1"/>
      <c r="Q12" s="1"/>
      <c r="R12" s="1"/>
      <c r="S12" s="3" t="str">
        <f t="shared" si="2"/>
        <v/>
      </c>
      <c r="T12" s="4" t="str">
        <f t="shared" si="3"/>
        <v/>
      </c>
      <c r="U12" s="4" t="str">
        <f t="shared" si="4"/>
        <v/>
      </c>
    </row>
    <row r="13" spans="1:21" ht="14.4">
      <c r="A13" s="1" t="str">
        <f>all!A13</f>
        <v>Bladen</v>
      </c>
      <c r="B13" s="1" t="s">
        <v>148</v>
      </c>
      <c r="C13" s="1">
        <v>959</v>
      </c>
      <c r="D13" s="1">
        <v>360</v>
      </c>
      <c r="E13" s="1">
        <v>6</v>
      </c>
      <c r="F13" s="1">
        <v>611</v>
      </c>
      <c r="G13" s="2">
        <v>1310</v>
      </c>
      <c r="H13" s="1">
        <v>1123</v>
      </c>
      <c r="I13" s="1">
        <v>71</v>
      </c>
      <c r="J13" s="1">
        <v>139</v>
      </c>
      <c r="K13" s="2">
        <f t="shared" si="1"/>
        <v>959</v>
      </c>
      <c r="L13" s="1">
        <f t="shared" si="0"/>
        <v>360</v>
      </c>
      <c r="M13" s="1">
        <f t="shared" si="0"/>
        <v>6</v>
      </c>
      <c r="N13" s="1">
        <f t="shared" si="0"/>
        <v>611</v>
      </c>
      <c r="O13" s="2">
        <f t="shared" si="0"/>
        <v>1310</v>
      </c>
      <c r="P13" s="1">
        <f t="shared" si="0"/>
        <v>1123</v>
      </c>
      <c r="Q13" s="1">
        <f t="shared" si="0"/>
        <v>71</v>
      </c>
      <c r="R13" s="1">
        <f t="shared" si="0"/>
        <v>139</v>
      </c>
      <c r="S13" s="3">
        <f t="shared" si="2"/>
        <v>5.4198473282442747E-2</v>
      </c>
      <c r="T13" s="4">
        <f t="shared" si="3"/>
        <v>6.2565172054223151E-3</v>
      </c>
      <c r="U13" s="4">
        <f t="shared" si="4"/>
        <v>0.81466666666666665</v>
      </c>
    </row>
    <row r="14" spans="1:21" ht="14.4">
      <c r="A14" s="1" t="str">
        <f>all!A14</f>
        <v>Brunswick</v>
      </c>
      <c r="B14" s="1" t="s">
        <v>150</v>
      </c>
      <c r="C14" s="1">
        <v>3245</v>
      </c>
      <c r="D14" s="1">
        <v>113</v>
      </c>
      <c r="E14" s="1">
        <v>46</v>
      </c>
      <c r="F14" s="1">
        <v>2973</v>
      </c>
      <c r="G14" s="2">
        <v>2072</v>
      </c>
      <c r="H14" s="1">
        <v>556</v>
      </c>
      <c r="I14" s="1">
        <v>259</v>
      </c>
      <c r="J14" s="1">
        <v>1220</v>
      </c>
      <c r="K14" s="2">
        <f>SUM(C14:C19)</f>
        <v>3245</v>
      </c>
      <c r="L14" s="6">
        <f t="shared" ref="L14:Q14" si="6">SUM(D14:D19)</f>
        <v>113</v>
      </c>
      <c r="M14" s="6">
        <f t="shared" si="6"/>
        <v>46</v>
      </c>
      <c r="N14" s="6">
        <f t="shared" si="6"/>
        <v>2973</v>
      </c>
      <c r="O14" s="2">
        <f t="shared" si="6"/>
        <v>2073</v>
      </c>
      <c r="P14" s="6">
        <f t="shared" si="6"/>
        <v>556</v>
      </c>
      <c r="Q14" s="6">
        <f t="shared" si="6"/>
        <v>259</v>
      </c>
      <c r="R14" s="6">
        <f t="shared" ref="R14" si="7">J14+J15</f>
        <v>1220</v>
      </c>
      <c r="S14" s="3">
        <f t="shared" si="2"/>
        <v>0.12493970091654606</v>
      </c>
      <c r="T14" s="4">
        <f t="shared" si="3"/>
        <v>1.4175654853620955E-2</v>
      </c>
      <c r="U14" s="4">
        <f t="shared" si="4"/>
        <v>0.70903887431433343</v>
      </c>
    </row>
    <row r="15" spans="1:21" ht="14.4">
      <c r="A15" s="1"/>
      <c r="B15" s="1" t="s">
        <v>151</v>
      </c>
      <c r="C15" s="1"/>
      <c r="D15" s="1"/>
      <c r="E15" s="1"/>
      <c r="F15" s="1"/>
      <c r="G15" s="2">
        <v>0</v>
      </c>
      <c r="H15" s="1">
        <v>0</v>
      </c>
      <c r="I15" s="1">
        <v>0</v>
      </c>
      <c r="J15" s="1">
        <v>0</v>
      </c>
      <c r="K15" s="2"/>
      <c r="L15" s="1"/>
      <c r="M15" s="1"/>
      <c r="N15" s="1"/>
      <c r="O15" s="2"/>
      <c r="P15" s="1"/>
      <c r="Q15" s="1"/>
      <c r="R15" s="1"/>
      <c r="S15" s="3" t="str">
        <f t="shared" si="2"/>
        <v/>
      </c>
      <c r="T15" s="4" t="str">
        <f t="shared" si="3"/>
        <v/>
      </c>
      <c r="U15" s="4" t="str">
        <f t="shared" si="4"/>
        <v/>
      </c>
    </row>
    <row r="16" spans="1:21" ht="14.4">
      <c r="A16" s="1"/>
      <c r="B16" s="1" t="s">
        <v>152</v>
      </c>
      <c r="C16" s="1"/>
      <c r="D16" s="1"/>
      <c r="E16" s="1"/>
      <c r="F16" s="1"/>
      <c r="G16" s="2">
        <v>0</v>
      </c>
      <c r="H16" s="1">
        <v>0</v>
      </c>
      <c r="I16" s="1">
        <v>0</v>
      </c>
      <c r="J16" s="1">
        <v>0</v>
      </c>
      <c r="K16" s="2"/>
      <c r="L16" s="1"/>
      <c r="M16" s="1"/>
      <c r="N16" s="1"/>
      <c r="O16" s="2"/>
      <c r="P16" s="1"/>
      <c r="Q16" s="1"/>
      <c r="R16" s="1"/>
      <c r="S16" s="3" t="str">
        <f t="shared" si="2"/>
        <v/>
      </c>
      <c r="T16" s="4" t="str">
        <f t="shared" si="3"/>
        <v/>
      </c>
      <c r="U16" s="4" t="str">
        <f t="shared" si="4"/>
        <v/>
      </c>
    </row>
    <row r="17" spans="1:21" ht="14.4">
      <c r="A17" s="1"/>
      <c r="B17" s="1" t="s">
        <v>153</v>
      </c>
      <c r="C17" s="1"/>
      <c r="D17" s="1"/>
      <c r="E17" s="1"/>
      <c r="F17" s="1"/>
      <c r="G17" s="2">
        <v>0</v>
      </c>
      <c r="H17" s="1">
        <v>0</v>
      </c>
      <c r="I17" s="1">
        <v>0</v>
      </c>
      <c r="J17" s="1">
        <v>0</v>
      </c>
      <c r="K17" s="2"/>
      <c r="L17" s="1"/>
      <c r="M17" s="1"/>
      <c r="N17" s="1"/>
      <c r="O17" s="2"/>
      <c r="P17" s="1"/>
      <c r="Q17" s="1"/>
      <c r="R17" s="1"/>
      <c r="S17" s="3" t="str">
        <f t="shared" si="2"/>
        <v/>
      </c>
      <c r="T17" s="4" t="str">
        <f t="shared" si="3"/>
        <v/>
      </c>
      <c r="U17" s="4" t="str">
        <f t="shared" si="4"/>
        <v/>
      </c>
    </row>
    <row r="18" spans="1:21" ht="14.4">
      <c r="A18" s="1"/>
      <c r="B18" s="1" t="s">
        <v>154</v>
      </c>
      <c r="C18" s="1"/>
      <c r="D18" s="1"/>
      <c r="E18" s="1"/>
      <c r="F18" s="1"/>
      <c r="G18" s="2">
        <v>0</v>
      </c>
      <c r="H18" s="1">
        <v>0</v>
      </c>
      <c r="I18" s="1">
        <v>0</v>
      </c>
      <c r="J18" s="1">
        <v>0</v>
      </c>
      <c r="K18" s="2"/>
      <c r="L18" s="1"/>
      <c r="M18" s="1"/>
      <c r="N18" s="1"/>
      <c r="O18" s="2"/>
      <c r="P18" s="1"/>
      <c r="Q18" s="1"/>
      <c r="R18" s="1"/>
      <c r="S18" s="3" t="str">
        <f t="shared" si="2"/>
        <v/>
      </c>
      <c r="T18" s="4" t="str">
        <f t="shared" si="3"/>
        <v/>
      </c>
      <c r="U18" s="4" t="str">
        <f t="shared" si="4"/>
        <v/>
      </c>
    </row>
    <row r="19" spans="1:21" ht="14.4">
      <c r="A19" s="1"/>
      <c r="B19" s="1" t="s">
        <v>155</v>
      </c>
      <c r="C19" s="1"/>
      <c r="D19" s="1"/>
      <c r="E19" s="1"/>
      <c r="F19" s="1"/>
      <c r="G19" s="2">
        <v>1</v>
      </c>
      <c r="H19" s="1">
        <v>0</v>
      </c>
      <c r="I19" s="1">
        <v>0</v>
      </c>
      <c r="J19" s="1">
        <v>0</v>
      </c>
      <c r="K19" s="2"/>
      <c r="L19" s="1"/>
      <c r="M19" s="1"/>
      <c r="N19" s="1"/>
      <c r="O19" s="2"/>
      <c r="P19" s="1"/>
      <c r="Q19" s="1"/>
      <c r="R19" s="1"/>
      <c r="S19" s="3" t="str">
        <f t="shared" si="2"/>
        <v/>
      </c>
      <c r="T19" s="4" t="str">
        <f t="shared" si="3"/>
        <v/>
      </c>
      <c r="U19" s="4" t="str">
        <f t="shared" si="4"/>
        <v/>
      </c>
    </row>
    <row r="20" spans="1:21" ht="14.4">
      <c r="A20" s="1" t="str">
        <f>all!A20</f>
        <v>Buncombe</v>
      </c>
      <c r="B20" s="1" t="s">
        <v>157</v>
      </c>
      <c r="C20" s="1">
        <v>3613</v>
      </c>
      <c r="D20" s="1">
        <v>2017</v>
      </c>
      <c r="E20" s="1">
        <v>92</v>
      </c>
      <c r="F20" s="1">
        <v>1460</v>
      </c>
      <c r="G20" s="2">
        <v>3276</v>
      </c>
      <c r="H20" s="1">
        <v>1481</v>
      </c>
      <c r="I20" s="1">
        <v>762</v>
      </c>
      <c r="J20" s="1">
        <v>1036</v>
      </c>
      <c r="K20" s="2">
        <f t="shared" si="1"/>
        <v>3613</v>
      </c>
      <c r="L20" s="1">
        <f t="shared" si="0"/>
        <v>2017</v>
      </c>
      <c r="M20" s="1">
        <f t="shared" si="0"/>
        <v>92</v>
      </c>
      <c r="N20" s="1">
        <f t="shared" si="0"/>
        <v>1460</v>
      </c>
      <c r="O20" s="2">
        <f t="shared" si="0"/>
        <v>3276</v>
      </c>
      <c r="P20" s="1">
        <f t="shared" si="0"/>
        <v>1481</v>
      </c>
      <c r="Q20" s="1">
        <f t="shared" si="0"/>
        <v>762</v>
      </c>
      <c r="R20" s="1">
        <f t="shared" si="0"/>
        <v>1036</v>
      </c>
      <c r="S20" s="3">
        <f t="shared" si="2"/>
        <v>0.23260073260073261</v>
      </c>
      <c r="T20" s="4">
        <f t="shared" si="3"/>
        <v>2.5463603653473568E-2</v>
      </c>
      <c r="U20" s="4">
        <f t="shared" si="4"/>
        <v>0.58493589743589747</v>
      </c>
    </row>
    <row r="21" spans="1:21" ht="14.4">
      <c r="A21" s="1" t="str">
        <f>all!A21</f>
        <v>Burke</v>
      </c>
      <c r="B21" s="1" t="s">
        <v>159</v>
      </c>
      <c r="C21" s="1">
        <v>2579</v>
      </c>
      <c r="D21" s="1">
        <v>153</v>
      </c>
      <c r="E21" s="1">
        <v>8</v>
      </c>
      <c r="F21" s="1">
        <v>2418</v>
      </c>
      <c r="G21" s="2">
        <v>3075</v>
      </c>
      <c r="H21" s="1">
        <v>938</v>
      </c>
      <c r="I21" s="1">
        <v>201</v>
      </c>
      <c r="J21" s="1">
        <v>1936</v>
      </c>
      <c r="K21" s="2">
        <f t="shared" si="1"/>
        <v>2579</v>
      </c>
      <c r="L21" s="1">
        <f t="shared" si="1"/>
        <v>153</v>
      </c>
      <c r="M21" s="1">
        <f t="shared" si="1"/>
        <v>8</v>
      </c>
      <c r="N21" s="1">
        <f t="shared" si="1"/>
        <v>2418</v>
      </c>
      <c r="O21" s="2">
        <f t="shared" si="1"/>
        <v>3075</v>
      </c>
      <c r="P21" s="1">
        <f t="shared" si="1"/>
        <v>938</v>
      </c>
      <c r="Q21" s="1">
        <f t="shared" si="1"/>
        <v>201</v>
      </c>
      <c r="R21" s="1">
        <f t="shared" si="1"/>
        <v>1936</v>
      </c>
      <c r="S21" s="3">
        <f t="shared" si="2"/>
        <v>6.5365853658536588E-2</v>
      </c>
      <c r="T21" s="4">
        <f t="shared" si="3"/>
        <v>3.1019775106630476E-3</v>
      </c>
      <c r="U21" s="4">
        <f t="shared" si="4"/>
        <v>0.55535140101056502</v>
      </c>
    </row>
    <row r="22" spans="1:21" ht="14.4">
      <c r="A22" s="1" t="str">
        <f>all!A22</f>
        <v>Cabarrus</v>
      </c>
      <c r="B22" s="1" t="s">
        <v>161</v>
      </c>
      <c r="C22" s="1">
        <v>2205</v>
      </c>
      <c r="D22" s="1">
        <v>366</v>
      </c>
      <c r="E22" s="1">
        <v>9</v>
      </c>
      <c r="F22" s="1">
        <v>1015</v>
      </c>
      <c r="G22" s="2">
        <v>2056</v>
      </c>
      <c r="H22" s="1">
        <v>466</v>
      </c>
      <c r="I22" s="1">
        <v>350</v>
      </c>
      <c r="J22" s="1">
        <v>1009</v>
      </c>
      <c r="K22" s="2">
        <f t="shared" si="1"/>
        <v>2205</v>
      </c>
      <c r="L22" s="1">
        <f t="shared" si="1"/>
        <v>366</v>
      </c>
      <c r="M22" s="1">
        <f t="shared" si="1"/>
        <v>9</v>
      </c>
      <c r="N22" s="1">
        <f t="shared" si="1"/>
        <v>1015</v>
      </c>
      <c r="O22" s="2">
        <f t="shared" si="1"/>
        <v>2056</v>
      </c>
      <c r="P22" s="1">
        <f t="shared" si="1"/>
        <v>466</v>
      </c>
      <c r="Q22" s="1">
        <f t="shared" si="1"/>
        <v>350</v>
      </c>
      <c r="R22" s="1">
        <f t="shared" si="1"/>
        <v>1009</v>
      </c>
      <c r="S22" s="3">
        <f t="shared" si="2"/>
        <v>0.17023346303501946</v>
      </c>
      <c r="T22" s="4">
        <f t="shared" si="3"/>
        <v>4.0816326530612249E-3</v>
      </c>
      <c r="U22" s="4">
        <f t="shared" si="4"/>
        <v>0.50148221343873522</v>
      </c>
    </row>
    <row r="23" spans="1:21" ht="14.4">
      <c r="A23" s="1" t="str">
        <f>all!A23</f>
        <v>Caldwell</v>
      </c>
      <c r="B23" s="1" t="s">
        <v>163</v>
      </c>
      <c r="C23" s="1">
        <v>2269</v>
      </c>
      <c r="D23" s="1">
        <v>53</v>
      </c>
      <c r="E23" s="1">
        <v>13</v>
      </c>
      <c r="F23" s="1">
        <v>2134</v>
      </c>
      <c r="G23" s="2">
        <v>2396</v>
      </c>
      <c r="H23" s="1">
        <v>145</v>
      </c>
      <c r="I23" s="1">
        <v>212</v>
      </c>
      <c r="J23" s="1">
        <v>2194</v>
      </c>
      <c r="K23" s="2">
        <f t="shared" si="1"/>
        <v>2269</v>
      </c>
      <c r="L23" s="1">
        <f t="shared" si="1"/>
        <v>53</v>
      </c>
      <c r="M23" s="1">
        <f t="shared" si="1"/>
        <v>13</v>
      </c>
      <c r="N23" s="1">
        <f t="shared" si="1"/>
        <v>2134</v>
      </c>
      <c r="O23" s="2">
        <f t="shared" si="1"/>
        <v>2396</v>
      </c>
      <c r="P23" s="1">
        <f t="shared" si="1"/>
        <v>145</v>
      </c>
      <c r="Q23" s="1">
        <f t="shared" si="1"/>
        <v>212</v>
      </c>
      <c r="R23" s="1">
        <f t="shared" si="1"/>
        <v>2194</v>
      </c>
      <c r="S23" s="3">
        <f t="shared" si="2"/>
        <v>8.8480801335559259E-2</v>
      </c>
      <c r="T23" s="4">
        <f t="shared" si="3"/>
        <v>5.7293962097840455E-3</v>
      </c>
      <c r="U23" s="4">
        <f t="shared" si="4"/>
        <v>0.49306839186691315</v>
      </c>
    </row>
    <row r="24" spans="1:21" ht="14.4">
      <c r="A24" s="1" t="str">
        <f>all!A24</f>
        <v>Camden</v>
      </c>
      <c r="B24" s="1" t="s">
        <v>337</v>
      </c>
      <c r="C24" s="1"/>
      <c r="D24" s="1"/>
      <c r="E24" s="1"/>
      <c r="F24" s="1"/>
      <c r="G24" s="2"/>
      <c r="H24" s="1"/>
      <c r="I24" s="1"/>
      <c r="J24" s="1"/>
      <c r="K24" s="2"/>
      <c r="L24" s="1"/>
      <c r="M24" s="1"/>
      <c r="N24" s="1"/>
      <c r="O24" s="2"/>
      <c r="P24" s="1"/>
      <c r="Q24" s="1"/>
      <c r="R24" s="1"/>
      <c r="S24" s="3" t="str">
        <f t="shared" si="2"/>
        <v/>
      </c>
      <c r="T24" s="4" t="str">
        <f t="shared" si="3"/>
        <v/>
      </c>
      <c r="U24" s="4"/>
    </row>
    <row r="25" spans="1:21" ht="14.4">
      <c r="A25" s="1" t="str">
        <f>all!A25</f>
        <v>Carteret</v>
      </c>
      <c r="B25" s="1" t="s">
        <v>165</v>
      </c>
      <c r="C25" s="1">
        <v>2422</v>
      </c>
      <c r="D25" s="1">
        <v>416</v>
      </c>
      <c r="E25" s="1">
        <v>62</v>
      </c>
      <c r="F25" s="1">
        <v>1810</v>
      </c>
      <c r="G25" s="2">
        <v>1374</v>
      </c>
      <c r="H25" s="1">
        <v>715</v>
      </c>
      <c r="I25" s="1">
        <v>230</v>
      </c>
      <c r="J25" s="1">
        <v>352</v>
      </c>
      <c r="K25" s="2">
        <f t="shared" si="1"/>
        <v>2422</v>
      </c>
      <c r="L25" s="1">
        <f t="shared" si="1"/>
        <v>416</v>
      </c>
      <c r="M25" s="1">
        <f t="shared" si="1"/>
        <v>62</v>
      </c>
      <c r="N25" s="1">
        <f t="shared" si="1"/>
        <v>1810</v>
      </c>
      <c r="O25" s="2">
        <f t="shared" si="1"/>
        <v>1374</v>
      </c>
      <c r="P25" s="1">
        <f t="shared" si="1"/>
        <v>715</v>
      </c>
      <c r="Q25" s="1">
        <f t="shared" si="1"/>
        <v>230</v>
      </c>
      <c r="R25" s="1">
        <f t="shared" si="1"/>
        <v>352</v>
      </c>
      <c r="S25" s="3">
        <f t="shared" si="2"/>
        <v>0.16739446870451238</v>
      </c>
      <c r="T25" s="4">
        <f t="shared" si="3"/>
        <v>2.5598678777869529E-2</v>
      </c>
      <c r="U25" s="4">
        <f t="shared" si="4"/>
        <v>0.83718778908418134</v>
      </c>
    </row>
    <row r="26" spans="1:21" ht="14.4">
      <c r="A26" s="1" t="str">
        <f>all!A26</f>
        <v>Caswell</v>
      </c>
      <c r="B26" s="1" t="s">
        <v>166</v>
      </c>
      <c r="C26" s="1">
        <v>907</v>
      </c>
      <c r="D26" s="1">
        <v>140</v>
      </c>
      <c r="E26" s="1">
        <v>8</v>
      </c>
      <c r="F26" s="1">
        <v>793</v>
      </c>
      <c r="G26" s="2">
        <v>963</v>
      </c>
      <c r="H26" s="1">
        <v>636</v>
      </c>
      <c r="I26" s="1">
        <v>54</v>
      </c>
      <c r="J26" s="1">
        <v>328</v>
      </c>
      <c r="K26" s="2">
        <f t="shared" si="1"/>
        <v>907</v>
      </c>
      <c r="L26" s="1">
        <f t="shared" si="1"/>
        <v>140</v>
      </c>
      <c r="M26" s="1">
        <f t="shared" si="1"/>
        <v>8</v>
      </c>
      <c r="N26" s="1">
        <f t="shared" si="1"/>
        <v>793</v>
      </c>
      <c r="O26" s="2">
        <f t="shared" si="1"/>
        <v>963</v>
      </c>
      <c r="P26" s="1">
        <f t="shared" si="1"/>
        <v>636</v>
      </c>
      <c r="Q26" s="1">
        <f t="shared" si="1"/>
        <v>54</v>
      </c>
      <c r="R26" s="1">
        <f t="shared" si="1"/>
        <v>328</v>
      </c>
      <c r="S26" s="3">
        <f t="shared" si="2"/>
        <v>5.6074766355140186E-2</v>
      </c>
      <c r="T26" s="4">
        <f t="shared" si="3"/>
        <v>8.8202866593164279E-3</v>
      </c>
      <c r="U26" s="4">
        <f t="shared" si="4"/>
        <v>0.70740410347903659</v>
      </c>
    </row>
    <row r="27" spans="1:21" ht="14.4">
      <c r="A27" s="1" t="str">
        <f>all!A27</f>
        <v>Catawba</v>
      </c>
      <c r="B27" s="1" t="s">
        <v>168</v>
      </c>
      <c r="C27" s="1">
        <v>3767</v>
      </c>
      <c r="D27" s="1">
        <v>145</v>
      </c>
      <c r="E27" s="1">
        <v>42</v>
      </c>
      <c r="F27" s="1">
        <v>3300</v>
      </c>
      <c r="G27" s="2">
        <v>3380</v>
      </c>
      <c r="H27" s="1">
        <v>454</v>
      </c>
      <c r="I27" s="1">
        <v>451</v>
      </c>
      <c r="J27" s="1">
        <v>1544</v>
      </c>
      <c r="K27" s="2">
        <f t="shared" si="1"/>
        <v>3767</v>
      </c>
      <c r="L27" s="1">
        <f t="shared" si="1"/>
        <v>145</v>
      </c>
      <c r="M27" s="1">
        <f t="shared" si="1"/>
        <v>42</v>
      </c>
      <c r="N27" s="1">
        <f t="shared" si="1"/>
        <v>3300</v>
      </c>
      <c r="O27" s="2">
        <f t="shared" si="1"/>
        <v>3380</v>
      </c>
      <c r="P27" s="1">
        <f t="shared" si="1"/>
        <v>454</v>
      </c>
      <c r="Q27" s="1">
        <f t="shared" si="1"/>
        <v>451</v>
      </c>
      <c r="R27" s="1">
        <f t="shared" si="1"/>
        <v>1544</v>
      </c>
      <c r="S27" s="3">
        <f t="shared" si="2"/>
        <v>0.1334319526627219</v>
      </c>
      <c r="T27" s="4">
        <f t="shared" si="3"/>
        <v>1.1149455800371648E-2</v>
      </c>
      <c r="U27" s="4">
        <f t="shared" si="4"/>
        <v>0.68125516102394712</v>
      </c>
    </row>
    <row r="28" spans="1:21" ht="14.4">
      <c r="A28" s="1" t="str">
        <f>all!A28</f>
        <v>Chatham</v>
      </c>
      <c r="B28" s="1" t="s">
        <v>170</v>
      </c>
      <c r="C28" s="1">
        <v>982</v>
      </c>
      <c r="D28" s="1">
        <v>113</v>
      </c>
      <c r="E28" s="1">
        <v>13</v>
      </c>
      <c r="F28" s="1">
        <v>847</v>
      </c>
      <c r="G28" s="2">
        <v>1057</v>
      </c>
      <c r="H28" s="1">
        <v>380</v>
      </c>
      <c r="I28" s="1">
        <v>111</v>
      </c>
      <c r="J28" s="1">
        <v>546</v>
      </c>
      <c r="K28" s="2">
        <f t="shared" si="1"/>
        <v>982</v>
      </c>
      <c r="L28" s="1">
        <f t="shared" si="1"/>
        <v>113</v>
      </c>
      <c r="M28" s="1">
        <f t="shared" si="1"/>
        <v>13</v>
      </c>
      <c r="N28" s="1">
        <f t="shared" si="1"/>
        <v>847</v>
      </c>
      <c r="O28" s="2">
        <f t="shared" si="1"/>
        <v>1057</v>
      </c>
      <c r="P28" s="1">
        <f t="shared" si="1"/>
        <v>380</v>
      </c>
      <c r="Q28" s="1">
        <f t="shared" si="1"/>
        <v>111</v>
      </c>
      <c r="R28" s="1">
        <f t="shared" si="1"/>
        <v>546</v>
      </c>
      <c r="S28" s="3">
        <f t="shared" si="2"/>
        <v>0.10501419110690634</v>
      </c>
      <c r="T28" s="4">
        <f t="shared" si="3"/>
        <v>1.3238289205702648E-2</v>
      </c>
      <c r="U28" s="4">
        <f t="shared" si="4"/>
        <v>0.60804020100502509</v>
      </c>
    </row>
    <row r="29" spans="1:21" ht="14.4">
      <c r="A29" s="1" t="str">
        <f>all!A29</f>
        <v>Cherokee</v>
      </c>
      <c r="B29" s="1" t="s">
        <v>172</v>
      </c>
      <c r="C29" s="1">
        <v>332</v>
      </c>
      <c r="D29" s="1">
        <v>154</v>
      </c>
      <c r="E29" s="1">
        <v>3</v>
      </c>
      <c r="F29" s="1">
        <v>184</v>
      </c>
      <c r="G29" s="2">
        <v>765</v>
      </c>
      <c r="H29" s="1">
        <v>529</v>
      </c>
      <c r="I29" s="1">
        <v>18</v>
      </c>
      <c r="J29" s="1">
        <v>199</v>
      </c>
      <c r="K29" s="2">
        <f>C29+C31+C54</f>
        <v>941</v>
      </c>
      <c r="L29" s="1">
        <f t="shared" ref="L29:Q29" si="8">D29+D31+D54</f>
        <v>517</v>
      </c>
      <c r="M29" s="1">
        <f t="shared" si="8"/>
        <v>5</v>
      </c>
      <c r="N29" s="1">
        <f t="shared" si="8"/>
        <v>430</v>
      </c>
      <c r="O29" s="2">
        <f t="shared" si="8"/>
        <v>2179</v>
      </c>
      <c r="P29" s="1">
        <f t="shared" si="8"/>
        <v>1808</v>
      </c>
      <c r="Q29" s="1">
        <f t="shared" si="8"/>
        <v>21</v>
      </c>
      <c r="R29" s="1">
        <f t="shared" si="1"/>
        <v>199</v>
      </c>
      <c r="S29" s="3">
        <f t="shared" si="2"/>
        <v>9.6374483708122991E-3</v>
      </c>
      <c r="T29" s="4">
        <f t="shared" si="3"/>
        <v>5.3134962805526037E-3</v>
      </c>
      <c r="U29" s="4">
        <f t="shared" si="4"/>
        <v>0.68362480127186009</v>
      </c>
    </row>
    <row r="30" spans="1:21" ht="14.4">
      <c r="A30" s="1" t="str">
        <f>all!A30</f>
        <v>Chowan</v>
      </c>
      <c r="B30" s="1" t="s">
        <v>174</v>
      </c>
      <c r="C30" s="1">
        <v>1559</v>
      </c>
      <c r="D30" s="1">
        <v>64</v>
      </c>
      <c r="E30" s="1">
        <v>22</v>
      </c>
      <c r="F30" s="1">
        <v>1427</v>
      </c>
      <c r="G30" s="2">
        <v>899</v>
      </c>
      <c r="H30" s="1">
        <v>143</v>
      </c>
      <c r="I30" s="1">
        <v>96</v>
      </c>
      <c r="J30" s="1">
        <v>374</v>
      </c>
      <c r="K30" s="2">
        <f t="shared" ref="K30:Q30" si="9">C30+C53+C101</f>
        <v>1559</v>
      </c>
      <c r="L30" s="1">
        <f t="shared" si="9"/>
        <v>64</v>
      </c>
      <c r="M30" s="1">
        <f t="shared" si="9"/>
        <v>22</v>
      </c>
      <c r="N30" s="1">
        <f t="shared" si="9"/>
        <v>1427</v>
      </c>
      <c r="O30" s="2">
        <f t="shared" si="9"/>
        <v>899</v>
      </c>
      <c r="P30" s="1">
        <f t="shared" si="9"/>
        <v>143</v>
      </c>
      <c r="Q30" s="1">
        <f t="shared" si="9"/>
        <v>96</v>
      </c>
      <c r="R30" s="1">
        <f t="shared" si="1"/>
        <v>374</v>
      </c>
      <c r="S30" s="3">
        <f t="shared" si="2"/>
        <v>0.10678531701890991</v>
      </c>
      <c r="T30" s="4">
        <f t="shared" si="3"/>
        <v>1.4111610006414367E-2</v>
      </c>
      <c r="U30" s="4">
        <f t="shared" si="4"/>
        <v>0.79233759022765127</v>
      </c>
    </row>
    <row r="31" spans="1:21" ht="14.4">
      <c r="A31" s="1" t="str">
        <f>all!A31</f>
        <v>Clay</v>
      </c>
      <c r="B31" s="1" t="s">
        <v>123</v>
      </c>
      <c r="C31" s="1">
        <v>609</v>
      </c>
      <c r="D31" s="1">
        <v>363</v>
      </c>
      <c r="E31" s="1">
        <v>2</v>
      </c>
      <c r="F31" s="1">
        <v>246</v>
      </c>
      <c r="G31" s="2">
        <v>1414</v>
      </c>
      <c r="H31" s="1">
        <v>1279</v>
      </c>
      <c r="I31" s="1">
        <v>3</v>
      </c>
      <c r="J31" s="1">
        <v>132</v>
      </c>
      <c r="K31" s="2"/>
      <c r="L31" s="1"/>
      <c r="M31" s="1"/>
      <c r="N31" s="1"/>
      <c r="O31" s="2"/>
      <c r="P31" s="1"/>
      <c r="Q31" s="1"/>
      <c r="R31" s="1"/>
      <c r="S31" s="3" t="str">
        <f t="shared" si="2"/>
        <v/>
      </c>
      <c r="T31" s="4" t="str">
        <f t="shared" si="3"/>
        <v/>
      </c>
      <c r="U31" s="4" t="str">
        <f t="shared" si="4"/>
        <v/>
      </c>
    </row>
    <row r="32" spans="1:21" ht="14.4">
      <c r="A32" s="1" t="str">
        <f>all!A32</f>
        <v>Cleveland</v>
      </c>
      <c r="B32" s="1" t="s">
        <v>176</v>
      </c>
      <c r="C32" s="1">
        <v>3139</v>
      </c>
      <c r="D32" s="1">
        <v>44</v>
      </c>
      <c r="E32" s="1">
        <v>18</v>
      </c>
      <c r="F32" s="1">
        <v>3055</v>
      </c>
      <c r="G32" s="2">
        <v>3678</v>
      </c>
      <c r="H32" s="1">
        <v>396</v>
      </c>
      <c r="I32" s="1">
        <v>250</v>
      </c>
      <c r="J32" s="1">
        <v>3006</v>
      </c>
      <c r="K32" s="2">
        <f t="shared" si="1"/>
        <v>3139</v>
      </c>
      <c r="L32" s="1">
        <f t="shared" si="1"/>
        <v>44</v>
      </c>
      <c r="M32" s="1">
        <f t="shared" si="1"/>
        <v>18</v>
      </c>
      <c r="N32" s="1">
        <f t="shared" si="1"/>
        <v>3055</v>
      </c>
      <c r="O32" s="2">
        <f t="shared" si="1"/>
        <v>3678</v>
      </c>
      <c r="P32" s="1">
        <f t="shared" si="1"/>
        <v>396</v>
      </c>
      <c r="Q32" s="1">
        <f t="shared" si="1"/>
        <v>250</v>
      </c>
      <c r="R32" s="1">
        <f t="shared" si="1"/>
        <v>3006</v>
      </c>
      <c r="S32" s="3">
        <f t="shared" si="2"/>
        <v>6.7971723762914632E-2</v>
      </c>
      <c r="T32" s="4">
        <f t="shared" si="3"/>
        <v>5.7343102899012422E-3</v>
      </c>
      <c r="U32" s="4">
        <f t="shared" si="4"/>
        <v>0.50404223725457842</v>
      </c>
    </row>
    <row r="33" spans="1:21" ht="14.4">
      <c r="A33" s="1" t="str">
        <f>all!A33</f>
        <v>Columbus</v>
      </c>
      <c r="B33" s="1" t="s">
        <v>178</v>
      </c>
      <c r="C33" s="1">
        <v>1846</v>
      </c>
      <c r="D33" s="1">
        <v>416</v>
      </c>
      <c r="E33" s="1">
        <v>19</v>
      </c>
      <c r="F33" s="1">
        <v>1411</v>
      </c>
      <c r="G33" s="2">
        <v>2595</v>
      </c>
      <c r="H33" s="1">
        <v>1880</v>
      </c>
      <c r="I33" s="1">
        <v>87</v>
      </c>
      <c r="J33" s="1">
        <v>628</v>
      </c>
      <c r="K33" s="2">
        <f t="shared" si="1"/>
        <v>1846</v>
      </c>
      <c r="L33" s="1">
        <f t="shared" si="1"/>
        <v>416</v>
      </c>
      <c r="M33" s="1">
        <f t="shared" si="1"/>
        <v>19</v>
      </c>
      <c r="N33" s="1">
        <f t="shared" si="1"/>
        <v>1411</v>
      </c>
      <c r="O33" s="2">
        <f t="shared" si="1"/>
        <v>2595</v>
      </c>
      <c r="P33" s="1">
        <f t="shared" si="1"/>
        <v>1880</v>
      </c>
      <c r="Q33" s="1">
        <f t="shared" si="1"/>
        <v>87</v>
      </c>
      <c r="R33" s="1">
        <f t="shared" si="1"/>
        <v>628</v>
      </c>
      <c r="S33" s="3">
        <f t="shared" si="2"/>
        <v>3.3526011560693639E-2</v>
      </c>
      <c r="T33" s="4">
        <f t="shared" si="3"/>
        <v>1.0292524377031419E-2</v>
      </c>
      <c r="U33" s="4">
        <f t="shared" si="4"/>
        <v>0.69200588523786166</v>
      </c>
    </row>
    <row r="34" spans="1:21" ht="14.4">
      <c r="A34" s="1" t="str">
        <f>all!A34</f>
        <v>Craven</v>
      </c>
      <c r="B34" s="1" t="s">
        <v>180</v>
      </c>
      <c r="C34" s="1">
        <v>2861</v>
      </c>
      <c r="D34" s="1">
        <v>176</v>
      </c>
      <c r="E34" s="1">
        <v>21</v>
      </c>
      <c r="F34" s="1">
        <v>2598</v>
      </c>
      <c r="G34" s="2">
        <v>2288</v>
      </c>
      <c r="H34" s="1">
        <v>484</v>
      </c>
      <c r="I34" s="1">
        <v>229</v>
      </c>
      <c r="J34" s="1">
        <v>1510</v>
      </c>
      <c r="K34" s="2">
        <f>C34+C35</f>
        <v>3063</v>
      </c>
      <c r="L34" s="1">
        <f t="shared" ref="L34:Q34" si="10">D34+D35</f>
        <v>192</v>
      </c>
      <c r="M34" s="1">
        <f t="shared" si="10"/>
        <v>30</v>
      </c>
      <c r="N34" s="1">
        <f t="shared" si="10"/>
        <v>2775</v>
      </c>
      <c r="O34" s="2">
        <f t="shared" si="10"/>
        <v>2567</v>
      </c>
      <c r="P34" s="1">
        <f t="shared" si="10"/>
        <v>579</v>
      </c>
      <c r="Q34" s="1">
        <f t="shared" si="10"/>
        <v>341</v>
      </c>
      <c r="R34" s="1">
        <f t="shared" si="1"/>
        <v>1510</v>
      </c>
      <c r="S34" s="3">
        <f t="shared" si="2"/>
        <v>0.13283989092325671</v>
      </c>
      <c r="T34" s="4">
        <f t="shared" si="3"/>
        <v>9.7943192948090115E-3</v>
      </c>
      <c r="U34" s="4">
        <f t="shared" si="4"/>
        <v>0.64760793465577593</v>
      </c>
    </row>
    <row r="35" spans="1:21" ht="14.4">
      <c r="A35" s="1"/>
      <c r="B35" s="1" t="s">
        <v>181</v>
      </c>
      <c r="C35" s="1">
        <v>202</v>
      </c>
      <c r="D35" s="1">
        <v>16</v>
      </c>
      <c r="E35" s="1">
        <v>9</v>
      </c>
      <c r="F35" s="1">
        <v>177</v>
      </c>
      <c r="G35" s="2">
        <v>279</v>
      </c>
      <c r="H35" s="1">
        <v>95</v>
      </c>
      <c r="I35" s="1">
        <v>112</v>
      </c>
      <c r="J35" s="1">
        <v>72</v>
      </c>
      <c r="K35" s="2"/>
      <c r="L35" s="1"/>
      <c r="M35" s="1"/>
      <c r="N35" s="1"/>
      <c r="O35" s="2"/>
      <c r="P35" s="1"/>
      <c r="Q35" s="1"/>
      <c r="R35" s="1"/>
      <c r="S35" s="3" t="str">
        <f t="shared" si="2"/>
        <v/>
      </c>
      <c r="T35" s="4" t="str">
        <f t="shared" si="3"/>
        <v/>
      </c>
      <c r="U35" s="4" t="str">
        <f t="shared" si="4"/>
        <v/>
      </c>
    </row>
    <row r="36" spans="1:21" ht="14.4">
      <c r="A36" s="1" t="str">
        <f>all!A36</f>
        <v>Cumberland</v>
      </c>
      <c r="B36" s="1" t="s">
        <v>182</v>
      </c>
      <c r="C36" s="1">
        <v>5516</v>
      </c>
      <c r="D36" s="1">
        <v>374</v>
      </c>
      <c r="E36" s="1">
        <v>34</v>
      </c>
      <c r="F36" s="1">
        <v>4580</v>
      </c>
      <c r="G36" s="2">
        <v>7062</v>
      </c>
      <c r="H36" s="1">
        <v>1500</v>
      </c>
      <c r="I36" s="1">
        <v>655</v>
      </c>
      <c r="J36" s="1">
        <v>4057</v>
      </c>
      <c r="K36" s="2">
        <f t="shared" si="1"/>
        <v>5516</v>
      </c>
      <c r="L36" s="1">
        <f t="shared" si="1"/>
        <v>374</v>
      </c>
      <c r="M36" s="1">
        <f t="shared" si="1"/>
        <v>34</v>
      </c>
      <c r="N36" s="1">
        <f t="shared" si="1"/>
        <v>4580</v>
      </c>
      <c r="O36" s="2">
        <f t="shared" si="1"/>
        <v>7062</v>
      </c>
      <c r="P36" s="1">
        <f t="shared" si="1"/>
        <v>1500</v>
      </c>
      <c r="Q36" s="1">
        <f t="shared" si="1"/>
        <v>655</v>
      </c>
      <c r="R36" s="1">
        <f t="shared" si="1"/>
        <v>4057</v>
      </c>
      <c r="S36" s="3">
        <f t="shared" si="2"/>
        <v>9.2749929198527328E-2</v>
      </c>
      <c r="T36" s="4">
        <f t="shared" si="3"/>
        <v>6.163886874546773E-3</v>
      </c>
      <c r="U36" s="4">
        <f t="shared" si="4"/>
        <v>0.53027671645247187</v>
      </c>
    </row>
    <row r="37" spans="1:21" ht="14.4">
      <c r="A37" s="1" t="str">
        <f>all!A37</f>
        <v>Currituck</v>
      </c>
      <c r="B37" s="1" t="s">
        <v>184</v>
      </c>
      <c r="C37" s="1">
        <v>1016</v>
      </c>
      <c r="D37" s="1">
        <v>332</v>
      </c>
      <c r="E37" s="1">
        <v>52</v>
      </c>
      <c r="F37" s="1">
        <v>632</v>
      </c>
      <c r="G37" s="2">
        <v>553</v>
      </c>
      <c r="H37" s="1">
        <v>211</v>
      </c>
      <c r="I37" s="1">
        <v>262</v>
      </c>
      <c r="J37" s="1">
        <v>80</v>
      </c>
      <c r="K37" s="2">
        <f t="shared" si="1"/>
        <v>1016</v>
      </c>
      <c r="L37" s="1">
        <f t="shared" si="1"/>
        <v>332</v>
      </c>
      <c r="M37" s="1">
        <f t="shared" si="1"/>
        <v>52</v>
      </c>
      <c r="N37" s="1">
        <f t="shared" si="1"/>
        <v>632</v>
      </c>
      <c r="O37" s="2">
        <f t="shared" si="1"/>
        <v>553</v>
      </c>
      <c r="P37" s="1">
        <f t="shared" si="1"/>
        <v>211</v>
      </c>
      <c r="Q37" s="1">
        <f t="shared" si="1"/>
        <v>262</v>
      </c>
      <c r="R37" s="1">
        <f t="shared" si="1"/>
        <v>80</v>
      </c>
      <c r="S37" s="3">
        <f t="shared" si="2"/>
        <v>0.47377938517179025</v>
      </c>
      <c r="T37" s="4">
        <f t="shared" si="3"/>
        <v>5.1181102362204724E-2</v>
      </c>
      <c r="U37" s="4">
        <f t="shared" si="4"/>
        <v>0.88764044943820219</v>
      </c>
    </row>
    <row r="38" spans="1:21" ht="14.4">
      <c r="A38" s="1" t="str">
        <f>all!A38</f>
        <v>Dare</v>
      </c>
      <c r="B38" s="1" t="s">
        <v>186</v>
      </c>
      <c r="C38" s="1">
        <v>1150</v>
      </c>
      <c r="D38" s="1">
        <v>189</v>
      </c>
      <c r="E38" s="1">
        <v>108</v>
      </c>
      <c r="F38" s="1">
        <v>699</v>
      </c>
      <c r="G38" s="2">
        <v>710</v>
      </c>
      <c r="H38" s="1">
        <v>267</v>
      </c>
      <c r="I38" s="1">
        <v>187</v>
      </c>
      <c r="J38" s="1">
        <v>110</v>
      </c>
      <c r="K38" s="2">
        <f>C38+C39</f>
        <v>1261</v>
      </c>
      <c r="L38" s="6">
        <f t="shared" ref="L38:Q38" si="11">D38+D39</f>
        <v>192</v>
      </c>
      <c r="M38" s="6">
        <f t="shared" si="11"/>
        <v>115</v>
      </c>
      <c r="N38" s="6">
        <f t="shared" si="11"/>
        <v>800</v>
      </c>
      <c r="O38" s="2">
        <f t="shared" si="11"/>
        <v>802</v>
      </c>
      <c r="P38" s="6">
        <f t="shared" si="11"/>
        <v>274</v>
      </c>
      <c r="Q38" s="6">
        <f t="shared" si="11"/>
        <v>231</v>
      </c>
      <c r="R38" s="1">
        <f t="shared" si="1"/>
        <v>110</v>
      </c>
      <c r="S38" s="3">
        <f t="shared" si="2"/>
        <v>0.28802992518703241</v>
      </c>
      <c r="T38" s="4">
        <f t="shared" si="3"/>
        <v>9.1197462331482945E-2</v>
      </c>
      <c r="U38" s="4">
        <f t="shared" si="4"/>
        <v>0.87912087912087911</v>
      </c>
    </row>
    <row r="39" spans="1:21" ht="14.4">
      <c r="A39" s="1"/>
      <c r="B39" s="1" t="s">
        <v>187</v>
      </c>
      <c r="C39" s="1">
        <v>111</v>
      </c>
      <c r="D39" s="1">
        <v>3</v>
      </c>
      <c r="E39" s="1">
        <v>7</v>
      </c>
      <c r="F39" s="1">
        <v>101</v>
      </c>
      <c r="G39" s="2">
        <v>92</v>
      </c>
      <c r="H39" s="1">
        <v>7</v>
      </c>
      <c r="I39" s="1">
        <v>44</v>
      </c>
      <c r="J39" s="1">
        <v>38</v>
      </c>
      <c r="K39" s="2"/>
      <c r="L39" s="6"/>
      <c r="M39" s="6"/>
      <c r="N39" s="6"/>
      <c r="O39" s="2"/>
      <c r="P39" s="6"/>
      <c r="Q39" s="6"/>
      <c r="R39" s="1"/>
      <c r="S39" s="3" t="str">
        <f t="shared" si="2"/>
        <v/>
      </c>
      <c r="T39" s="4" t="str">
        <f t="shared" si="3"/>
        <v/>
      </c>
      <c r="U39" s="4" t="str">
        <f t="shared" si="4"/>
        <v/>
      </c>
    </row>
    <row r="40" spans="1:21" ht="14.4">
      <c r="A40" s="1" t="str">
        <f>all!A40</f>
        <v>Davidson</v>
      </c>
      <c r="B40" s="1" t="s">
        <v>188</v>
      </c>
      <c r="C40" s="1">
        <v>4474</v>
      </c>
      <c r="D40" s="1">
        <v>129</v>
      </c>
      <c r="E40" s="1">
        <v>67</v>
      </c>
      <c r="F40" s="1">
        <v>4278</v>
      </c>
      <c r="G40" s="2">
        <v>3570</v>
      </c>
      <c r="H40" s="1">
        <v>498</v>
      </c>
      <c r="I40" s="1">
        <v>342</v>
      </c>
      <c r="J40" s="1">
        <v>2730</v>
      </c>
      <c r="K40" s="2">
        <f t="shared" si="1"/>
        <v>4474</v>
      </c>
      <c r="L40" s="6">
        <f t="shared" si="1"/>
        <v>129</v>
      </c>
      <c r="M40" s="6">
        <f t="shared" si="1"/>
        <v>67</v>
      </c>
      <c r="N40" s="6">
        <f t="shared" si="1"/>
        <v>4278</v>
      </c>
      <c r="O40" s="2">
        <f t="shared" si="1"/>
        <v>3570</v>
      </c>
      <c r="P40" s="6">
        <f t="shared" si="1"/>
        <v>498</v>
      </c>
      <c r="Q40" s="6">
        <f t="shared" si="1"/>
        <v>342</v>
      </c>
      <c r="R40" s="1">
        <f t="shared" si="1"/>
        <v>2730</v>
      </c>
      <c r="S40" s="3">
        <f t="shared" si="2"/>
        <v>9.5798319327731099E-2</v>
      </c>
      <c r="T40" s="4">
        <f t="shared" si="3"/>
        <v>1.4975413500223514E-2</v>
      </c>
      <c r="U40" s="4">
        <f t="shared" si="4"/>
        <v>0.61044520547945202</v>
      </c>
    </row>
    <row r="41" spans="1:21" ht="14.4">
      <c r="A41" s="1" t="str">
        <f>all!A41</f>
        <v>Davie</v>
      </c>
      <c r="B41" s="1" t="s">
        <v>189</v>
      </c>
      <c r="C41" s="1">
        <v>1096</v>
      </c>
      <c r="D41" s="1">
        <v>94</v>
      </c>
      <c r="E41" s="1">
        <v>1</v>
      </c>
      <c r="F41" s="1">
        <v>1001</v>
      </c>
      <c r="G41" s="2">
        <v>939</v>
      </c>
      <c r="H41" s="1">
        <v>198</v>
      </c>
      <c r="I41" s="1">
        <v>83</v>
      </c>
      <c r="J41" s="1">
        <v>658</v>
      </c>
      <c r="K41" s="2">
        <f t="shared" si="1"/>
        <v>1096</v>
      </c>
      <c r="L41" s="6">
        <f t="shared" si="1"/>
        <v>94</v>
      </c>
      <c r="M41" s="6">
        <f t="shared" si="1"/>
        <v>1</v>
      </c>
      <c r="N41" s="6">
        <f t="shared" si="1"/>
        <v>1001</v>
      </c>
      <c r="O41" s="2">
        <f t="shared" si="1"/>
        <v>939</v>
      </c>
      <c r="P41" s="6">
        <f t="shared" si="1"/>
        <v>198</v>
      </c>
      <c r="Q41" s="6">
        <f t="shared" si="1"/>
        <v>83</v>
      </c>
      <c r="R41" s="1">
        <f t="shared" si="1"/>
        <v>658</v>
      </c>
      <c r="S41" s="3">
        <f t="shared" si="2"/>
        <v>8.8391906283280086E-2</v>
      </c>
      <c r="T41" s="4">
        <f t="shared" si="3"/>
        <v>9.1240875912408756E-4</v>
      </c>
      <c r="U41" s="4">
        <f t="shared" si="4"/>
        <v>0.6033755274261603</v>
      </c>
    </row>
    <row r="42" spans="1:21" ht="14.4">
      <c r="A42" s="1" t="str">
        <f>all!A42</f>
        <v>Duplin</v>
      </c>
      <c r="B42" s="1" t="s">
        <v>191</v>
      </c>
      <c r="C42" s="1">
        <v>347</v>
      </c>
      <c r="D42" s="1">
        <v>82</v>
      </c>
      <c r="E42" s="1">
        <v>43</v>
      </c>
      <c r="F42" s="1">
        <v>222</v>
      </c>
      <c r="G42" s="2">
        <v>804</v>
      </c>
      <c r="H42" s="1">
        <v>319</v>
      </c>
      <c r="I42" s="1">
        <v>285</v>
      </c>
      <c r="J42" s="1">
        <v>200</v>
      </c>
      <c r="K42" s="2">
        <f>SUM(C42:C46)</f>
        <v>365</v>
      </c>
      <c r="L42" s="6">
        <f t="shared" ref="L42:Q42" si="12">SUM(D42:D46)</f>
        <v>82</v>
      </c>
      <c r="M42" s="6">
        <f t="shared" si="12"/>
        <v>43</v>
      </c>
      <c r="N42" s="6">
        <f t="shared" si="12"/>
        <v>222</v>
      </c>
      <c r="O42" s="2">
        <f t="shared" si="12"/>
        <v>834</v>
      </c>
      <c r="P42" s="6">
        <f t="shared" si="12"/>
        <v>319</v>
      </c>
      <c r="Q42" s="6">
        <f t="shared" si="12"/>
        <v>289</v>
      </c>
      <c r="R42" s="1">
        <f t="shared" si="1"/>
        <v>200</v>
      </c>
      <c r="S42" s="3">
        <f t="shared" si="2"/>
        <v>0.34652278177458035</v>
      </c>
      <c r="T42" s="4">
        <f t="shared" si="3"/>
        <v>0.11780821917808219</v>
      </c>
      <c r="U42" s="4">
        <f t="shared" si="4"/>
        <v>0.52606635071090047</v>
      </c>
    </row>
    <row r="43" spans="1:21" ht="14.4">
      <c r="A43" s="1"/>
      <c r="B43" s="1" t="s">
        <v>192</v>
      </c>
      <c r="C43" s="1"/>
      <c r="D43" s="1"/>
      <c r="E43" s="1"/>
      <c r="F43" s="1"/>
      <c r="G43" s="2">
        <v>0</v>
      </c>
      <c r="H43" s="1">
        <v>0</v>
      </c>
      <c r="I43" s="1">
        <v>0</v>
      </c>
      <c r="J43" s="1">
        <v>0</v>
      </c>
      <c r="K43" s="2"/>
      <c r="L43" s="1"/>
      <c r="M43" s="1"/>
      <c r="N43" s="1"/>
      <c r="O43" s="2"/>
      <c r="P43" s="1"/>
      <c r="Q43" s="1"/>
      <c r="R43" s="1"/>
      <c r="S43" s="3" t="str">
        <f t="shared" si="2"/>
        <v/>
      </c>
      <c r="T43" s="4" t="str">
        <f t="shared" si="3"/>
        <v/>
      </c>
      <c r="U43" s="4" t="str">
        <f t="shared" si="4"/>
        <v/>
      </c>
    </row>
    <row r="44" spans="1:21" ht="14.4">
      <c r="A44" s="1"/>
      <c r="B44" s="1" t="s">
        <v>193</v>
      </c>
      <c r="C44" s="1"/>
      <c r="D44" s="1"/>
      <c r="E44" s="1"/>
      <c r="F44" s="1"/>
      <c r="G44" s="2">
        <v>0</v>
      </c>
      <c r="H44" s="1">
        <v>0</v>
      </c>
      <c r="I44" s="1">
        <v>0</v>
      </c>
      <c r="J44" s="1">
        <v>0</v>
      </c>
      <c r="K44" s="2"/>
      <c r="L44" s="1"/>
      <c r="M44" s="1"/>
      <c r="N44" s="1"/>
      <c r="O44" s="2"/>
      <c r="P44" s="1"/>
      <c r="Q44" s="1"/>
      <c r="R44" s="1"/>
      <c r="S44" s="3" t="str">
        <f t="shared" si="2"/>
        <v/>
      </c>
      <c r="T44" s="4" t="str">
        <f t="shared" si="3"/>
        <v/>
      </c>
      <c r="U44" s="4" t="str">
        <f t="shared" si="4"/>
        <v/>
      </c>
    </row>
    <row r="45" spans="1:21" ht="14.4">
      <c r="A45" s="1"/>
      <c r="B45" s="1" t="s">
        <v>194</v>
      </c>
      <c r="C45" s="1"/>
      <c r="D45" s="1"/>
      <c r="E45" s="1"/>
      <c r="F45" s="1"/>
      <c r="G45" s="2">
        <v>3</v>
      </c>
      <c r="H45" s="1">
        <v>0</v>
      </c>
      <c r="I45" s="1">
        <v>1</v>
      </c>
      <c r="J45" s="1">
        <v>0</v>
      </c>
      <c r="K45" s="2"/>
      <c r="L45" s="1"/>
      <c r="M45" s="1"/>
      <c r="N45" s="1"/>
      <c r="O45" s="2"/>
      <c r="P45" s="1"/>
      <c r="Q45" s="1"/>
      <c r="R45" s="1"/>
      <c r="S45" s="3" t="str">
        <f t="shared" si="2"/>
        <v/>
      </c>
      <c r="T45" s="4" t="str">
        <f t="shared" si="3"/>
        <v/>
      </c>
      <c r="U45" s="4" t="str">
        <f t="shared" si="4"/>
        <v/>
      </c>
    </row>
    <row r="46" spans="1:21" ht="14.4">
      <c r="A46" s="1"/>
      <c r="B46" s="1" t="s">
        <v>195</v>
      </c>
      <c r="C46" s="1">
        <v>18</v>
      </c>
      <c r="D46" s="1">
        <v>0</v>
      </c>
      <c r="E46" s="1">
        <v>0</v>
      </c>
      <c r="F46" s="1">
        <v>0</v>
      </c>
      <c r="G46" s="2">
        <v>27</v>
      </c>
      <c r="H46" s="1">
        <v>0</v>
      </c>
      <c r="I46" s="1">
        <v>3</v>
      </c>
      <c r="J46" s="1">
        <v>0</v>
      </c>
      <c r="K46" s="2"/>
      <c r="L46" s="1"/>
      <c r="M46" s="1"/>
      <c r="N46" s="1"/>
      <c r="O46" s="2"/>
      <c r="P46" s="1"/>
      <c r="Q46" s="1"/>
      <c r="R46" s="1"/>
      <c r="S46" s="3" t="str">
        <f t="shared" si="2"/>
        <v/>
      </c>
      <c r="T46" s="4" t="str">
        <f t="shared" si="3"/>
        <v/>
      </c>
      <c r="U46" s="4" t="str">
        <f t="shared" si="4"/>
        <v/>
      </c>
    </row>
    <row r="47" spans="1:21" ht="14.4">
      <c r="A47" s="1" t="str">
        <f>all!A47</f>
        <v>Durham</v>
      </c>
      <c r="B47" s="1" t="s">
        <v>196</v>
      </c>
      <c r="C47" s="1">
        <v>2484</v>
      </c>
      <c r="D47" s="1">
        <v>508</v>
      </c>
      <c r="E47" s="1">
        <v>35</v>
      </c>
      <c r="F47" s="1">
        <v>1933</v>
      </c>
      <c r="G47" s="2">
        <v>3565</v>
      </c>
      <c r="H47" s="1">
        <v>933</v>
      </c>
      <c r="I47" s="1">
        <v>426</v>
      </c>
      <c r="J47" s="1">
        <v>2194</v>
      </c>
      <c r="K47" s="2">
        <f t="shared" si="1"/>
        <v>2484</v>
      </c>
      <c r="L47" s="1">
        <f t="shared" si="1"/>
        <v>508</v>
      </c>
      <c r="M47" s="1">
        <f t="shared" si="1"/>
        <v>35</v>
      </c>
      <c r="N47" s="1">
        <f t="shared" si="1"/>
        <v>1933</v>
      </c>
      <c r="O47" s="2">
        <f t="shared" si="1"/>
        <v>3565</v>
      </c>
      <c r="P47" s="1">
        <f t="shared" si="1"/>
        <v>933</v>
      </c>
      <c r="Q47" s="1">
        <f t="shared" si="1"/>
        <v>426</v>
      </c>
      <c r="R47" s="1">
        <f t="shared" si="1"/>
        <v>2194</v>
      </c>
      <c r="S47" s="3">
        <f t="shared" si="2"/>
        <v>0.11949509116409537</v>
      </c>
      <c r="T47" s="4">
        <f t="shared" si="3"/>
        <v>1.4090177133655395E-2</v>
      </c>
      <c r="U47" s="4">
        <f t="shared" si="4"/>
        <v>0.46837896777320087</v>
      </c>
    </row>
    <row r="48" spans="1:21" ht="14.4">
      <c r="A48" s="1" t="str">
        <f>all!A48</f>
        <v>Edgecombe</v>
      </c>
      <c r="B48" s="1" t="s">
        <v>198</v>
      </c>
      <c r="C48" s="1">
        <v>951</v>
      </c>
      <c r="D48" s="1">
        <v>2</v>
      </c>
      <c r="E48" s="1">
        <v>0</v>
      </c>
      <c r="F48" s="1">
        <v>909</v>
      </c>
      <c r="G48" s="2">
        <v>1227</v>
      </c>
      <c r="H48" s="1">
        <v>48</v>
      </c>
      <c r="I48" s="1">
        <v>19</v>
      </c>
      <c r="J48" s="1">
        <v>1090</v>
      </c>
      <c r="K48" s="171"/>
      <c r="O48" s="171"/>
      <c r="S48" s="3" t="str">
        <f t="shared" si="2"/>
        <v/>
      </c>
      <c r="T48" s="4" t="str">
        <f t="shared" si="3"/>
        <v/>
      </c>
      <c r="U48" s="4" t="str">
        <f t="shared" si="4"/>
        <v/>
      </c>
    </row>
    <row r="49" spans="1:21" ht="14.4">
      <c r="A49" s="1"/>
      <c r="B49" s="1" t="s">
        <v>199</v>
      </c>
      <c r="C49" s="1">
        <v>220</v>
      </c>
      <c r="D49" s="1">
        <v>51</v>
      </c>
      <c r="E49" s="1">
        <v>1</v>
      </c>
      <c r="F49" s="1">
        <v>18</v>
      </c>
      <c r="G49" s="2">
        <v>174</v>
      </c>
      <c r="H49" s="1">
        <v>18</v>
      </c>
      <c r="I49" s="1">
        <v>14</v>
      </c>
      <c r="J49" s="1">
        <v>142</v>
      </c>
      <c r="K49" s="2"/>
      <c r="L49" s="1"/>
      <c r="M49" s="1"/>
      <c r="N49" s="1"/>
      <c r="O49" s="2"/>
      <c r="P49" s="1"/>
      <c r="Q49" s="1"/>
      <c r="R49" s="1"/>
      <c r="S49" s="3" t="str">
        <f t="shared" si="2"/>
        <v/>
      </c>
      <c r="T49" s="4" t="str">
        <f t="shared" si="3"/>
        <v/>
      </c>
      <c r="U49" s="4" t="str">
        <f t="shared" si="4"/>
        <v/>
      </c>
    </row>
    <row r="50" spans="1:21" ht="14.4">
      <c r="A50" s="1" t="str">
        <f>all!A50</f>
        <v>Forsyth</v>
      </c>
      <c r="B50" s="1" t="s">
        <v>201</v>
      </c>
      <c r="C50" s="1">
        <v>3654</v>
      </c>
      <c r="D50" s="1">
        <v>318</v>
      </c>
      <c r="E50" s="1">
        <v>69</v>
      </c>
      <c r="F50" s="1">
        <v>3209</v>
      </c>
      <c r="G50" s="2">
        <v>4764</v>
      </c>
      <c r="H50" s="1">
        <v>919</v>
      </c>
      <c r="I50" s="1">
        <v>494</v>
      </c>
      <c r="J50" s="1">
        <v>3266</v>
      </c>
      <c r="K50" s="2">
        <f t="shared" si="1"/>
        <v>3654</v>
      </c>
      <c r="L50" s="1">
        <f t="shared" si="1"/>
        <v>318</v>
      </c>
      <c r="M50" s="1">
        <f t="shared" si="1"/>
        <v>69</v>
      </c>
      <c r="N50" s="1">
        <f t="shared" si="1"/>
        <v>3209</v>
      </c>
      <c r="O50" s="2">
        <f t="shared" si="1"/>
        <v>4764</v>
      </c>
      <c r="P50" s="1">
        <f t="shared" si="1"/>
        <v>919</v>
      </c>
      <c r="Q50" s="1">
        <f t="shared" si="1"/>
        <v>494</v>
      </c>
      <c r="R50" s="1">
        <f t="shared" si="1"/>
        <v>3266</v>
      </c>
      <c r="S50" s="3">
        <f t="shared" si="2"/>
        <v>0.1036943744752309</v>
      </c>
      <c r="T50" s="4">
        <f t="shared" si="3"/>
        <v>1.8883415435139574E-2</v>
      </c>
      <c r="U50" s="4">
        <f t="shared" si="4"/>
        <v>0.49559845559845561</v>
      </c>
    </row>
    <row r="51" spans="1:21" ht="14.4">
      <c r="A51" s="1" t="str">
        <f>all!A51</f>
        <v>Franklin</v>
      </c>
      <c r="B51" s="1" t="s">
        <v>203</v>
      </c>
      <c r="C51" s="1">
        <v>1653</v>
      </c>
      <c r="D51" s="1">
        <v>233</v>
      </c>
      <c r="E51" s="1">
        <v>17</v>
      </c>
      <c r="F51" s="1">
        <v>1402</v>
      </c>
      <c r="G51" s="2">
        <v>1849</v>
      </c>
      <c r="H51" s="1">
        <v>706</v>
      </c>
      <c r="I51" s="1">
        <v>184</v>
      </c>
      <c r="J51" s="1">
        <v>964</v>
      </c>
      <c r="K51" s="2">
        <f t="shared" si="1"/>
        <v>1653</v>
      </c>
      <c r="L51" s="1">
        <f t="shared" si="1"/>
        <v>233</v>
      </c>
      <c r="M51" s="1">
        <f t="shared" si="1"/>
        <v>17</v>
      </c>
      <c r="N51" s="1">
        <f t="shared" si="1"/>
        <v>1402</v>
      </c>
      <c r="O51" s="2">
        <f t="shared" si="1"/>
        <v>1849</v>
      </c>
      <c r="P51" s="1">
        <f t="shared" si="1"/>
        <v>706</v>
      </c>
      <c r="Q51" s="1">
        <f t="shared" si="1"/>
        <v>184</v>
      </c>
      <c r="R51" s="1">
        <f t="shared" si="1"/>
        <v>964</v>
      </c>
      <c r="S51" s="3">
        <f t="shared" si="2"/>
        <v>9.9513250405624656E-2</v>
      </c>
      <c r="T51" s="4">
        <f t="shared" si="3"/>
        <v>1.02843315184513E-2</v>
      </c>
      <c r="U51" s="4">
        <f t="shared" si="4"/>
        <v>0.59256128486897719</v>
      </c>
    </row>
    <row r="52" spans="1:21" ht="14.4">
      <c r="A52" s="1" t="s">
        <v>18</v>
      </c>
      <c r="B52" s="1" t="s">
        <v>60</v>
      </c>
      <c r="C52" s="1">
        <v>3835</v>
      </c>
      <c r="D52" s="1">
        <v>1182</v>
      </c>
      <c r="E52" s="1">
        <v>57</v>
      </c>
      <c r="F52" s="1">
        <v>2518</v>
      </c>
      <c r="G52" s="2">
        <v>4151</v>
      </c>
      <c r="H52" s="1">
        <v>2234</v>
      </c>
      <c r="I52" s="1">
        <v>395</v>
      </c>
      <c r="J52" s="1">
        <v>1459</v>
      </c>
      <c r="K52" s="2">
        <f t="shared" si="1"/>
        <v>3835</v>
      </c>
      <c r="L52" s="1">
        <f t="shared" si="1"/>
        <v>1182</v>
      </c>
      <c r="M52" s="1">
        <f t="shared" si="1"/>
        <v>57</v>
      </c>
      <c r="N52" s="1">
        <f t="shared" si="1"/>
        <v>2518</v>
      </c>
      <c r="O52" s="2">
        <f t="shared" si="1"/>
        <v>4151</v>
      </c>
      <c r="P52" s="1">
        <f t="shared" si="1"/>
        <v>2234</v>
      </c>
      <c r="Q52" s="1">
        <f t="shared" si="1"/>
        <v>395</v>
      </c>
      <c r="R52" s="1">
        <f t="shared" si="1"/>
        <v>1459</v>
      </c>
      <c r="S52" s="3">
        <f t="shared" si="2"/>
        <v>9.5157793302818594E-2</v>
      </c>
      <c r="T52" s="4">
        <f t="shared" si="3"/>
        <v>1.4863102998696219E-2</v>
      </c>
      <c r="U52" s="4">
        <f t="shared" si="4"/>
        <v>0.63314055820970583</v>
      </c>
    </row>
    <row r="53" spans="1:21" ht="14.4">
      <c r="A53" s="1" t="s">
        <v>127</v>
      </c>
      <c r="B53" s="1" t="s">
        <v>126</v>
      </c>
      <c r="C53" s="1"/>
      <c r="D53" s="1"/>
      <c r="E53" s="1"/>
      <c r="F53" s="1"/>
      <c r="G53" s="2"/>
      <c r="H53" s="1"/>
      <c r="I53" s="1"/>
      <c r="J53" s="1"/>
      <c r="K53" s="2"/>
      <c r="L53" s="1"/>
      <c r="M53" s="1"/>
      <c r="N53" s="1"/>
      <c r="O53" s="2"/>
      <c r="P53" s="1"/>
      <c r="Q53" s="1"/>
      <c r="R53" s="1"/>
      <c r="S53" s="3" t="str">
        <f t="shared" si="2"/>
        <v/>
      </c>
      <c r="T53" s="4" t="str">
        <f t="shared" si="3"/>
        <v/>
      </c>
      <c r="U53" s="4" t="str">
        <f t="shared" si="4"/>
        <v/>
      </c>
    </row>
    <row r="54" spans="1:21" ht="14.4">
      <c r="A54" s="1" t="str">
        <f>all!A54</f>
        <v>Graham</v>
      </c>
      <c r="B54" s="1" t="s">
        <v>124</v>
      </c>
      <c r="C54" s="1"/>
      <c r="D54" s="1"/>
      <c r="E54" s="1"/>
      <c r="F54" s="1"/>
      <c r="G54" s="2"/>
      <c r="H54" s="1"/>
      <c r="I54" s="1"/>
      <c r="J54" s="1"/>
      <c r="K54" s="2"/>
      <c r="L54" s="1"/>
      <c r="M54" s="1"/>
      <c r="N54" s="1"/>
      <c r="O54" s="2"/>
      <c r="P54" s="1"/>
      <c r="Q54" s="1"/>
      <c r="R54" s="1"/>
      <c r="S54" s="3" t="str">
        <f t="shared" si="2"/>
        <v/>
      </c>
      <c r="T54" s="4" t="str">
        <f t="shared" si="3"/>
        <v/>
      </c>
      <c r="U54" s="4" t="str">
        <f t="shared" si="4"/>
        <v/>
      </c>
    </row>
    <row r="55" spans="1:21" ht="14.4">
      <c r="A55" s="1" t="str">
        <f>all!A55</f>
        <v>Granville</v>
      </c>
      <c r="B55" s="1" t="s">
        <v>205</v>
      </c>
      <c r="C55" s="1">
        <v>1352</v>
      </c>
      <c r="D55" s="1">
        <v>96</v>
      </c>
      <c r="E55" s="1">
        <v>13</v>
      </c>
      <c r="F55" s="1">
        <v>1161</v>
      </c>
      <c r="G55" s="2">
        <v>1569</v>
      </c>
      <c r="H55" s="1">
        <v>192</v>
      </c>
      <c r="I55" s="1">
        <v>142</v>
      </c>
      <c r="J55" s="1">
        <v>1110</v>
      </c>
      <c r="K55" s="2">
        <f t="shared" si="1"/>
        <v>1352</v>
      </c>
      <c r="L55" s="1">
        <f t="shared" si="1"/>
        <v>96</v>
      </c>
      <c r="M55" s="1">
        <f t="shared" si="1"/>
        <v>13</v>
      </c>
      <c r="N55" s="1">
        <f t="shared" si="1"/>
        <v>1161</v>
      </c>
      <c r="O55" s="2">
        <f t="shared" si="1"/>
        <v>1569</v>
      </c>
      <c r="P55" s="1">
        <f t="shared" si="1"/>
        <v>192</v>
      </c>
      <c r="Q55" s="1">
        <f t="shared" si="1"/>
        <v>142</v>
      </c>
      <c r="R55" s="1">
        <f t="shared" si="1"/>
        <v>1110</v>
      </c>
      <c r="S55" s="3">
        <f t="shared" si="2"/>
        <v>9.0503505417463354E-2</v>
      </c>
      <c r="T55" s="4">
        <f t="shared" si="3"/>
        <v>9.6153846153846159E-3</v>
      </c>
      <c r="U55" s="4">
        <f t="shared" si="4"/>
        <v>0.51122853368560106</v>
      </c>
    </row>
    <row r="56" spans="1:21" ht="14.4">
      <c r="A56" s="1" t="str">
        <f>all!A56</f>
        <v>Greene</v>
      </c>
      <c r="B56" s="1" t="s">
        <v>207</v>
      </c>
      <c r="C56" s="1">
        <v>273</v>
      </c>
      <c r="D56" s="1">
        <v>26</v>
      </c>
      <c r="E56" s="1">
        <v>7</v>
      </c>
      <c r="F56" s="1">
        <v>240</v>
      </c>
      <c r="G56" s="2">
        <v>1113</v>
      </c>
      <c r="H56" s="1">
        <v>151</v>
      </c>
      <c r="I56" s="1">
        <v>53</v>
      </c>
      <c r="J56" s="1">
        <v>909</v>
      </c>
      <c r="K56" s="2">
        <f t="shared" si="1"/>
        <v>273</v>
      </c>
      <c r="L56" s="1">
        <f t="shared" si="1"/>
        <v>26</v>
      </c>
      <c r="M56" s="1">
        <f t="shared" si="1"/>
        <v>7</v>
      </c>
      <c r="N56" s="1">
        <f t="shared" si="1"/>
        <v>240</v>
      </c>
      <c r="O56" s="2">
        <f t="shared" si="1"/>
        <v>1113</v>
      </c>
      <c r="P56" s="1">
        <f t="shared" si="1"/>
        <v>151</v>
      </c>
      <c r="Q56" s="1">
        <f t="shared" si="1"/>
        <v>53</v>
      </c>
      <c r="R56" s="1">
        <f t="shared" si="1"/>
        <v>909</v>
      </c>
      <c r="S56" s="3">
        <f t="shared" si="2"/>
        <v>4.7619047619047616E-2</v>
      </c>
      <c r="T56" s="4">
        <f t="shared" si="3"/>
        <v>2.564102564102564E-2</v>
      </c>
      <c r="U56" s="4">
        <f t="shared" si="4"/>
        <v>0.20887728459530025</v>
      </c>
    </row>
    <row r="57" spans="1:21" ht="14.4">
      <c r="A57" s="1" t="str">
        <f>all!A57</f>
        <v>Guilford</v>
      </c>
      <c r="B57" s="1" t="s">
        <v>209</v>
      </c>
      <c r="C57" s="1">
        <v>5406</v>
      </c>
      <c r="D57" s="1">
        <v>1883</v>
      </c>
      <c r="E57" s="1">
        <v>197</v>
      </c>
      <c r="F57" s="1">
        <v>3086</v>
      </c>
      <c r="G57" s="2">
        <v>8626</v>
      </c>
      <c r="H57" s="1">
        <v>2948</v>
      </c>
      <c r="I57" s="1">
        <v>1545</v>
      </c>
      <c r="J57" s="1">
        <v>3639</v>
      </c>
      <c r="K57" s="2">
        <f t="shared" si="1"/>
        <v>5406</v>
      </c>
      <c r="L57" s="1">
        <f t="shared" si="1"/>
        <v>1883</v>
      </c>
      <c r="M57" s="1">
        <f t="shared" si="1"/>
        <v>197</v>
      </c>
      <c r="N57" s="1">
        <f t="shared" si="1"/>
        <v>3086</v>
      </c>
      <c r="O57" s="2">
        <f t="shared" si="1"/>
        <v>8626</v>
      </c>
      <c r="P57" s="1">
        <f t="shared" si="1"/>
        <v>2948</v>
      </c>
      <c r="Q57" s="1">
        <f t="shared" si="1"/>
        <v>1545</v>
      </c>
      <c r="R57" s="1">
        <f t="shared" si="1"/>
        <v>3639</v>
      </c>
      <c r="S57" s="3">
        <f t="shared" si="2"/>
        <v>0.17910966844423834</v>
      </c>
      <c r="T57" s="4">
        <f t="shared" si="3"/>
        <v>3.6440991490935999E-2</v>
      </c>
      <c r="U57" s="4">
        <f t="shared" si="4"/>
        <v>0.45888475836431225</v>
      </c>
    </row>
    <row r="58" spans="1:21" ht="14.4">
      <c r="A58" s="1" t="str">
        <f>all!A58</f>
        <v>Halifax</v>
      </c>
      <c r="B58" s="1" t="s">
        <v>211</v>
      </c>
      <c r="C58" s="1">
        <v>1702</v>
      </c>
      <c r="D58" s="1">
        <v>121</v>
      </c>
      <c r="E58" s="1">
        <v>4</v>
      </c>
      <c r="F58" s="1">
        <v>1577</v>
      </c>
      <c r="G58" s="2">
        <v>1994</v>
      </c>
      <c r="H58" s="1">
        <v>783</v>
      </c>
      <c r="I58" s="1">
        <v>149</v>
      </c>
      <c r="J58" s="1">
        <v>1062</v>
      </c>
      <c r="K58" s="2">
        <f t="shared" si="1"/>
        <v>1702</v>
      </c>
      <c r="L58" s="6">
        <f t="shared" si="1"/>
        <v>121</v>
      </c>
      <c r="M58" s="6">
        <f t="shared" si="1"/>
        <v>4</v>
      </c>
      <c r="N58" s="6">
        <f t="shared" si="1"/>
        <v>1577</v>
      </c>
      <c r="O58" s="2">
        <f t="shared" si="1"/>
        <v>1994</v>
      </c>
      <c r="P58" s="6">
        <f t="shared" si="1"/>
        <v>783</v>
      </c>
      <c r="Q58" s="6">
        <f t="shared" si="1"/>
        <v>149</v>
      </c>
      <c r="R58" s="6">
        <f t="shared" si="1"/>
        <v>1062</v>
      </c>
      <c r="S58" s="3">
        <f t="shared" si="2"/>
        <v>7.4724172517552659E-2</v>
      </c>
      <c r="T58" s="4">
        <f t="shared" si="3"/>
        <v>2.3501762632197414E-3</v>
      </c>
      <c r="U58" s="4">
        <f t="shared" si="4"/>
        <v>0.59757483895414931</v>
      </c>
    </row>
    <row r="59" spans="1:21" ht="14.4">
      <c r="A59" s="1"/>
      <c r="B59" s="1" t="s">
        <v>354</v>
      </c>
      <c r="C59" s="1"/>
      <c r="D59" s="1"/>
      <c r="E59" s="1"/>
      <c r="F59" s="1"/>
      <c r="G59" s="2"/>
      <c r="H59" s="1"/>
      <c r="I59" s="1"/>
      <c r="J59" s="1"/>
      <c r="K59" s="2"/>
      <c r="L59" s="6"/>
      <c r="M59" s="6"/>
      <c r="N59" s="6"/>
      <c r="O59" s="2"/>
      <c r="P59" s="6"/>
      <c r="Q59" s="6"/>
      <c r="R59" s="6"/>
      <c r="S59" s="3"/>
      <c r="T59" s="4"/>
      <c r="U59" s="4"/>
    </row>
    <row r="60" spans="1:21" ht="14.4">
      <c r="A60" s="1" t="str">
        <f>all!A60</f>
        <v>Harnett</v>
      </c>
      <c r="B60" s="1" t="s">
        <v>213</v>
      </c>
      <c r="C60" s="1">
        <v>750</v>
      </c>
      <c r="D60" s="1">
        <v>191</v>
      </c>
      <c r="E60" s="1">
        <v>2</v>
      </c>
      <c r="F60" s="1">
        <v>529</v>
      </c>
      <c r="G60" s="2">
        <v>1055</v>
      </c>
      <c r="H60" s="1">
        <v>176</v>
      </c>
      <c r="I60" s="1">
        <v>40</v>
      </c>
      <c r="J60" s="1">
        <v>839</v>
      </c>
      <c r="K60" s="2">
        <f t="shared" si="1"/>
        <v>750</v>
      </c>
      <c r="L60" s="6">
        <f t="shared" si="1"/>
        <v>191</v>
      </c>
      <c r="M60" s="6">
        <f t="shared" si="1"/>
        <v>2</v>
      </c>
      <c r="N60" s="6">
        <f t="shared" si="1"/>
        <v>529</v>
      </c>
      <c r="O60" s="2">
        <f t="shared" si="1"/>
        <v>1055</v>
      </c>
      <c r="P60" s="6">
        <f t="shared" si="1"/>
        <v>176</v>
      </c>
      <c r="Q60" s="6">
        <f t="shared" si="1"/>
        <v>40</v>
      </c>
      <c r="R60" s="6">
        <f t="shared" si="1"/>
        <v>839</v>
      </c>
      <c r="S60" s="3">
        <f t="shared" si="2"/>
        <v>3.7914691943127965E-2</v>
      </c>
      <c r="T60" s="4">
        <f t="shared" si="3"/>
        <v>2.6666666666666666E-3</v>
      </c>
      <c r="U60" s="4">
        <f t="shared" si="4"/>
        <v>0.38669590643274854</v>
      </c>
    </row>
    <row r="61" spans="1:21" ht="14.4">
      <c r="A61" s="1"/>
      <c r="B61" s="1" t="s">
        <v>214</v>
      </c>
      <c r="C61" s="1">
        <v>1836</v>
      </c>
      <c r="D61" s="1">
        <v>366</v>
      </c>
      <c r="E61" s="1">
        <v>29</v>
      </c>
      <c r="F61" s="1">
        <v>1403</v>
      </c>
      <c r="G61" s="2">
        <v>2326</v>
      </c>
      <c r="H61" s="1">
        <v>870</v>
      </c>
      <c r="I61" s="1">
        <v>145</v>
      </c>
      <c r="J61" s="1">
        <v>1268</v>
      </c>
      <c r="K61" s="2">
        <f t="shared" si="1"/>
        <v>1836</v>
      </c>
      <c r="L61" s="6">
        <f t="shared" si="1"/>
        <v>366</v>
      </c>
      <c r="M61" s="6">
        <f t="shared" si="1"/>
        <v>29</v>
      </c>
      <c r="N61" s="6">
        <f t="shared" si="1"/>
        <v>1403</v>
      </c>
      <c r="O61" s="2">
        <f t="shared" si="1"/>
        <v>2326</v>
      </c>
      <c r="P61" s="6">
        <f t="shared" si="1"/>
        <v>870</v>
      </c>
      <c r="Q61" s="6">
        <f t="shared" si="1"/>
        <v>145</v>
      </c>
      <c r="R61" s="6">
        <f t="shared" si="1"/>
        <v>1268</v>
      </c>
      <c r="S61" s="3">
        <f t="shared" si="2"/>
        <v>6.2338779019776441E-2</v>
      </c>
      <c r="T61" s="4">
        <f t="shared" si="3"/>
        <v>1.579520697167756E-2</v>
      </c>
      <c r="U61" s="4">
        <f t="shared" si="4"/>
        <v>0.52527143391988018</v>
      </c>
    </row>
    <row r="62" spans="1:21" ht="14.4">
      <c r="A62" s="1" t="str">
        <f>all!A62</f>
        <v>Haywood</v>
      </c>
      <c r="B62" s="1" t="s">
        <v>215</v>
      </c>
      <c r="C62" s="1">
        <v>1622</v>
      </c>
      <c r="D62" s="1">
        <v>440</v>
      </c>
      <c r="E62" s="1">
        <v>55</v>
      </c>
      <c r="F62" s="1">
        <v>1100</v>
      </c>
      <c r="G62" s="2">
        <v>1703</v>
      </c>
      <c r="H62" s="1">
        <v>868</v>
      </c>
      <c r="I62" s="1">
        <v>272</v>
      </c>
      <c r="J62" s="1">
        <v>511</v>
      </c>
      <c r="K62" s="2">
        <f t="shared" si="1"/>
        <v>1622</v>
      </c>
      <c r="L62" s="6">
        <f t="shared" si="1"/>
        <v>440</v>
      </c>
      <c r="M62" s="6">
        <f t="shared" si="1"/>
        <v>55</v>
      </c>
      <c r="N62" s="6">
        <f t="shared" si="1"/>
        <v>1100</v>
      </c>
      <c r="O62" s="2">
        <f t="shared" si="1"/>
        <v>1703</v>
      </c>
      <c r="P62" s="6">
        <f t="shared" si="1"/>
        <v>868</v>
      </c>
      <c r="Q62" s="6">
        <f t="shared" si="1"/>
        <v>272</v>
      </c>
      <c r="R62" s="6">
        <f t="shared" si="1"/>
        <v>511</v>
      </c>
      <c r="S62" s="3">
        <f t="shared" si="2"/>
        <v>0.15971814445096888</v>
      </c>
      <c r="T62" s="4">
        <f t="shared" si="3"/>
        <v>3.3908754623921088E-2</v>
      </c>
      <c r="U62" s="4">
        <f t="shared" si="4"/>
        <v>0.68280571073867158</v>
      </c>
    </row>
    <row r="63" spans="1:21" ht="14.4">
      <c r="A63" s="1" t="str">
        <f>all!A63</f>
        <v>Henderson</v>
      </c>
      <c r="B63" s="1" t="s">
        <v>217</v>
      </c>
      <c r="C63" s="1">
        <v>1917</v>
      </c>
      <c r="D63" s="1">
        <v>394</v>
      </c>
      <c r="E63" s="1">
        <v>32</v>
      </c>
      <c r="F63" s="1">
        <v>1425</v>
      </c>
      <c r="G63" s="2">
        <v>1882</v>
      </c>
      <c r="H63" s="1">
        <v>683</v>
      </c>
      <c r="I63" s="1">
        <v>404</v>
      </c>
      <c r="J63" s="1">
        <v>753</v>
      </c>
      <c r="K63" s="2">
        <f t="shared" si="1"/>
        <v>1917</v>
      </c>
      <c r="L63" s="6">
        <f t="shared" si="1"/>
        <v>394</v>
      </c>
      <c r="M63" s="6">
        <f t="shared" si="1"/>
        <v>32</v>
      </c>
      <c r="N63" s="6">
        <f t="shared" si="1"/>
        <v>1425</v>
      </c>
      <c r="O63" s="2">
        <f t="shared" si="1"/>
        <v>1882</v>
      </c>
      <c r="P63" s="6">
        <f t="shared" si="1"/>
        <v>683</v>
      </c>
      <c r="Q63" s="6">
        <f t="shared" si="1"/>
        <v>404</v>
      </c>
      <c r="R63" s="6">
        <f t="shared" si="1"/>
        <v>753</v>
      </c>
      <c r="S63" s="3">
        <f t="shared" si="2"/>
        <v>0.21466524973432519</v>
      </c>
      <c r="T63" s="4">
        <f t="shared" si="3"/>
        <v>1.6692749087115284E-2</v>
      </c>
      <c r="U63" s="4">
        <f t="shared" si="4"/>
        <v>0.65426997245179064</v>
      </c>
    </row>
    <row r="64" spans="1:21" ht="14.4">
      <c r="A64" s="1" t="str">
        <f>all!A64</f>
        <v>Hertford</v>
      </c>
      <c r="B64" s="1" t="s">
        <v>219</v>
      </c>
      <c r="C64" s="1">
        <v>556</v>
      </c>
      <c r="D64" s="1">
        <v>171</v>
      </c>
      <c r="E64" s="1">
        <v>1</v>
      </c>
      <c r="F64" s="1">
        <v>467</v>
      </c>
      <c r="G64" s="2">
        <v>516</v>
      </c>
      <c r="H64" s="1">
        <v>286</v>
      </c>
      <c r="I64" s="1">
        <v>37</v>
      </c>
      <c r="J64" s="1">
        <v>169</v>
      </c>
      <c r="K64" s="2">
        <f t="shared" si="1"/>
        <v>556</v>
      </c>
      <c r="L64" s="6">
        <f t="shared" si="1"/>
        <v>171</v>
      </c>
      <c r="M64" s="6">
        <f t="shared" si="1"/>
        <v>1</v>
      </c>
      <c r="N64" s="6">
        <f t="shared" si="1"/>
        <v>467</v>
      </c>
      <c r="O64" s="2">
        <f t="shared" si="1"/>
        <v>516</v>
      </c>
      <c r="P64" s="6">
        <f t="shared" si="1"/>
        <v>286</v>
      </c>
      <c r="Q64" s="6">
        <f t="shared" si="1"/>
        <v>37</v>
      </c>
      <c r="R64" s="6">
        <f t="shared" si="1"/>
        <v>169</v>
      </c>
      <c r="S64" s="3">
        <f t="shared" si="2"/>
        <v>7.170542635658915E-2</v>
      </c>
      <c r="T64" s="4">
        <f t="shared" si="3"/>
        <v>1.7985611510791368E-3</v>
      </c>
      <c r="U64" s="4">
        <f t="shared" si="4"/>
        <v>0.73427672955974843</v>
      </c>
    </row>
    <row r="65" spans="1:21" ht="14.4">
      <c r="A65" s="1" t="str">
        <f>all!A65</f>
        <v>Hoke</v>
      </c>
      <c r="B65" s="1" t="s">
        <v>11</v>
      </c>
      <c r="C65" s="1"/>
      <c r="D65" s="1"/>
      <c r="E65" s="1"/>
      <c r="F65" s="1"/>
      <c r="G65" s="2"/>
      <c r="H65" s="1"/>
      <c r="I65" s="1"/>
      <c r="J65" s="1"/>
      <c r="K65" s="2">
        <f t="shared" ref="K65:R80" si="13">C65</f>
        <v>0</v>
      </c>
      <c r="L65" s="6">
        <f t="shared" si="13"/>
        <v>0</v>
      </c>
      <c r="M65" s="6">
        <f t="shared" si="13"/>
        <v>0</v>
      </c>
      <c r="N65" s="6">
        <f t="shared" si="13"/>
        <v>0</v>
      </c>
      <c r="O65" s="2">
        <f t="shared" si="13"/>
        <v>0</v>
      </c>
      <c r="P65" s="6">
        <f t="shared" si="13"/>
        <v>0</v>
      </c>
      <c r="Q65" s="6">
        <f t="shared" si="13"/>
        <v>0</v>
      </c>
      <c r="R65" s="6">
        <f t="shared" si="13"/>
        <v>0</v>
      </c>
      <c r="S65" s="3" t="str">
        <f t="shared" si="2"/>
        <v/>
      </c>
      <c r="T65" s="4" t="str">
        <f t="shared" si="3"/>
        <v/>
      </c>
      <c r="U65" s="4" t="str">
        <f t="shared" si="4"/>
        <v/>
      </c>
    </row>
    <row r="66" spans="1:21" ht="14.4">
      <c r="A66" s="1" t="str">
        <f>all!A66</f>
        <v>Hyde</v>
      </c>
      <c r="B66" s="1" t="s">
        <v>221</v>
      </c>
      <c r="C66" s="1"/>
      <c r="D66" s="1"/>
      <c r="E66" s="1"/>
      <c r="F66" s="1"/>
      <c r="G66" s="2">
        <v>0</v>
      </c>
      <c r="H66" s="1">
        <v>0</v>
      </c>
      <c r="I66" s="1">
        <v>0</v>
      </c>
      <c r="J66" s="1">
        <v>0</v>
      </c>
      <c r="K66" s="2">
        <f t="shared" si="13"/>
        <v>0</v>
      </c>
      <c r="L66" s="6">
        <f t="shared" si="13"/>
        <v>0</v>
      </c>
      <c r="M66" s="6">
        <f t="shared" si="13"/>
        <v>0</v>
      </c>
      <c r="N66" s="6">
        <f t="shared" si="13"/>
        <v>0</v>
      </c>
      <c r="O66" s="2">
        <f t="shared" si="13"/>
        <v>0</v>
      </c>
      <c r="P66" s="6">
        <f t="shared" si="13"/>
        <v>0</v>
      </c>
      <c r="Q66" s="6">
        <f t="shared" si="13"/>
        <v>0</v>
      </c>
      <c r="R66" s="6">
        <f t="shared" si="13"/>
        <v>0</v>
      </c>
      <c r="S66" s="3" t="str">
        <f t="shared" si="2"/>
        <v/>
      </c>
      <c r="T66" s="4" t="str">
        <f t="shared" si="3"/>
        <v/>
      </c>
      <c r="U66" s="4" t="str">
        <f t="shared" si="4"/>
        <v/>
      </c>
    </row>
    <row r="67" spans="1:21" ht="14.4">
      <c r="A67" s="1" t="str">
        <f>all!A67</f>
        <v>Iredell</v>
      </c>
      <c r="B67" s="1" t="s">
        <v>222</v>
      </c>
      <c r="C67" s="1">
        <v>3153</v>
      </c>
      <c r="D67" s="1">
        <v>241</v>
      </c>
      <c r="E67" s="1">
        <v>31</v>
      </c>
      <c r="F67" s="1">
        <v>2742</v>
      </c>
      <c r="G67" s="2">
        <v>2972</v>
      </c>
      <c r="H67" s="1">
        <v>657</v>
      </c>
      <c r="I67" s="1">
        <v>359</v>
      </c>
      <c r="J67" s="1">
        <v>1841</v>
      </c>
      <c r="K67" s="2">
        <f t="shared" si="13"/>
        <v>3153</v>
      </c>
      <c r="L67" s="6">
        <f t="shared" si="13"/>
        <v>241</v>
      </c>
      <c r="M67" s="6">
        <f t="shared" si="13"/>
        <v>31</v>
      </c>
      <c r="N67" s="6">
        <f t="shared" si="13"/>
        <v>2742</v>
      </c>
      <c r="O67" s="2">
        <f t="shared" si="13"/>
        <v>2972</v>
      </c>
      <c r="P67" s="6">
        <f t="shared" si="13"/>
        <v>657</v>
      </c>
      <c r="Q67" s="6">
        <f t="shared" si="13"/>
        <v>359</v>
      </c>
      <c r="R67" s="6">
        <f t="shared" si="13"/>
        <v>1841</v>
      </c>
      <c r="S67" s="3">
        <f t="shared" si="2"/>
        <v>0.12079407806191117</v>
      </c>
      <c r="T67" s="4">
        <f t="shared" si="3"/>
        <v>9.8319061211544559E-3</v>
      </c>
      <c r="U67" s="4">
        <f t="shared" si="4"/>
        <v>0.59829805804058478</v>
      </c>
    </row>
    <row r="68" spans="1:21" ht="14.4">
      <c r="A68" s="1" t="str">
        <f>all!A68</f>
        <v>Jackson</v>
      </c>
      <c r="B68" s="1" t="s">
        <v>224</v>
      </c>
      <c r="C68" s="1">
        <v>409</v>
      </c>
      <c r="D68" s="1">
        <v>142</v>
      </c>
      <c r="E68" s="1">
        <v>6</v>
      </c>
      <c r="F68" s="1">
        <v>307</v>
      </c>
      <c r="G68" s="2">
        <v>596</v>
      </c>
      <c r="H68" s="1">
        <v>238</v>
      </c>
      <c r="I68" s="1">
        <v>79</v>
      </c>
      <c r="J68" s="1">
        <v>245</v>
      </c>
      <c r="K68" s="2">
        <f>C68+C69</f>
        <v>409</v>
      </c>
      <c r="L68" s="6">
        <f t="shared" ref="L68:R68" si="14">D68+D69</f>
        <v>142</v>
      </c>
      <c r="M68" s="6">
        <f t="shared" si="14"/>
        <v>6</v>
      </c>
      <c r="N68" s="6">
        <f t="shared" si="14"/>
        <v>307</v>
      </c>
      <c r="O68" s="2">
        <f t="shared" si="14"/>
        <v>596</v>
      </c>
      <c r="P68" s="6">
        <f t="shared" si="14"/>
        <v>238</v>
      </c>
      <c r="Q68" s="6">
        <f t="shared" si="14"/>
        <v>79</v>
      </c>
      <c r="R68" s="6">
        <f t="shared" si="14"/>
        <v>245</v>
      </c>
      <c r="S68" s="3">
        <f t="shared" si="2"/>
        <v>0.1325503355704698</v>
      </c>
      <c r="T68" s="4">
        <f t="shared" si="3"/>
        <v>1.4669926650366748E-2</v>
      </c>
      <c r="U68" s="4">
        <f t="shared" si="4"/>
        <v>0.5561594202898551</v>
      </c>
    </row>
    <row r="69" spans="1:21" ht="14.4">
      <c r="A69" s="1"/>
      <c r="B69" s="1" t="s">
        <v>225</v>
      </c>
      <c r="C69" s="1"/>
      <c r="D69" s="1"/>
      <c r="E69" s="1"/>
      <c r="F69" s="1"/>
      <c r="G69" s="2"/>
      <c r="H69" s="1"/>
      <c r="I69" s="1"/>
      <c r="J69" s="1"/>
      <c r="K69" s="2"/>
      <c r="L69" s="1"/>
      <c r="M69" s="1"/>
      <c r="N69" s="1"/>
      <c r="O69" s="2"/>
      <c r="P69" s="1"/>
      <c r="Q69" s="1"/>
      <c r="R69" s="1"/>
      <c r="S69" s="3" t="str">
        <f t="shared" si="2"/>
        <v/>
      </c>
      <c r="T69" s="4" t="str">
        <f t="shared" si="3"/>
        <v/>
      </c>
      <c r="U69" s="4" t="str">
        <f t="shared" si="4"/>
        <v/>
      </c>
    </row>
    <row r="70" spans="1:21" ht="14.4">
      <c r="A70" s="1" t="str">
        <f>all!A70</f>
        <v>Johnston</v>
      </c>
      <c r="B70" s="1" t="s">
        <v>227</v>
      </c>
      <c r="C70" s="1"/>
      <c r="D70" s="1"/>
      <c r="E70" s="1"/>
      <c r="F70" s="1"/>
      <c r="G70" s="2">
        <v>0</v>
      </c>
      <c r="H70" s="1">
        <v>0</v>
      </c>
      <c r="I70" s="1">
        <v>0</v>
      </c>
      <c r="J70" s="1">
        <v>0</v>
      </c>
      <c r="K70" s="2">
        <f>SUM(C70:C73)</f>
        <v>3625</v>
      </c>
      <c r="L70" s="6">
        <f t="shared" ref="L70:Q70" si="15">SUM(D70:D73)</f>
        <v>328</v>
      </c>
      <c r="M70" s="6">
        <f t="shared" si="15"/>
        <v>34</v>
      </c>
      <c r="N70" s="6">
        <f t="shared" si="15"/>
        <v>3263</v>
      </c>
      <c r="O70" s="2">
        <f t="shared" si="15"/>
        <v>2811</v>
      </c>
      <c r="P70" s="6">
        <f t="shared" si="15"/>
        <v>949</v>
      </c>
      <c r="Q70" s="6">
        <f t="shared" si="15"/>
        <v>275</v>
      </c>
      <c r="R70" s="1">
        <f t="shared" ref="R70" si="16">J70+J71</f>
        <v>1587</v>
      </c>
      <c r="S70" s="3">
        <f t="shared" ref="S70:S134" si="17">IFERROR(Q70/O70,"")</f>
        <v>9.7829953753112778E-2</v>
      </c>
      <c r="T70" s="4">
        <f t="shared" ref="T70:T134" si="18">IFERROR(M70/K70,"")</f>
        <v>9.3793103448275867E-3</v>
      </c>
      <c r="U70" s="4">
        <f t="shared" ref="U70:U136" si="19">IFERROR(N70/(N70+R70),"")</f>
        <v>0.67278350515463914</v>
      </c>
    </row>
    <row r="71" spans="1:21" ht="14.4">
      <c r="A71" s="1"/>
      <c r="B71" s="1" t="s">
        <v>228</v>
      </c>
      <c r="C71" s="1">
        <v>3625</v>
      </c>
      <c r="D71" s="1">
        <v>328</v>
      </c>
      <c r="E71" s="1">
        <v>34</v>
      </c>
      <c r="F71" s="1">
        <v>3263</v>
      </c>
      <c r="G71" s="2">
        <v>2811</v>
      </c>
      <c r="H71" s="1">
        <v>949</v>
      </c>
      <c r="I71" s="1">
        <v>275</v>
      </c>
      <c r="J71" s="1">
        <v>1587</v>
      </c>
      <c r="K71" s="2"/>
      <c r="L71" s="6"/>
      <c r="M71" s="6"/>
      <c r="N71" s="6"/>
      <c r="O71" s="2"/>
      <c r="P71" s="6"/>
      <c r="Q71" s="6"/>
      <c r="R71" s="1"/>
      <c r="S71" s="3" t="str">
        <f t="shared" si="17"/>
        <v/>
      </c>
      <c r="T71" s="4" t="str">
        <f t="shared" si="18"/>
        <v/>
      </c>
      <c r="U71" s="4" t="str">
        <f t="shared" si="19"/>
        <v/>
      </c>
    </row>
    <row r="72" spans="1:21" ht="14.4">
      <c r="A72" s="1"/>
      <c r="B72" s="1" t="s">
        <v>229</v>
      </c>
      <c r="C72" s="1"/>
      <c r="D72" s="1"/>
      <c r="E72" s="1"/>
      <c r="F72" s="1"/>
      <c r="G72" s="2">
        <v>0</v>
      </c>
      <c r="H72" s="1">
        <v>0</v>
      </c>
      <c r="I72" s="1">
        <v>0</v>
      </c>
      <c r="J72" s="1">
        <v>0</v>
      </c>
      <c r="K72" s="2"/>
      <c r="L72" s="6"/>
      <c r="M72" s="6"/>
      <c r="N72" s="6"/>
      <c r="O72" s="2"/>
      <c r="P72" s="6"/>
      <c r="Q72" s="6"/>
      <c r="R72" s="1"/>
      <c r="S72" s="3" t="str">
        <f t="shared" si="17"/>
        <v/>
      </c>
      <c r="T72" s="4" t="str">
        <f t="shared" si="18"/>
        <v/>
      </c>
      <c r="U72" s="4" t="str">
        <f t="shared" si="19"/>
        <v/>
      </c>
    </row>
    <row r="73" spans="1:21" ht="14.4">
      <c r="A73" s="1"/>
      <c r="B73" s="1" t="s">
        <v>230</v>
      </c>
      <c r="C73" s="1"/>
      <c r="D73" s="1"/>
      <c r="E73" s="1"/>
      <c r="F73" s="1"/>
      <c r="G73" s="2">
        <v>0</v>
      </c>
      <c r="H73" s="1">
        <v>0</v>
      </c>
      <c r="I73" s="1">
        <v>0</v>
      </c>
      <c r="J73" s="1">
        <v>0</v>
      </c>
      <c r="K73" s="2"/>
      <c r="L73" s="6"/>
      <c r="M73" s="6"/>
      <c r="N73" s="6"/>
      <c r="O73" s="2"/>
      <c r="P73" s="6"/>
      <c r="Q73" s="6"/>
      <c r="R73" s="1"/>
      <c r="S73" s="3" t="str">
        <f t="shared" si="17"/>
        <v/>
      </c>
      <c r="T73" s="4" t="str">
        <f t="shared" si="18"/>
        <v/>
      </c>
      <c r="U73" s="4" t="str">
        <f t="shared" si="19"/>
        <v/>
      </c>
    </row>
    <row r="74" spans="1:21" ht="14.4">
      <c r="A74" s="1" t="str">
        <f>all!A74</f>
        <v>Lee</v>
      </c>
      <c r="B74" s="1" t="s">
        <v>232</v>
      </c>
      <c r="C74" s="1">
        <v>968</v>
      </c>
      <c r="D74" s="1">
        <v>86</v>
      </c>
      <c r="E74" s="1">
        <v>5</v>
      </c>
      <c r="F74" s="1">
        <v>877</v>
      </c>
      <c r="G74" s="2">
        <v>1255</v>
      </c>
      <c r="H74" s="1">
        <v>441</v>
      </c>
      <c r="I74" s="1">
        <v>140</v>
      </c>
      <c r="J74" s="1">
        <v>674</v>
      </c>
      <c r="K74" s="2">
        <f t="shared" si="13"/>
        <v>968</v>
      </c>
      <c r="L74" s="6">
        <f t="shared" si="13"/>
        <v>86</v>
      </c>
      <c r="M74" s="6">
        <f t="shared" si="13"/>
        <v>5</v>
      </c>
      <c r="N74" s="6">
        <f t="shared" si="13"/>
        <v>877</v>
      </c>
      <c r="O74" s="2">
        <f t="shared" si="13"/>
        <v>1255</v>
      </c>
      <c r="P74" s="6">
        <f t="shared" si="13"/>
        <v>441</v>
      </c>
      <c r="Q74" s="6">
        <f t="shared" si="13"/>
        <v>140</v>
      </c>
      <c r="R74" s="1">
        <f t="shared" si="13"/>
        <v>674</v>
      </c>
      <c r="S74" s="3">
        <f t="shared" si="17"/>
        <v>0.11155378486055777</v>
      </c>
      <c r="T74" s="4">
        <f t="shared" si="18"/>
        <v>5.1652892561983473E-3</v>
      </c>
      <c r="U74" s="4">
        <f t="shared" si="19"/>
        <v>0.56544165054803353</v>
      </c>
    </row>
    <row r="75" spans="1:21" ht="14.4">
      <c r="A75" s="1" t="str">
        <f>all!A75</f>
        <v>Lenoir</v>
      </c>
      <c r="B75" s="1" t="s">
        <v>234</v>
      </c>
      <c r="C75" s="1">
        <v>1536</v>
      </c>
      <c r="D75" s="1">
        <v>289</v>
      </c>
      <c r="E75" s="1">
        <v>11</v>
      </c>
      <c r="F75" s="1">
        <v>1068</v>
      </c>
      <c r="G75" s="2">
        <v>1667</v>
      </c>
      <c r="H75" s="1">
        <v>933</v>
      </c>
      <c r="I75" s="1">
        <v>120</v>
      </c>
      <c r="J75" s="1">
        <v>455</v>
      </c>
      <c r="K75" s="2">
        <f t="shared" si="13"/>
        <v>1536</v>
      </c>
      <c r="L75" s="6">
        <f t="shared" si="13"/>
        <v>289</v>
      </c>
      <c r="M75" s="6">
        <f t="shared" si="13"/>
        <v>11</v>
      </c>
      <c r="N75" s="6">
        <f t="shared" si="13"/>
        <v>1068</v>
      </c>
      <c r="O75" s="2">
        <f t="shared" si="13"/>
        <v>1667</v>
      </c>
      <c r="P75" s="6">
        <f t="shared" si="13"/>
        <v>933</v>
      </c>
      <c r="Q75" s="6">
        <f t="shared" si="13"/>
        <v>120</v>
      </c>
      <c r="R75" s="1">
        <f t="shared" si="13"/>
        <v>455</v>
      </c>
      <c r="S75" s="3">
        <f t="shared" si="17"/>
        <v>7.1985602879424113E-2</v>
      </c>
      <c r="T75" s="4">
        <f t="shared" si="18"/>
        <v>7.161458333333333E-3</v>
      </c>
      <c r="U75" s="4">
        <f t="shared" si="19"/>
        <v>0.70124753775443205</v>
      </c>
    </row>
    <row r="76" spans="1:21" ht="14.4">
      <c r="A76" s="1" t="str">
        <f>all!A76</f>
        <v>Lincoln</v>
      </c>
      <c r="B76" s="1" t="s">
        <v>236</v>
      </c>
      <c r="C76" s="1">
        <v>2053</v>
      </c>
      <c r="D76" s="1">
        <v>159</v>
      </c>
      <c r="E76" s="1">
        <v>192</v>
      </c>
      <c r="F76" s="1">
        <v>1459</v>
      </c>
      <c r="G76" s="2">
        <v>2523</v>
      </c>
      <c r="H76" s="1">
        <v>1098</v>
      </c>
      <c r="I76" s="1">
        <v>427</v>
      </c>
      <c r="J76" s="1">
        <v>963</v>
      </c>
      <c r="K76" s="2">
        <f t="shared" si="13"/>
        <v>2053</v>
      </c>
      <c r="L76" s="6">
        <f t="shared" si="13"/>
        <v>159</v>
      </c>
      <c r="M76" s="6">
        <f t="shared" si="13"/>
        <v>192</v>
      </c>
      <c r="N76" s="6">
        <f t="shared" si="13"/>
        <v>1459</v>
      </c>
      <c r="O76" s="2">
        <f t="shared" si="13"/>
        <v>2523</v>
      </c>
      <c r="P76" s="6">
        <f t="shared" si="13"/>
        <v>1098</v>
      </c>
      <c r="Q76" s="6">
        <f t="shared" si="13"/>
        <v>427</v>
      </c>
      <c r="R76" s="1">
        <f t="shared" si="13"/>
        <v>963</v>
      </c>
      <c r="S76" s="3">
        <f t="shared" si="17"/>
        <v>0.16924296472453429</v>
      </c>
      <c r="T76" s="4">
        <f t="shared" si="18"/>
        <v>9.3521675596687767E-2</v>
      </c>
      <c r="U76" s="4">
        <f t="shared" si="19"/>
        <v>0.60239471511147813</v>
      </c>
    </row>
    <row r="77" spans="1:21" ht="14.4">
      <c r="A77" s="1" t="str">
        <f>all!A77</f>
        <v>Macon</v>
      </c>
      <c r="B77" s="1" t="s">
        <v>238</v>
      </c>
      <c r="C77" s="1">
        <v>888</v>
      </c>
      <c r="D77" s="1">
        <v>239</v>
      </c>
      <c r="E77" s="1">
        <v>15</v>
      </c>
      <c r="F77" s="1">
        <v>443</v>
      </c>
      <c r="G77" s="2">
        <v>980</v>
      </c>
      <c r="H77" s="1">
        <v>261</v>
      </c>
      <c r="I77" s="1">
        <v>141</v>
      </c>
      <c r="J77" s="1">
        <v>137</v>
      </c>
      <c r="K77" s="2">
        <f>C77+C78</f>
        <v>1597</v>
      </c>
      <c r="L77" s="6">
        <f t="shared" ref="L77:R77" si="20">D77+D78</f>
        <v>514</v>
      </c>
      <c r="M77" s="6">
        <f t="shared" si="20"/>
        <v>19</v>
      </c>
      <c r="N77" s="6">
        <f t="shared" si="20"/>
        <v>884</v>
      </c>
      <c r="O77" s="2">
        <f t="shared" si="20"/>
        <v>1645</v>
      </c>
      <c r="P77" s="6">
        <f t="shared" si="20"/>
        <v>611</v>
      </c>
      <c r="Q77" s="6">
        <f t="shared" si="20"/>
        <v>175</v>
      </c>
      <c r="R77" s="1">
        <f t="shared" si="20"/>
        <v>427</v>
      </c>
      <c r="S77" s="3">
        <f t="shared" si="17"/>
        <v>0.10638297872340426</v>
      </c>
      <c r="T77" s="4">
        <f t="shared" si="18"/>
        <v>1.1897307451471509E-2</v>
      </c>
      <c r="U77" s="4">
        <f t="shared" si="19"/>
        <v>0.67429443173150272</v>
      </c>
    </row>
    <row r="78" spans="1:21" ht="14.4">
      <c r="A78" s="1" t="str">
        <f>all!A78</f>
        <v>Madison</v>
      </c>
      <c r="B78" s="1" t="s">
        <v>239</v>
      </c>
      <c r="C78" s="1">
        <v>709</v>
      </c>
      <c r="D78" s="1">
        <v>275</v>
      </c>
      <c r="E78" s="1">
        <v>4</v>
      </c>
      <c r="F78" s="1">
        <v>441</v>
      </c>
      <c r="G78" s="2">
        <v>665</v>
      </c>
      <c r="H78" s="1">
        <v>350</v>
      </c>
      <c r="I78" s="1">
        <v>34</v>
      </c>
      <c r="J78" s="1">
        <v>290</v>
      </c>
      <c r="K78" s="2"/>
      <c r="L78" s="6"/>
      <c r="M78" s="6"/>
      <c r="N78" s="6"/>
      <c r="O78" s="2"/>
      <c r="P78" s="6"/>
      <c r="Q78" s="6"/>
      <c r="R78" s="1"/>
      <c r="S78" s="3" t="str">
        <f t="shared" si="17"/>
        <v/>
      </c>
      <c r="T78" s="4" t="str">
        <f t="shared" si="18"/>
        <v/>
      </c>
      <c r="U78" s="4" t="str">
        <f t="shared" si="19"/>
        <v/>
      </c>
    </row>
    <row r="79" spans="1:21" ht="14.4">
      <c r="A79" s="1" t="s">
        <v>339</v>
      </c>
      <c r="B79" s="1" t="s">
        <v>241</v>
      </c>
      <c r="C79" s="1">
        <v>265</v>
      </c>
      <c r="D79" s="1">
        <v>5</v>
      </c>
      <c r="E79" s="1">
        <v>42</v>
      </c>
      <c r="F79" s="1">
        <v>178</v>
      </c>
      <c r="G79" s="2">
        <v>517</v>
      </c>
      <c r="H79" s="1">
        <v>23</v>
      </c>
      <c r="I79" s="1">
        <v>24</v>
      </c>
      <c r="J79" s="1">
        <v>301</v>
      </c>
      <c r="K79" s="2">
        <f t="shared" si="13"/>
        <v>265</v>
      </c>
      <c r="L79" s="6">
        <f t="shared" si="13"/>
        <v>5</v>
      </c>
      <c r="M79" s="6">
        <f t="shared" si="13"/>
        <v>42</v>
      </c>
      <c r="N79" s="6">
        <f t="shared" si="13"/>
        <v>178</v>
      </c>
      <c r="O79" s="2">
        <f t="shared" si="13"/>
        <v>517</v>
      </c>
      <c r="P79" s="6">
        <f t="shared" si="13"/>
        <v>23</v>
      </c>
      <c r="Q79" s="6">
        <f t="shared" si="13"/>
        <v>24</v>
      </c>
      <c r="R79" s="1">
        <f t="shared" si="13"/>
        <v>301</v>
      </c>
      <c r="S79" s="3">
        <f t="shared" si="17"/>
        <v>4.6421663442940041E-2</v>
      </c>
      <c r="T79" s="4">
        <f t="shared" si="18"/>
        <v>0.15849056603773584</v>
      </c>
      <c r="U79" s="4">
        <f t="shared" si="19"/>
        <v>0.37160751565762007</v>
      </c>
    </row>
    <row r="80" spans="1:21" ht="14.4">
      <c r="A80" s="1" t="str">
        <f>all!A80</f>
        <v>Mcdowell</v>
      </c>
      <c r="B80" s="1" t="s">
        <v>243</v>
      </c>
      <c r="C80" s="1">
        <v>875</v>
      </c>
      <c r="D80" s="1">
        <v>50</v>
      </c>
      <c r="E80" s="1">
        <v>0</v>
      </c>
      <c r="F80" s="1">
        <v>825</v>
      </c>
      <c r="G80" s="2">
        <v>1505</v>
      </c>
      <c r="H80" s="1">
        <v>235</v>
      </c>
      <c r="I80" s="1">
        <v>70</v>
      </c>
      <c r="J80" s="1">
        <v>1200</v>
      </c>
      <c r="K80" s="2">
        <f t="shared" si="13"/>
        <v>875</v>
      </c>
      <c r="L80" s="6">
        <f t="shared" si="13"/>
        <v>50</v>
      </c>
      <c r="M80" s="6">
        <f t="shared" si="13"/>
        <v>0</v>
      </c>
      <c r="N80" s="6">
        <f t="shared" si="13"/>
        <v>825</v>
      </c>
      <c r="O80" s="2">
        <f t="shared" si="13"/>
        <v>1505</v>
      </c>
      <c r="P80" s="6">
        <f t="shared" si="13"/>
        <v>235</v>
      </c>
      <c r="Q80" s="6">
        <f t="shared" si="13"/>
        <v>70</v>
      </c>
      <c r="R80" s="1">
        <f t="shared" si="13"/>
        <v>1200</v>
      </c>
      <c r="S80" s="3">
        <f t="shared" si="17"/>
        <v>4.6511627906976744E-2</v>
      </c>
      <c r="T80" s="4">
        <f t="shared" si="18"/>
        <v>0</v>
      </c>
      <c r="U80" s="4">
        <f t="shared" si="19"/>
        <v>0.40740740740740738</v>
      </c>
    </row>
    <row r="81" spans="1:21" ht="14.4">
      <c r="A81" s="1" t="str">
        <f>all!A81</f>
        <v>Mecklenburg</v>
      </c>
      <c r="B81" s="1" t="s">
        <v>245</v>
      </c>
      <c r="C81" s="1">
        <v>7115</v>
      </c>
      <c r="D81" s="1">
        <v>745</v>
      </c>
      <c r="E81" s="1">
        <v>209</v>
      </c>
      <c r="F81" s="1">
        <v>5667</v>
      </c>
      <c r="G81" s="2">
        <v>9118</v>
      </c>
      <c r="H81" s="1">
        <v>1494</v>
      </c>
      <c r="I81" s="1">
        <v>1375</v>
      </c>
      <c r="J81" s="1">
        <v>4772</v>
      </c>
      <c r="K81" s="2">
        <f>SUM(C81:C83)</f>
        <v>7358</v>
      </c>
      <c r="L81" s="6">
        <f t="shared" ref="L81:Q81" si="21">SUM(D81:D83)</f>
        <v>839</v>
      </c>
      <c r="M81" s="6">
        <f t="shared" si="21"/>
        <v>222</v>
      </c>
      <c r="N81" s="6">
        <f t="shared" si="21"/>
        <v>5667</v>
      </c>
      <c r="O81" s="2">
        <f t="shared" si="21"/>
        <v>9318</v>
      </c>
      <c r="P81" s="6">
        <f t="shared" si="21"/>
        <v>1570</v>
      </c>
      <c r="Q81" s="6">
        <f t="shared" si="21"/>
        <v>1465</v>
      </c>
      <c r="R81" s="1">
        <f t="shared" ref="R81" si="22">J81+J82</f>
        <v>4774</v>
      </c>
      <c r="S81" s="3">
        <f t="shared" si="17"/>
        <v>0.15722257995277958</v>
      </c>
      <c r="T81" s="4">
        <f t="shared" si="18"/>
        <v>3.0171242185376462E-2</v>
      </c>
      <c r="U81" s="4">
        <f t="shared" si="19"/>
        <v>0.5427641030552629</v>
      </c>
    </row>
    <row r="82" spans="1:21" ht="14.4">
      <c r="A82" s="1"/>
      <c r="B82" s="1" t="s">
        <v>246</v>
      </c>
      <c r="C82" s="1">
        <v>242</v>
      </c>
      <c r="D82" s="1">
        <v>91</v>
      </c>
      <c r="E82" s="1">
        <v>13</v>
      </c>
      <c r="F82" s="1">
        <v>0</v>
      </c>
      <c r="G82" s="2">
        <v>190</v>
      </c>
      <c r="H82" s="1">
        <v>72</v>
      </c>
      <c r="I82" s="1">
        <v>68</v>
      </c>
      <c r="J82" s="1">
        <v>2</v>
      </c>
      <c r="K82" s="2"/>
      <c r="L82" s="1"/>
      <c r="M82" s="1"/>
      <c r="N82" s="1"/>
      <c r="O82" s="2"/>
      <c r="P82" s="1"/>
      <c r="Q82" s="1"/>
      <c r="R82" s="1"/>
      <c r="S82" s="3" t="str">
        <f t="shared" si="17"/>
        <v/>
      </c>
      <c r="T82" s="4" t="str">
        <f t="shared" si="18"/>
        <v/>
      </c>
      <c r="U82" s="4" t="str">
        <f t="shared" si="19"/>
        <v/>
      </c>
    </row>
    <row r="83" spans="1:21" ht="14.4">
      <c r="A83" s="1"/>
      <c r="B83" s="1" t="s">
        <v>247</v>
      </c>
      <c r="C83" s="1">
        <v>1</v>
      </c>
      <c r="D83" s="1">
        <v>3</v>
      </c>
      <c r="E83" s="1">
        <v>0</v>
      </c>
      <c r="F83" s="1">
        <v>0</v>
      </c>
      <c r="G83" s="2">
        <v>10</v>
      </c>
      <c r="H83" s="1">
        <v>4</v>
      </c>
      <c r="I83" s="1">
        <v>22</v>
      </c>
      <c r="J83" s="1">
        <v>0</v>
      </c>
      <c r="K83" s="2"/>
      <c r="L83" s="1"/>
      <c r="M83" s="1"/>
      <c r="N83" s="1"/>
      <c r="O83" s="2"/>
      <c r="P83" s="1"/>
      <c r="Q83" s="1"/>
      <c r="R83" s="1"/>
      <c r="S83" s="3" t="str">
        <f t="shared" si="17"/>
        <v/>
      </c>
      <c r="T83" s="4" t="str">
        <f t="shared" si="18"/>
        <v/>
      </c>
      <c r="U83" s="4" t="str">
        <f t="shared" si="19"/>
        <v/>
      </c>
    </row>
    <row r="84" spans="1:21" ht="14.4">
      <c r="A84" s="1" t="str">
        <f>all!A84</f>
        <v>Mitchell</v>
      </c>
      <c r="B84" s="1" t="s">
        <v>249</v>
      </c>
      <c r="C84" s="1">
        <v>480</v>
      </c>
      <c r="D84" s="1">
        <v>167</v>
      </c>
      <c r="E84" s="1">
        <v>6</v>
      </c>
      <c r="F84" s="1">
        <v>299</v>
      </c>
      <c r="G84" s="2">
        <v>596</v>
      </c>
      <c r="H84" s="1">
        <v>400</v>
      </c>
      <c r="I84" s="1">
        <v>40</v>
      </c>
      <c r="J84" s="1">
        <v>158</v>
      </c>
      <c r="K84" s="2">
        <f t="shared" ref="K84:R86" si="23">C84</f>
        <v>480</v>
      </c>
      <c r="L84" s="1">
        <f t="shared" si="23"/>
        <v>167</v>
      </c>
      <c r="M84" s="1">
        <f t="shared" si="23"/>
        <v>6</v>
      </c>
      <c r="N84" s="1">
        <f t="shared" si="23"/>
        <v>299</v>
      </c>
      <c r="O84" s="2">
        <f t="shared" si="23"/>
        <v>596</v>
      </c>
      <c r="P84" s="1">
        <f t="shared" si="23"/>
        <v>400</v>
      </c>
      <c r="Q84" s="1">
        <f t="shared" si="23"/>
        <v>40</v>
      </c>
      <c r="R84" s="1">
        <f t="shared" si="23"/>
        <v>158</v>
      </c>
      <c r="S84" s="3">
        <f t="shared" si="17"/>
        <v>6.7114093959731544E-2</v>
      </c>
      <c r="T84" s="4">
        <f t="shared" si="18"/>
        <v>1.2500000000000001E-2</v>
      </c>
      <c r="U84" s="4">
        <f t="shared" si="19"/>
        <v>0.65426695842450766</v>
      </c>
    </row>
    <row r="85" spans="1:21" ht="14.4">
      <c r="A85" s="1" t="str">
        <f>all!A85</f>
        <v>Montgomery</v>
      </c>
      <c r="B85" s="1" t="s">
        <v>251</v>
      </c>
      <c r="C85" s="1">
        <v>470</v>
      </c>
      <c r="D85" s="1">
        <v>0</v>
      </c>
      <c r="E85" s="1">
        <v>0</v>
      </c>
      <c r="F85" s="1">
        <v>470</v>
      </c>
      <c r="G85" s="2">
        <v>729</v>
      </c>
      <c r="H85" s="1">
        <v>12</v>
      </c>
      <c r="I85" s="1">
        <v>0</v>
      </c>
      <c r="J85" s="1">
        <v>717</v>
      </c>
      <c r="K85" s="2">
        <f t="shared" si="23"/>
        <v>470</v>
      </c>
      <c r="L85" s="1">
        <f t="shared" si="23"/>
        <v>0</v>
      </c>
      <c r="M85" s="1">
        <f t="shared" si="23"/>
        <v>0</v>
      </c>
      <c r="N85" s="1">
        <f t="shared" si="23"/>
        <v>470</v>
      </c>
      <c r="O85" s="2">
        <f t="shared" si="23"/>
        <v>729</v>
      </c>
      <c r="P85" s="1">
        <f t="shared" si="23"/>
        <v>12</v>
      </c>
      <c r="Q85" s="1">
        <f t="shared" si="23"/>
        <v>0</v>
      </c>
      <c r="R85" s="1">
        <f t="shared" si="23"/>
        <v>717</v>
      </c>
      <c r="S85" s="3">
        <f t="shared" si="17"/>
        <v>0</v>
      </c>
      <c r="T85" s="4">
        <f t="shared" si="18"/>
        <v>0</v>
      </c>
      <c r="U85" s="4">
        <f t="shared" si="19"/>
        <v>0.39595619208087618</v>
      </c>
    </row>
    <row r="86" spans="1:21" ht="14.4">
      <c r="A86" s="1" t="str">
        <f>all!A86</f>
        <v>Moore</v>
      </c>
      <c r="B86" s="1" t="s">
        <v>253</v>
      </c>
      <c r="C86" s="1">
        <v>1755</v>
      </c>
      <c r="D86" s="1">
        <v>247</v>
      </c>
      <c r="E86" s="1">
        <v>20</v>
      </c>
      <c r="F86" s="1">
        <v>1479</v>
      </c>
      <c r="G86" s="2">
        <v>2070</v>
      </c>
      <c r="H86" s="1">
        <v>645</v>
      </c>
      <c r="I86" s="1">
        <v>146</v>
      </c>
      <c r="J86" s="1">
        <v>1251</v>
      </c>
      <c r="K86" s="2">
        <f t="shared" si="23"/>
        <v>1755</v>
      </c>
      <c r="L86" s="1">
        <f t="shared" si="23"/>
        <v>247</v>
      </c>
      <c r="M86" s="1">
        <f t="shared" si="23"/>
        <v>20</v>
      </c>
      <c r="N86" s="1">
        <f t="shared" si="23"/>
        <v>1479</v>
      </c>
      <c r="O86" s="2">
        <f t="shared" si="23"/>
        <v>2070</v>
      </c>
      <c r="P86" s="1">
        <f t="shared" si="23"/>
        <v>645</v>
      </c>
      <c r="Q86" s="1">
        <f t="shared" si="23"/>
        <v>146</v>
      </c>
      <c r="R86" s="1">
        <f t="shared" si="23"/>
        <v>1251</v>
      </c>
      <c r="S86" s="3">
        <f t="shared" si="17"/>
        <v>7.0531400966183572E-2</v>
      </c>
      <c r="T86" s="4">
        <f t="shared" si="18"/>
        <v>1.1396011396011397E-2</v>
      </c>
      <c r="U86" s="4">
        <f t="shared" si="19"/>
        <v>0.54175824175824172</v>
      </c>
    </row>
    <row r="87" spans="1:21" ht="14.4">
      <c r="A87" s="1" t="str">
        <f>all!A87</f>
        <v>Nash</v>
      </c>
      <c r="B87" s="1" t="s">
        <v>255</v>
      </c>
      <c r="C87" s="1">
        <v>790</v>
      </c>
      <c r="D87" s="1">
        <v>122</v>
      </c>
      <c r="E87" s="1">
        <v>32</v>
      </c>
      <c r="F87" s="1">
        <v>753</v>
      </c>
      <c r="G87" s="2">
        <v>1241</v>
      </c>
      <c r="H87" s="1">
        <v>553</v>
      </c>
      <c r="I87" s="1">
        <v>231</v>
      </c>
      <c r="J87" s="1">
        <v>550</v>
      </c>
      <c r="K87" s="2">
        <f>C87+C88</f>
        <v>2410</v>
      </c>
      <c r="L87" s="6">
        <f t="shared" ref="L87:R87" si="24">D87+D88</f>
        <v>398</v>
      </c>
      <c r="M87" s="6">
        <f t="shared" si="24"/>
        <v>46</v>
      </c>
      <c r="N87" s="6">
        <f t="shared" si="24"/>
        <v>2060</v>
      </c>
      <c r="O87" s="2">
        <f t="shared" si="24"/>
        <v>2634</v>
      </c>
      <c r="P87" s="6">
        <f t="shared" si="24"/>
        <v>1422</v>
      </c>
      <c r="Q87" s="6">
        <f t="shared" si="24"/>
        <v>367</v>
      </c>
      <c r="R87" s="1">
        <f t="shared" si="24"/>
        <v>923</v>
      </c>
      <c r="S87" s="3">
        <f t="shared" si="17"/>
        <v>0.13933181473044798</v>
      </c>
      <c r="T87" s="4">
        <f t="shared" si="18"/>
        <v>1.9087136929460582E-2</v>
      </c>
      <c r="U87" s="4">
        <f t="shared" si="19"/>
        <v>0.69057995306738185</v>
      </c>
    </row>
    <row r="88" spans="1:21" ht="14.4">
      <c r="A88" s="1"/>
      <c r="B88" s="1" t="s">
        <v>256</v>
      </c>
      <c r="C88" s="1">
        <v>1620</v>
      </c>
      <c r="D88" s="1">
        <v>276</v>
      </c>
      <c r="E88" s="1">
        <v>14</v>
      </c>
      <c r="F88" s="1">
        <v>1307</v>
      </c>
      <c r="G88" s="2">
        <v>1393</v>
      </c>
      <c r="H88" s="1">
        <v>869</v>
      </c>
      <c r="I88" s="1">
        <v>136</v>
      </c>
      <c r="J88" s="1">
        <v>373</v>
      </c>
      <c r="K88" s="2"/>
      <c r="L88" s="6"/>
      <c r="M88" s="6"/>
      <c r="N88" s="6"/>
      <c r="O88" s="2"/>
      <c r="P88" s="6"/>
      <c r="Q88" s="6"/>
      <c r="R88" s="1"/>
      <c r="S88" s="3" t="str">
        <f t="shared" si="17"/>
        <v/>
      </c>
      <c r="T88" s="4" t="str">
        <f t="shared" si="18"/>
        <v/>
      </c>
      <c r="U88" s="4" t="str">
        <f t="shared" si="19"/>
        <v/>
      </c>
    </row>
    <row r="89" spans="1:21" ht="14.4">
      <c r="A89" s="1" t="str">
        <f>all!A89</f>
        <v>New Hanover</v>
      </c>
      <c r="B89" s="1" t="s">
        <v>258</v>
      </c>
      <c r="C89" s="1">
        <v>1671</v>
      </c>
      <c r="D89" s="1">
        <v>232</v>
      </c>
      <c r="E89" s="1">
        <v>99</v>
      </c>
      <c r="F89" s="1">
        <v>1116</v>
      </c>
      <c r="G89" s="2">
        <v>1755</v>
      </c>
      <c r="H89" s="1">
        <v>390</v>
      </c>
      <c r="I89" s="1">
        <v>489</v>
      </c>
      <c r="J89" s="1">
        <v>753</v>
      </c>
      <c r="K89" s="2">
        <f>C89+C90</f>
        <v>1685</v>
      </c>
      <c r="L89" s="6">
        <f t="shared" ref="L89:R89" si="25">D89+D90</f>
        <v>232</v>
      </c>
      <c r="M89" s="6">
        <f t="shared" si="25"/>
        <v>99</v>
      </c>
      <c r="N89" s="6">
        <f t="shared" si="25"/>
        <v>1116</v>
      </c>
      <c r="O89" s="2">
        <f t="shared" si="25"/>
        <v>1871</v>
      </c>
      <c r="P89" s="6">
        <f t="shared" si="25"/>
        <v>392</v>
      </c>
      <c r="Q89" s="6">
        <f t="shared" si="25"/>
        <v>603</v>
      </c>
      <c r="R89" s="1">
        <f t="shared" si="25"/>
        <v>753</v>
      </c>
      <c r="S89" s="3">
        <f t="shared" si="17"/>
        <v>0.32228754676643506</v>
      </c>
      <c r="T89" s="4">
        <f t="shared" si="18"/>
        <v>5.8753709198813057E-2</v>
      </c>
      <c r="U89" s="4">
        <f t="shared" si="19"/>
        <v>0.5971107544141252</v>
      </c>
    </row>
    <row r="90" spans="1:21" ht="14.4">
      <c r="A90" s="1"/>
      <c r="B90" s="1" t="s">
        <v>259</v>
      </c>
      <c r="C90" s="1">
        <v>14</v>
      </c>
      <c r="D90" s="1">
        <v>0</v>
      </c>
      <c r="E90" s="1">
        <v>0</v>
      </c>
      <c r="F90" s="1">
        <v>0</v>
      </c>
      <c r="G90" s="2">
        <v>116</v>
      </c>
      <c r="H90" s="1">
        <v>2</v>
      </c>
      <c r="I90" s="1">
        <v>114</v>
      </c>
      <c r="J90" s="1">
        <v>0</v>
      </c>
      <c r="K90" s="2"/>
      <c r="L90" s="6"/>
      <c r="M90" s="6"/>
      <c r="N90" s="6"/>
      <c r="O90" s="2"/>
      <c r="P90" s="6"/>
      <c r="Q90" s="6"/>
      <c r="R90" s="1"/>
      <c r="S90" s="3" t="str">
        <f t="shared" si="17"/>
        <v/>
      </c>
      <c r="T90" s="4" t="str">
        <f t="shared" si="18"/>
        <v/>
      </c>
      <c r="U90" s="4" t="str">
        <f t="shared" si="19"/>
        <v/>
      </c>
    </row>
    <row r="91" spans="1:21" ht="14.4">
      <c r="A91" s="1" t="str">
        <f>all!A91</f>
        <v>Northampton</v>
      </c>
      <c r="B91" s="1" t="s">
        <v>261</v>
      </c>
      <c r="C91" s="1"/>
      <c r="D91" s="1"/>
      <c r="E91" s="1"/>
      <c r="F91" s="1"/>
      <c r="G91" s="2">
        <v>0</v>
      </c>
      <c r="H91" s="1">
        <v>0</v>
      </c>
      <c r="I91" s="1">
        <v>0</v>
      </c>
      <c r="J91" s="1">
        <v>0</v>
      </c>
      <c r="K91" s="2">
        <f>C91+C92</f>
        <v>327</v>
      </c>
      <c r="L91" s="6">
        <f t="shared" ref="L91:Q91" si="26">SUM(D91:D95)</f>
        <v>11</v>
      </c>
      <c r="M91" s="6">
        <f t="shared" si="26"/>
        <v>0</v>
      </c>
      <c r="N91" s="6">
        <f t="shared" si="26"/>
        <v>316</v>
      </c>
      <c r="O91" s="2">
        <f t="shared" si="26"/>
        <v>395</v>
      </c>
      <c r="P91" s="6">
        <f t="shared" si="26"/>
        <v>81</v>
      </c>
      <c r="Q91" s="6">
        <f t="shared" si="26"/>
        <v>14</v>
      </c>
      <c r="R91" s="1">
        <f t="shared" ref="R91" si="27">J91+J92</f>
        <v>290</v>
      </c>
      <c r="S91" s="3">
        <f t="shared" si="17"/>
        <v>3.5443037974683546E-2</v>
      </c>
      <c r="T91" s="4">
        <f t="shared" si="18"/>
        <v>0</v>
      </c>
      <c r="U91" s="4">
        <f t="shared" si="19"/>
        <v>0.52145214521452143</v>
      </c>
    </row>
    <row r="92" spans="1:21" ht="14.4">
      <c r="A92" s="1"/>
      <c r="B92" s="1" t="s">
        <v>262</v>
      </c>
      <c r="C92" s="1">
        <v>327</v>
      </c>
      <c r="D92" s="1">
        <v>11</v>
      </c>
      <c r="E92" s="1">
        <v>0</v>
      </c>
      <c r="F92" s="1">
        <v>316</v>
      </c>
      <c r="G92" s="2">
        <v>381</v>
      </c>
      <c r="H92" s="1">
        <v>79</v>
      </c>
      <c r="I92" s="1">
        <v>12</v>
      </c>
      <c r="J92" s="1">
        <v>290</v>
      </c>
      <c r="K92" s="2"/>
      <c r="L92" s="6"/>
      <c r="M92" s="6"/>
      <c r="N92" s="6"/>
      <c r="O92" s="2"/>
      <c r="P92" s="6"/>
      <c r="Q92" s="6"/>
      <c r="R92" s="1"/>
      <c r="S92" s="3" t="str">
        <f t="shared" si="17"/>
        <v/>
      </c>
      <c r="T92" s="4" t="str">
        <f t="shared" si="18"/>
        <v/>
      </c>
      <c r="U92" s="4" t="str">
        <f t="shared" si="19"/>
        <v/>
      </c>
    </row>
    <row r="93" spans="1:21" ht="14.4">
      <c r="A93" s="1"/>
      <c r="B93" s="1" t="s">
        <v>263</v>
      </c>
      <c r="C93" s="1">
        <v>18</v>
      </c>
      <c r="D93" s="1">
        <v>0</v>
      </c>
      <c r="E93" s="1">
        <v>0</v>
      </c>
      <c r="F93" s="1">
        <v>0</v>
      </c>
      <c r="G93" s="2">
        <v>11</v>
      </c>
      <c r="H93" s="1">
        <v>1</v>
      </c>
      <c r="I93" s="1">
        <v>0</v>
      </c>
      <c r="J93" s="1">
        <v>0</v>
      </c>
      <c r="K93" s="2"/>
      <c r="L93" s="6"/>
      <c r="M93" s="6"/>
      <c r="N93" s="6"/>
      <c r="O93" s="2"/>
      <c r="P93" s="6"/>
      <c r="Q93" s="6"/>
      <c r="R93" s="1"/>
      <c r="S93" s="3" t="str">
        <f t="shared" si="17"/>
        <v/>
      </c>
      <c r="T93" s="4" t="str">
        <f t="shared" si="18"/>
        <v/>
      </c>
      <c r="U93" s="4" t="str">
        <f t="shared" si="19"/>
        <v/>
      </c>
    </row>
    <row r="94" spans="1:21" ht="14.4">
      <c r="A94" s="1"/>
      <c r="B94" s="1" t="s">
        <v>264</v>
      </c>
      <c r="C94" s="1"/>
      <c r="D94" s="1"/>
      <c r="E94" s="1"/>
      <c r="F94" s="1"/>
      <c r="G94" s="2">
        <v>0</v>
      </c>
      <c r="H94" s="1">
        <v>0</v>
      </c>
      <c r="I94" s="1">
        <v>0</v>
      </c>
      <c r="J94" s="1">
        <v>0</v>
      </c>
      <c r="K94" s="2"/>
      <c r="L94" s="6"/>
      <c r="M94" s="6"/>
      <c r="N94" s="6"/>
      <c r="O94" s="2"/>
      <c r="P94" s="6"/>
      <c r="Q94" s="6"/>
      <c r="R94" s="1"/>
      <c r="S94" s="3" t="str">
        <f t="shared" si="17"/>
        <v/>
      </c>
      <c r="T94" s="4" t="str">
        <f t="shared" si="18"/>
        <v/>
      </c>
      <c r="U94" s="4" t="str">
        <f t="shared" si="19"/>
        <v/>
      </c>
    </row>
    <row r="95" spans="1:21" ht="14.4">
      <c r="A95" s="1"/>
      <c r="B95" s="1" t="s">
        <v>265</v>
      </c>
      <c r="C95" s="1"/>
      <c r="D95" s="1"/>
      <c r="E95" s="1"/>
      <c r="F95" s="1"/>
      <c r="G95" s="2">
        <v>3</v>
      </c>
      <c r="H95" s="1">
        <v>1</v>
      </c>
      <c r="I95" s="1">
        <v>2</v>
      </c>
      <c r="J95" s="1">
        <v>0</v>
      </c>
      <c r="K95" s="2"/>
      <c r="L95" s="6"/>
      <c r="M95" s="6"/>
      <c r="N95" s="6"/>
      <c r="O95" s="2"/>
      <c r="P95" s="6"/>
      <c r="Q95" s="6"/>
      <c r="R95" s="1"/>
      <c r="S95" s="3" t="str">
        <f t="shared" si="17"/>
        <v/>
      </c>
      <c r="T95" s="4" t="str">
        <f t="shared" si="18"/>
        <v/>
      </c>
      <c r="U95" s="4" t="str">
        <f t="shared" si="19"/>
        <v/>
      </c>
    </row>
    <row r="96" spans="1:21" ht="14.4">
      <c r="A96" s="1" t="str">
        <f>all!A96</f>
        <v>Onslow</v>
      </c>
      <c r="B96" s="1" t="s">
        <v>267</v>
      </c>
      <c r="C96" s="1">
        <v>3121</v>
      </c>
      <c r="D96" s="1">
        <v>311</v>
      </c>
      <c r="E96" s="1">
        <v>57</v>
      </c>
      <c r="F96" s="1">
        <v>2753</v>
      </c>
      <c r="G96" s="2">
        <v>2948</v>
      </c>
      <c r="H96" s="1">
        <v>1257</v>
      </c>
      <c r="I96" s="1">
        <v>572</v>
      </c>
      <c r="J96" s="1">
        <v>1119</v>
      </c>
      <c r="K96" s="2">
        <f t="shared" ref="K96:R100" si="28">C96</f>
        <v>3121</v>
      </c>
      <c r="L96" s="6">
        <f t="shared" si="28"/>
        <v>311</v>
      </c>
      <c r="M96" s="6">
        <f t="shared" si="28"/>
        <v>57</v>
      </c>
      <c r="N96" s="6">
        <f t="shared" si="28"/>
        <v>2753</v>
      </c>
      <c r="O96" s="2">
        <f t="shared" si="28"/>
        <v>2948</v>
      </c>
      <c r="P96" s="6">
        <f t="shared" si="28"/>
        <v>1257</v>
      </c>
      <c r="Q96" s="6">
        <f t="shared" si="28"/>
        <v>572</v>
      </c>
      <c r="R96" s="1">
        <f t="shared" si="28"/>
        <v>1119</v>
      </c>
      <c r="S96" s="3">
        <f t="shared" si="17"/>
        <v>0.19402985074626866</v>
      </c>
      <c r="T96" s="4">
        <f t="shared" si="18"/>
        <v>1.8263377122717077E-2</v>
      </c>
      <c r="U96" s="4">
        <f t="shared" si="19"/>
        <v>0.71100206611570249</v>
      </c>
    </row>
    <row r="97" spans="1:21" ht="14.4">
      <c r="A97" s="1" t="str">
        <f>all!A97</f>
        <v>Orange</v>
      </c>
      <c r="B97" s="1" t="s">
        <v>268</v>
      </c>
      <c r="C97" s="13">
        <v>1438</v>
      </c>
      <c r="D97" s="13">
        <v>729</v>
      </c>
      <c r="E97" s="13">
        <v>49</v>
      </c>
      <c r="F97" s="13">
        <v>655</v>
      </c>
      <c r="G97" s="14">
        <v>1886</v>
      </c>
      <c r="H97" s="14">
        <v>843</v>
      </c>
      <c r="I97" s="14">
        <v>351</v>
      </c>
      <c r="J97" s="14">
        <v>680</v>
      </c>
      <c r="K97" s="2">
        <f>C97+C98</f>
        <v>1438</v>
      </c>
      <c r="L97" s="6">
        <f t="shared" ref="L97:R97" si="29">D97+D98</f>
        <v>729</v>
      </c>
      <c r="M97" s="6">
        <f t="shared" si="29"/>
        <v>49</v>
      </c>
      <c r="N97" s="6">
        <f t="shared" si="29"/>
        <v>655</v>
      </c>
      <c r="O97" s="2">
        <f t="shared" si="29"/>
        <v>1886</v>
      </c>
      <c r="P97" s="6">
        <f t="shared" si="29"/>
        <v>843</v>
      </c>
      <c r="Q97" s="6">
        <f t="shared" si="29"/>
        <v>351</v>
      </c>
      <c r="R97" s="1">
        <f t="shared" si="29"/>
        <v>680</v>
      </c>
      <c r="S97" s="3">
        <f t="shared" si="17"/>
        <v>0.18610816542948039</v>
      </c>
      <c r="T97" s="4">
        <f t="shared" si="18"/>
        <v>3.4075104311543813E-2</v>
      </c>
      <c r="U97" s="4">
        <f t="shared" si="19"/>
        <v>0.49063670411985016</v>
      </c>
    </row>
    <row r="98" spans="1:21" ht="14.4">
      <c r="A98" s="1"/>
      <c r="B98" s="1" t="s">
        <v>341</v>
      </c>
      <c r="C98" s="1"/>
      <c r="D98" s="1"/>
      <c r="E98" s="1"/>
      <c r="F98" s="1"/>
      <c r="G98" s="2"/>
      <c r="H98" s="1"/>
      <c r="I98" s="1"/>
      <c r="J98" s="1"/>
      <c r="K98" s="2"/>
      <c r="L98" s="6"/>
      <c r="M98" s="6"/>
      <c r="N98" s="6"/>
      <c r="O98" s="2"/>
      <c r="P98" s="6"/>
      <c r="Q98" s="6"/>
      <c r="R98" s="1"/>
      <c r="S98" s="3" t="str">
        <f t="shared" si="17"/>
        <v/>
      </c>
      <c r="T98" s="4" t="str">
        <f t="shared" si="18"/>
        <v/>
      </c>
      <c r="U98" s="4"/>
    </row>
    <row r="99" spans="1:21" ht="14.4">
      <c r="A99" s="1" t="str">
        <f>all!A99</f>
        <v>Pasquotank</v>
      </c>
      <c r="B99" s="1" t="s">
        <v>270</v>
      </c>
      <c r="C99" s="15">
        <v>1786</v>
      </c>
      <c r="D99" s="15">
        <v>366</v>
      </c>
      <c r="E99" s="15">
        <v>62</v>
      </c>
      <c r="F99" s="15">
        <v>1270</v>
      </c>
      <c r="G99" s="16">
        <v>1183</v>
      </c>
      <c r="H99" s="16">
        <v>524</v>
      </c>
      <c r="I99" s="16">
        <v>206</v>
      </c>
      <c r="J99" s="16">
        <v>352</v>
      </c>
      <c r="K99" s="2">
        <f t="shared" ref="K99:R99" si="30">C99</f>
        <v>1786</v>
      </c>
      <c r="L99" s="6">
        <f t="shared" si="30"/>
        <v>366</v>
      </c>
      <c r="M99" s="6">
        <f t="shared" si="30"/>
        <v>62</v>
      </c>
      <c r="N99" s="6">
        <f t="shared" si="30"/>
        <v>1270</v>
      </c>
      <c r="O99" s="2">
        <f t="shared" si="30"/>
        <v>1183</v>
      </c>
      <c r="P99" s="6">
        <f t="shared" si="30"/>
        <v>524</v>
      </c>
      <c r="Q99" s="6">
        <f t="shared" si="30"/>
        <v>206</v>
      </c>
      <c r="R99" s="1">
        <f t="shared" si="30"/>
        <v>352</v>
      </c>
      <c r="S99" s="3">
        <f t="shared" si="17"/>
        <v>0.17413355874894337</v>
      </c>
      <c r="T99" s="4">
        <f t="shared" si="18"/>
        <v>3.471444568868981E-2</v>
      </c>
      <c r="U99" s="4">
        <f t="shared" si="19"/>
        <v>0.78298397040690504</v>
      </c>
    </row>
    <row r="100" spans="1:21" ht="14.4">
      <c r="A100" s="1" t="str">
        <f>all!A100</f>
        <v>Pender</v>
      </c>
      <c r="B100" s="1" t="s">
        <v>272</v>
      </c>
      <c r="C100" s="17">
        <v>1481</v>
      </c>
      <c r="D100" s="17">
        <v>575</v>
      </c>
      <c r="E100" s="17">
        <v>9</v>
      </c>
      <c r="F100" s="17">
        <v>740</v>
      </c>
      <c r="G100" s="18">
        <v>1316</v>
      </c>
      <c r="H100" s="18">
        <v>867</v>
      </c>
      <c r="I100" s="18">
        <v>136</v>
      </c>
      <c r="J100" s="18">
        <v>281</v>
      </c>
      <c r="K100" s="2">
        <f t="shared" si="28"/>
        <v>1481</v>
      </c>
      <c r="L100" s="6">
        <f t="shared" si="28"/>
        <v>575</v>
      </c>
      <c r="M100" s="6">
        <f t="shared" si="28"/>
        <v>9</v>
      </c>
      <c r="N100" s="6">
        <f t="shared" si="28"/>
        <v>740</v>
      </c>
      <c r="O100" s="2">
        <f t="shared" si="28"/>
        <v>1316</v>
      </c>
      <c r="P100" s="6">
        <f t="shared" si="28"/>
        <v>867</v>
      </c>
      <c r="Q100" s="6">
        <f t="shared" si="28"/>
        <v>136</v>
      </c>
      <c r="R100" s="1">
        <f t="shared" si="28"/>
        <v>281</v>
      </c>
      <c r="S100" s="3">
        <f t="shared" si="17"/>
        <v>0.10334346504559271</v>
      </c>
      <c r="T100" s="4">
        <f t="shared" si="18"/>
        <v>6.0769750168804858E-3</v>
      </c>
      <c r="U100" s="4">
        <f t="shared" si="19"/>
        <v>0.7247796278158668</v>
      </c>
    </row>
    <row r="101" spans="1:21" ht="14.4">
      <c r="A101" s="1" t="str">
        <f>all!A101</f>
        <v>Perquimans</v>
      </c>
      <c r="B101" s="1" t="s">
        <v>273</v>
      </c>
      <c r="C101" s="1"/>
      <c r="D101" s="1"/>
      <c r="E101" s="1"/>
      <c r="F101" s="1"/>
      <c r="G101" s="1"/>
      <c r="H101" s="1"/>
      <c r="I101" s="1"/>
      <c r="J101" s="1"/>
      <c r="K101" s="2"/>
      <c r="L101" s="6"/>
      <c r="M101" s="6"/>
      <c r="N101" s="6"/>
      <c r="O101" s="2"/>
      <c r="P101" s="6"/>
      <c r="Q101" s="6"/>
      <c r="R101" s="1"/>
      <c r="S101" s="3" t="str">
        <f t="shared" si="17"/>
        <v/>
      </c>
      <c r="T101" s="4" t="str">
        <f t="shared" si="18"/>
        <v/>
      </c>
      <c r="U101" s="4" t="str">
        <f t="shared" si="19"/>
        <v/>
      </c>
    </row>
    <row r="102" spans="1:21" ht="14.4">
      <c r="A102" s="1" t="str">
        <f>all!A102</f>
        <v>Person</v>
      </c>
      <c r="B102" s="1" t="s">
        <v>274</v>
      </c>
      <c r="C102" s="1">
        <v>1138</v>
      </c>
      <c r="D102" s="1">
        <v>74</v>
      </c>
      <c r="E102" s="1">
        <v>13</v>
      </c>
      <c r="F102" s="1">
        <v>1018</v>
      </c>
      <c r="G102" s="2">
        <v>1185</v>
      </c>
      <c r="H102" s="1">
        <v>540</v>
      </c>
      <c r="I102" s="1">
        <v>79</v>
      </c>
      <c r="J102" s="1">
        <v>555</v>
      </c>
      <c r="K102" s="2">
        <f t="shared" ref="K102:R102" si="31">C102</f>
        <v>1138</v>
      </c>
      <c r="L102" s="6">
        <f t="shared" si="31"/>
        <v>74</v>
      </c>
      <c r="M102" s="6">
        <f t="shared" si="31"/>
        <v>13</v>
      </c>
      <c r="N102" s="6">
        <f t="shared" si="31"/>
        <v>1018</v>
      </c>
      <c r="O102" s="2">
        <f t="shared" si="31"/>
        <v>1185</v>
      </c>
      <c r="P102" s="6">
        <f t="shared" si="31"/>
        <v>540</v>
      </c>
      <c r="Q102" s="6">
        <f t="shared" si="31"/>
        <v>79</v>
      </c>
      <c r="R102" s="1">
        <f t="shared" si="31"/>
        <v>555</v>
      </c>
      <c r="S102" s="3">
        <f t="shared" si="17"/>
        <v>6.6666666666666666E-2</v>
      </c>
      <c r="T102" s="4">
        <f t="shared" si="18"/>
        <v>1.1423550087873463E-2</v>
      </c>
      <c r="U102" s="4">
        <f t="shared" si="19"/>
        <v>0.64717101080737449</v>
      </c>
    </row>
    <row r="103" spans="1:21" ht="14.4">
      <c r="A103" s="1" t="str">
        <f>all!A103</f>
        <v>Pitt</v>
      </c>
      <c r="B103" s="1" t="s">
        <v>276</v>
      </c>
      <c r="C103" s="1">
        <v>311</v>
      </c>
      <c r="D103" s="1">
        <v>0</v>
      </c>
      <c r="E103" s="1">
        <v>1</v>
      </c>
      <c r="F103" s="1">
        <v>37</v>
      </c>
      <c r="G103" s="2">
        <v>626</v>
      </c>
      <c r="H103" s="1">
        <v>0</v>
      </c>
      <c r="I103" s="1">
        <v>31</v>
      </c>
      <c r="J103" s="1">
        <v>43</v>
      </c>
      <c r="K103" s="2">
        <f>SUM(C103:C108)</f>
        <v>2018</v>
      </c>
      <c r="L103" s="6">
        <f t="shared" ref="L103:R103" si="32">SUM(D103:D108)</f>
        <v>362</v>
      </c>
      <c r="M103" s="6">
        <f t="shared" si="32"/>
        <v>16</v>
      </c>
      <c r="N103" s="6">
        <f t="shared" si="32"/>
        <v>1152</v>
      </c>
      <c r="O103" s="2">
        <f t="shared" si="32"/>
        <v>3201</v>
      </c>
      <c r="P103" s="6">
        <f t="shared" si="32"/>
        <v>912</v>
      </c>
      <c r="Q103" s="6">
        <f t="shared" si="32"/>
        <v>277</v>
      </c>
      <c r="R103" s="1">
        <f t="shared" si="32"/>
        <v>1337</v>
      </c>
      <c r="S103" s="3">
        <f t="shared" si="17"/>
        <v>8.6535457669478288E-2</v>
      </c>
      <c r="T103" s="4">
        <f t="shared" si="18"/>
        <v>7.9286422200198214E-3</v>
      </c>
      <c r="U103" s="4">
        <f t="shared" si="19"/>
        <v>0.46283648051426274</v>
      </c>
    </row>
    <row r="104" spans="1:21" ht="14.4">
      <c r="A104" s="1"/>
      <c r="B104" s="1" t="s">
        <v>277</v>
      </c>
      <c r="C104" s="1">
        <v>45</v>
      </c>
      <c r="D104" s="1">
        <v>9</v>
      </c>
      <c r="E104" s="1">
        <v>3</v>
      </c>
      <c r="F104" s="1">
        <v>31</v>
      </c>
      <c r="G104" s="2">
        <v>53</v>
      </c>
      <c r="H104" s="1">
        <v>12</v>
      </c>
      <c r="I104" s="1">
        <v>30</v>
      </c>
      <c r="J104" s="1">
        <v>34</v>
      </c>
      <c r="K104" s="2"/>
      <c r="L104" s="6"/>
      <c r="M104" s="6"/>
      <c r="N104" s="6"/>
      <c r="O104" s="2"/>
      <c r="P104" s="6"/>
      <c r="Q104" s="6"/>
      <c r="R104" s="1"/>
      <c r="S104" s="3" t="str">
        <f t="shared" si="17"/>
        <v/>
      </c>
      <c r="T104" s="4" t="str">
        <f t="shared" si="18"/>
        <v/>
      </c>
      <c r="U104" s="4" t="str">
        <f t="shared" si="19"/>
        <v/>
      </c>
    </row>
    <row r="105" spans="1:21" ht="14.4">
      <c r="A105" s="1"/>
      <c r="B105" s="1" t="s">
        <v>278</v>
      </c>
      <c r="C105" s="1">
        <v>1502</v>
      </c>
      <c r="D105" s="1">
        <v>346</v>
      </c>
      <c r="E105" s="1">
        <v>10</v>
      </c>
      <c r="F105" s="1">
        <v>1084</v>
      </c>
      <c r="G105" s="2">
        <v>2346</v>
      </c>
      <c r="H105" s="1">
        <v>890</v>
      </c>
      <c r="I105" s="1">
        <v>187</v>
      </c>
      <c r="J105" s="1">
        <v>1260</v>
      </c>
      <c r="K105" s="2"/>
      <c r="L105" s="6"/>
      <c r="M105" s="6"/>
      <c r="N105" s="6"/>
      <c r="O105" s="2"/>
      <c r="P105" s="6"/>
      <c r="Q105" s="6"/>
      <c r="R105" s="1"/>
      <c r="S105" s="3" t="str">
        <f t="shared" si="17"/>
        <v/>
      </c>
      <c r="T105" s="4" t="str">
        <f t="shared" si="18"/>
        <v/>
      </c>
      <c r="U105" s="4" t="str">
        <f t="shared" si="19"/>
        <v/>
      </c>
    </row>
    <row r="106" spans="1:21" ht="14.4">
      <c r="A106" s="1"/>
      <c r="B106" s="1" t="s">
        <v>279</v>
      </c>
      <c r="C106" s="1">
        <v>124</v>
      </c>
      <c r="D106" s="1">
        <v>7</v>
      </c>
      <c r="E106" s="1">
        <v>2</v>
      </c>
      <c r="F106" s="1">
        <v>0</v>
      </c>
      <c r="G106" s="2">
        <v>111</v>
      </c>
      <c r="H106" s="1">
        <v>5</v>
      </c>
      <c r="I106" s="1">
        <v>18</v>
      </c>
      <c r="J106" s="1">
        <v>0</v>
      </c>
      <c r="K106" s="2"/>
      <c r="L106" s="6"/>
      <c r="M106" s="6"/>
      <c r="N106" s="6"/>
      <c r="O106" s="2"/>
      <c r="P106" s="6"/>
      <c r="Q106" s="6"/>
      <c r="R106" s="1"/>
      <c r="S106" s="3" t="str">
        <f t="shared" si="17"/>
        <v/>
      </c>
      <c r="T106" s="4" t="str">
        <f t="shared" si="18"/>
        <v/>
      </c>
      <c r="U106" s="4" t="str">
        <f t="shared" si="19"/>
        <v/>
      </c>
    </row>
    <row r="107" spans="1:21" ht="14.4">
      <c r="A107" s="1"/>
      <c r="B107" s="1" t="s">
        <v>280</v>
      </c>
      <c r="C107" s="1"/>
      <c r="D107" s="1"/>
      <c r="E107" s="1"/>
      <c r="F107" s="1"/>
      <c r="G107" s="2">
        <v>40</v>
      </c>
      <c r="H107" s="1">
        <v>5</v>
      </c>
      <c r="I107" s="1">
        <v>6</v>
      </c>
      <c r="J107" s="1">
        <v>0</v>
      </c>
      <c r="K107" s="2"/>
      <c r="L107" s="6"/>
      <c r="M107" s="6"/>
      <c r="N107" s="6"/>
      <c r="O107" s="2"/>
      <c r="P107" s="6"/>
      <c r="Q107" s="6"/>
      <c r="R107" s="1"/>
      <c r="S107" s="3" t="str">
        <f t="shared" si="17"/>
        <v/>
      </c>
      <c r="T107" s="4" t="str">
        <f t="shared" si="18"/>
        <v/>
      </c>
      <c r="U107" s="4" t="str">
        <f t="shared" si="19"/>
        <v/>
      </c>
    </row>
    <row r="108" spans="1:21" ht="14.4">
      <c r="A108" s="1"/>
      <c r="B108" s="1" t="s">
        <v>281</v>
      </c>
      <c r="C108" s="1">
        <v>36</v>
      </c>
      <c r="D108" s="1">
        <v>0</v>
      </c>
      <c r="E108" s="1">
        <v>0</v>
      </c>
      <c r="F108" s="1">
        <v>0</v>
      </c>
      <c r="G108" s="2">
        <v>25</v>
      </c>
      <c r="H108" s="1">
        <v>0</v>
      </c>
      <c r="I108" s="1">
        <v>5</v>
      </c>
      <c r="J108" s="1">
        <v>0</v>
      </c>
      <c r="K108" s="2"/>
      <c r="L108" s="6"/>
      <c r="M108" s="6"/>
      <c r="N108" s="6"/>
      <c r="O108" s="2"/>
      <c r="P108" s="6"/>
      <c r="Q108" s="6"/>
      <c r="R108" s="1"/>
      <c r="S108" s="3" t="str">
        <f t="shared" si="17"/>
        <v/>
      </c>
      <c r="T108" s="4" t="str">
        <f t="shared" si="18"/>
        <v/>
      </c>
      <c r="U108" s="4" t="str">
        <f t="shared" si="19"/>
        <v/>
      </c>
    </row>
    <row r="109" spans="1:21" ht="14.4">
      <c r="A109" s="1" t="str">
        <f>all!A109</f>
        <v>Polk</v>
      </c>
      <c r="B109" s="1" t="s">
        <v>283</v>
      </c>
      <c r="C109" s="1">
        <v>1151</v>
      </c>
      <c r="D109" s="1">
        <v>378</v>
      </c>
      <c r="E109" s="1">
        <v>6</v>
      </c>
      <c r="F109" s="1">
        <v>3</v>
      </c>
      <c r="G109" s="2">
        <v>77</v>
      </c>
      <c r="H109" s="1">
        <v>327</v>
      </c>
      <c r="I109" s="1">
        <v>77</v>
      </c>
      <c r="J109" s="1">
        <v>40</v>
      </c>
      <c r="K109" s="2">
        <f t="shared" ref="K109:R111" si="33">C109</f>
        <v>1151</v>
      </c>
      <c r="L109" s="6">
        <f t="shared" si="33"/>
        <v>378</v>
      </c>
      <c r="M109" s="6">
        <f t="shared" si="33"/>
        <v>6</v>
      </c>
      <c r="N109" s="6">
        <f t="shared" si="33"/>
        <v>3</v>
      </c>
      <c r="O109" s="2">
        <f t="shared" si="33"/>
        <v>77</v>
      </c>
      <c r="P109" s="6">
        <f t="shared" si="33"/>
        <v>327</v>
      </c>
      <c r="Q109" s="6">
        <f t="shared" si="33"/>
        <v>77</v>
      </c>
      <c r="R109" s="1">
        <f t="shared" si="33"/>
        <v>40</v>
      </c>
      <c r="S109" s="3">
        <f t="shared" si="17"/>
        <v>1</v>
      </c>
      <c r="T109" s="4">
        <f t="shared" si="18"/>
        <v>5.2128583840139013E-3</v>
      </c>
      <c r="U109" s="4">
        <f t="shared" si="19"/>
        <v>6.9767441860465115E-2</v>
      </c>
    </row>
    <row r="110" spans="1:21" ht="14.4">
      <c r="A110" s="1" t="str">
        <f>all!A110</f>
        <v>Randolph</v>
      </c>
      <c r="B110" s="1" t="s">
        <v>284</v>
      </c>
      <c r="C110" s="1">
        <v>3858</v>
      </c>
      <c r="D110" s="1">
        <v>124</v>
      </c>
      <c r="E110" s="1">
        <v>36</v>
      </c>
      <c r="F110" s="1">
        <v>3623</v>
      </c>
      <c r="G110" s="2">
        <v>3486</v>
      </c>
      <c r="H110" s="1">
        <v>395</v>
      </c>
      <c r="I110" s="1">
        <v>230</v>
      </c>
      <c r="J110" s="1">
        <v>2780</v>
      </c>
      <c r="K110" s="2">
        <f t="shared" si="33"/>
        <v>3858</v>
      </c>
      <c r="L110" s="6">
        <f t="shared" si="33"/>
        <v>124</v>
      </c>
      <c r="M110" s="6">
        <f t="shared" si="33"/>
        <v>36</v>
      </c>
      <c r="N110" s="6">
        <f t="shared" si="33"/>
        <v>3623</v>
      </c>
      <c r="O110" s="2">
        <f t="shared" si="33"/>
        <v>3486</v>
      </c>
      <c r="P110" s="6">
        <f t="shared" si="33"/>
        <v>395</v>
      </c>
      <c r="Q110" s="6">
        <f t="shared" si="33"/>
        <v>230</v>
      </c>
      <c r="R110" s="1">
        <f t="shared" si="33"/>
        <v>2780</v>
      </c>
      <c r="S110" s="3">
        <f t="shared" si="17"/>
        <v>6.5978198508318986E-2</v>
      </c>
      <c r="T110" s="4">
        <f t="shared" si="18"/>
        <v>9.3312597200622092E-3</v>
      </c>
      <c r="U110" s="4">
        <f t="shared" si="19"/>
        <v>0.56582851788224275</v>
      </c>
    </row>
    <row r="111" spans="1:21" ht="14.4">
      <c r="A111" s="1" t="str">
        <f>all!A111</f>
        <v>Richmond</v>
      </c>
      <c r="B111" s="1" t="s">
        <v>285</v>
      </c>
      <c r="C111" s="1">
        <v>1240</v>
      </c>
      <c r="D111" s="1">
        <v>187</v>
      </c>
      <c r="E111" s="1">
        <v>8</v>
      </c>
      <c r="F111" s="1">
        <v>946</v>
      </c>
      <c r="G111" s="2">
        <v>2857</v>
      </c>
      <c r="H111" s="1">
        <v>422</v>
      </c>
      <c r="I111" s="1">
        <v>107</v>
      </c>
      <c r="J111" s="1">
        <v>1946</v>
      </c>
      <c r="K111" s="2">
        <f t="shared" si="33"/>
        <v>1240</v>
      </c>
      <c r="L111" s="6">
        <f t="shared" si="33"/>
        <v>187</v>
      </c>
      <c r="M111" s="6">
        <f t="shared" si="33"/>
        <v>8</v>
      </c>
      <c r="N111" s="6">
        <f t="shared" si="33"/>
        <v>946</v>
      </c>
      <c r="O111" s="2">
        <f t="shared" si="33"/>
        <v>2857</v>
      </c>
      <c r="P111" s="6">
        <f t="shared" si="33"/>
        <v>422</v>
      </c>
      <c r="Q111" s="6">
        <f t="shared" si="33"/>
        <v>107</v>
      </c>
      <c r="R111" s="6">
        <f t="shared" si="33"/>
        <v>1946</v>
      </c>
      <c r="S111" s="3">
        <f t="shared" si="17"/>
        <v>3.7451872593629684E-2</v>
      </c>
      <c r="T111" s="4">
        <f t="shared" si="18"/>
        <v>6.4516129032258064E-3</v>
      </c>
      <c r="U111" s="4">
        <f t="shared" si="19"/>
        <v>0.32710926694329184</v>
      </c>
    </row>
    <row r="112" spans="1:21" ht="14.4">
      <c r="A112" s="1" t="str">
        <f>all!A112</f>
        <v>Robeson</v>
      </c>
      <c r="B112" s="1" t="s">
        <v>286</v>
      </c>
      <c r="C112" s="1">
        <v>331</v>
      </c>
      <c r="D112" s="1"/>
      <c r="E112" s="1"/>
      <c r="F112" s="1"/>
      <c r="G112" s="2">
        <v>356</v>
      </c>
      <c r="H112" s="1"/>
      <c r="I112" s="1"/>
      <c r="J112" s="1"/>
      <c r="K112" s="2">
        <f>SUM(C112:C115)</f>
        <v>1722</v>
      </c>
      <c r="L112" s="6">
        <f t="shared" ref="L112:R112" si="34">SUM(D112:D115)</f>
        <v>185</v>
      </c>
      <c r="M112" s="6">
        <f t="shared" si="34"/>
        <v>3</v>
      </c>
      <c r="N112" s="6">
        <f t="shared" si="34"/>
        <v>1205</v>
      </c>
      <c r="O112" s="2">
        <f t="shared" si="34"/>
        <v>3742</v>
      </c>
      <c r="P112" s="6">
        <f t="shared" si="34"/>
        <v>1459</v>
      </c>
      <c r="Q112" s="6">
        <f t="shared" si="34"/>
        <v>102</v>
      </c>
      <c r="R112" s="1">
        <f t="shared" si="34"/>
        <v>1727</v>
      </c>
      <c r="S112" s="3">
        <f t="shared" si="17"/>
        <v>2.7258150721539285E-2</v>
      </c>
      <c r="T112" s="4">
        <f t="shared" si="18"/>
        <v>1.7421602787456446E-3</v>
      </c>
      <c r="U112" s="4">
        <f t="shared" si="19"/>
        <v>0.41098226466575716</v>
      </c>
    </row>
    <row r="113" spans="1:21" ht="14.4">
      <c r="A113" s="1"/>
      <c r="B113" s="1" t="s">
        <v>287</v>
      </c>
      <c r="C113" s="1"/>
      <c r="D113" s="1"/>
      <c r="E113" s="1"/>
      <c r="F113" s="1"/>
      <c r="G113" s="2">
        <v>0</v>
      </c>
      <c r="H113" s="1">
        <v>0</v>
      </c>
      <c r="I113" s="1">
        <v>0</v>
      </c>
      <c r="J113" s="1">
        <v>0</v>
      </c>
      <c r="K113" s="2"/>
      <c r="L113" s="6"/>
      <c r="M113" s="6"/>
      <c r="N113" s="6"/>
      <c r="O113" s="2"/>
      <c r="P113" s="6"/>
      <c r="Q113" s="6"/>
      <c r="R113" s="1"/>
      <c r="S113" s="3" t="str">
        <f t="shared" si="17"/>
        <v/>
      </c>
      <c r="T113" s="4" t="str">
        <f t="shared" si="18"/>
        <v/>
      </c>
      <c r="U113" s="4" t="str">
        <f t="shared" si="19"/>
        <v/>
      </c>
    </row>
    <row r="114" spans="1:21" ht="14.4">
      <c r="A114" s="1"/>
      <c r="B114" s="1" t="s">
        <v>288</v>
      </c>
      <c r="C114" s="1">
        <v>1391</v>
      </c>
      <c r="D114" s="1">
        <v>185</v>
      </c>
      <c r="E114" s="1">
        <v>3</v>
      </c>
      <c r="F114" s="1">
        <v>1205</v>
      </c>
      <c r="G114" s="2">
        <v>3386</v>
      </c>
      <c r="H114" s="1">
        <v>1459</v>
      </c>
      <c r="I114" s="1">
        <v>102</v>
      </c>
      <c r="J114" s="1">
        <v>1727</v>
      </c>
      <c r="K114" s="2"/>
      <c r="L114" s="6"/>
      <c r="M114" s="6"/>
      <c r="N114" s="6"/>
      <c r="O114" s="2"/>
      <c r="P114" s="6"/>
      <c r="Q114" s="6"/>
      <c r="R114" s="1"/>
      <c r="S114" s="3" t="str">
        <f t="shared" si="17"/>
        <v/>
      </c>
      <c r="T114" s="4" t="str">
        <f t="shared" si="18"/>
        <v/>
      </c>
      <c r="U114" s="4" t="str">
        <f t="shared" si="19"/>
        <v/>
      </c>
    </row>
    <row r="115" spans="1:21" ht="14.4">
      <c r="A115" s="1"/>
      <c r="B115" s="1" t="s">
        <v>289</v>
      </c>
      <c r="C115" s="1"/>
      <c r="D115" s="1"/>
      <c r="E115" s="1"/>
      <c r="F115" s="1"/>
      <c r="G115" s="2">
        <v>0</v>
      </c>
      <c r="H115" s="1">
        <v>0</v>
      </c>
      <c r="I115" s="1">
        <v>0</v>
      </c>
      <c r="J115" s="1">
        <v>0</v>
      </c>
      <c r="K115" s="2"/>
      <c r="L115" s="6"/>
      <c r="M115" s="6"/>
      <c r="N115" s="6"/>
      <c r="O115" s="2"/>
      <c r="P115" s="6"/>
      <c r="Q115" s="6"/>
      <c r="R115" s="1"/>
      <c r="S115" s="3" t="str">
        <f t="shared" si="17"/>
        <v/>
      </c>
      <c r="T115" s="4" t="str">
        <f t="shared" si="18"/>
        <v/>
      </c>
      <c r="U115" s="4" t="str">
        <f t="shared" si="19"/>
        <v/>
      </c>
    </row>
    <row r="116" spans="1:21" ht="14.4">
      <c r="A116" s="1" t="str">
        <f>all!A116</f>
        <v>Rockingham</v>
      </c>
      <c r="B116" s="1" t="s">
        <v>342</v>
      </c>
      <c r="C116" s="1"/>
      <c r="D116" s="1"/>
      <c r="E116" s="1"/>
      <c r="F116" s="1"/>
      <c r="G116" s="2"/>
      <c r="H116" s="1"/>
      <c r="I116" s="1"/>
      <c r="J116" s="1"/>
      <c r="K116" s="2">
        <f>C116+C117</f>
        <v>2112</v>
      </c>
      <c r="L116" s="6">
        <f t="shared" ref="L116:R116" si="35">D116+D117</f>
        <v>118</v>
      </c>
      <c r="M116" s="6">
        <f t="shared" si="35"/>
        <v>7</v>
      </c>
      <c r="N116" s="6">
        <f t="shared" si="35"/>
        <v>1955</v>
      </c>
      <c r="O116" s="2">
        <f t="shared" si="35"/>
        <v>1469</v>
      </c>
      <c r="P116" s="6">
        <f t="shared" si="35"/>
        <v>313</v>
      </c>
      <c r="Q116" s="6">
        <f t="shared" si="35"/>
        <v>153</v>
      </c>
      <c r="R116" s="1">
        <f t="shared" si="35"/>
        <v>927</v>
      </c>
      <c r="S116" s="3">
        <f t="shared" si="17"/>
        <v>0.10415248468345814</v>
      </c>
      <c r="T116" s="4">
        <f t="shared" si="18"/>
        <v>3.3143939393939395E-3</v>
      </c>
      <c r="U116" s="4">
        <f t="shared" si="19"/>
        <v>0.67834836918806385</v>
      </c>
    </row>
    <row r="117" spans="1:21" ht="14.4">
      <c r="A117" s="1"/>
      <c r="B117" s="1" t="s">
        <v>343</v>
      </c>
      <c r="C117" s="1">
        <v>2112</v>
      </c>
      <c r="D117" s="1">
        <v>118</v>
      </c>
      <c r="E117" s="1">
        <v>7</v>
      </c>
      <c r="F117" s="1">
        <v>1955</v>
      </c>
      <c r="G117" s="2">
        <v>1469</v>
      </c>
      <c r="H117" s="1">
        <v>313</v>
      </c>
      <c r="I117" s="1">
        <v>153</v>
      </c>
      <c r="J117" s="1">
        <v>927</v>
      </c>
      <c r="K117" s="2"/>
      <c r="L117" s="6"/>
      <c r="M117" s="6"/>
      <c r="N117" s="6"/>
      <c r="O117" s="2"/>
      <c r="P117" s="6"/>
      <c r="Q117" s="6"/>
      <c r="R117" s="1"/>
      <c r="S117" s="3" t="str">
        <f t="shared" si="17"/>
        <v/>
      </c>
      <c r="T117" s="4" t="str">
        <f t="shared" si="18"/>
        <v/>
      </c>
      <c r="U117" s="4"/>
    </row>
    <row r="118" spans="1:21" ht="14.4">
      <c r="A118" s="1" t="str">
        <f>all!A118</f>
        <v>Rowan</v>
      </c>
      <c r="B118" s="1" t="s">
        <v>292</v>
      </c>
      <c r="C118" s="1">
        <v>3636</v>
      </c>
      <c r="D118" s="1">
        <v>81</v>
      </c>
      <c r="E118" s="1">
        <v>20</v>
      </c>
      <c r="F118" s="1">
        <v>2878</v>
      </c>
      <c r="G118" s="2">
        <v>3227</v>
      </c>
      <c r="H118" s="1">
        <v>357</v>
      </c>
      <c r="I118" s="1">
        <v>360</v>
      </c>
      <c r="J118" s="1">
        <v>2370</v>
      </c>
      <c r="K118" s="2">
        <f t="shared" ref="K118:R129" si="36">C118</f>
        <v>3636</v>
      </c>
      <c r="L118" s="6">
        <f t="shared" si="36"/>
        <v>81</v>
      </c>
      <c r="M118" s="6">
        <f t="shared" si="36"/>
        <v>20</v>
      </c>
      <c r="N118" s="6">
        <f t="shared" si="36"/>
        <v>2878</v>
      </c>
      <c r="O118" s="2">
        <f t="shared" si="36"/>
        <v>3227</v>
      </c>
      <c r="P118" s="6">
        <f t="shared" si="36"/>
        <v>357</v>
      </c>
      <c r="Q118" s="6">
        <f t="shared" si="36"/>
        <v>360</v>
      </c>
      <c r="R118" s="1">
        <f t="shared" si="36"/>
        <v>2370</v>
      </c>
      <c r="S118" s="3">
        <f t="shared" si="17"/>
        <v>0.11155872327238922</v>
      </c>
      <c r="T118" s="4">
        <f t="shared" si="18"/>
        <v>5.5005500550055009E-3</v>
      </c>
      <c r="U118" s="4">
        <f t="shared" si="19"/>
        <v>0.54839939024390238</v>
      </c>
    </row>
    <row r="119" spans="1:21" ht="14.4">
      <c r="A119" s="1" t="str">
        <f>all!A119</f>
        <v>Rutherford</v>
      </c>
      <c r="B119" s="1" t="s">
        <v>294</v>
      </c>
      <c r="C119" s="1">
        <v>1637</v>
      </c>
      <c r="D119" s="1">
        <v>212</v>
      </c>
      <c r="E119" s="1">
        <v>31</v>
      </c>
      <c r="F119" s="1">
        <v>1329</v>
      </c>
      <c r="G119" s="2">
        <v>2235</v>
      </c>
      <c r="H119" s="1">
        <v>1361</v>
      </c>
      <c r="I119" s="1">
        <v>193</v>
      </c>
      <c r="J119" s="1">
        <v>660</v>
      </c>
      <c r="K119" s="2">
        <f t="shared" si="36"/>
        <v>1637</v>
      </c>
      <c r="L119" s="6">
        <f t="shared" si="36"/>
        <v>212</v>
      </c>
      <c r="M119" s="6">
        <f t="shared" si="36"/>
        <v>31</v>
      </c>
      <c r="N119" s="6">
        <f t="shared" si="36"/>
        <v>1329</v>
      </c>
      <c r="O119" s="2">
        <f t="shared" si="36"/>
        <v>2235</v>
      </c>
      <c r="P119" s="6">
        <f t="shared" si="36"/>
        <v>1361</v>
      </c>
      <c r="Q119" s="6">
        <f t="shared" si="36"/>
        <v>193</v>
      </c>
      <c r="R119" s="1">
        <f t="shared" si="36"/>
        <v>660</v>
      </c>
      <c r="S119" s="3">
        <f t="shared" si="17"/>
        <v>8.6353467561521249E-2</v>
      </c>
      <c r="T119" s="4">
        <f t="shared" si="18"/>
        <v>1.8937080024434942E-2</v>
      </c>
      <c r="U119" s="4">
        <f t="shared" si="19"/>
        <v>0.66817496229260931</v>
      </c>
    </row>
    <row r="120" spans="1:21" ht="14.4">
      <c r="A120" s="1" t="str">
        <f>all!A120</f>
        <v>Sampson</v>
      </c>
      <c r="B120" s="1" t="s">
        <v>296</v>
      </c>
      <c r="C120" s="1">
        <v>1035</v>
      </c>
      <c r="D120" s="1">
        <v>37</v>
      </c>
      <c r="E120" s="1">
        <v>16</v>
      </c>
      <c r="F120" s="1">
        <v>917</v>
      </c>
      <c r="G120" s="2">
        <v>1685</v>
      </c>
      <c r="H120" s="1">
        <v>104</v>
      </c>
      <c r="I120" s="1">
        <v>38</v>
      </c>
      <c r="J120" s="1">
        <v>1502</v>
      </c>
      <c r="K120" s="2">
        <f t="shared" si="36"/>
        <v>1035</v>
      </c>
      <c r="L120" s="6">
        <f t="shared" si="36"/>
        <v>37</v>
      </c>
      <c r="M120" s="6">
        <f t="shared" si="36"/>
        <v>16</v>
      </c>
      <c r="N120" s="6">
        <f t="shared" si="36"/>
        <v>917</v>
      </c>
      <c r="O120" s="2">
        <f t="shared" si="36"/>
        <v>1685</v>
      </c>
      <c r="P120" s="6">
        <f t="shared" si="36"/>
        <v>104</v>
      </c>
      <c r="Q120" s="6">
        <f t="shared" si="36"/>
        <v>38</v>
      </c>
      <c r="R120" s="1">
        <f t="shared" si="36"/>
        <v>1502</v>
      </c>
      <c r="S120" s="3">
        <f t="shared" si="17"/>
        <v>2.2551928783382788E-2</v>
      </c>
      <c r="T120" s="4">
        <f t="shared" si="18"/>
        <v>1.5458937198067632E-2</v>
      </c>
      <c r="U120" s="4">
        <f t="shared" si="19"/>
        <v>0.3790822653989252</v>
      </c>
    </row>
    <row r="121" spans="1:21" ht="14.4">
      <c r="A121" s="1" t="str">
        <f>all!A121</f>
        <v>Scotland</v>
      </c>
      <c r="B121" s="1" t="s">
        <v>297</v>
      </c>
      <c r="C121" s="1">
        <v>701</v>
      </c>
      <c r="D121" s="1">
        <v>297</v>
      </c>
      <c r="E121" s="1">
        <v>9</v>
      </c>
      <c r="F121" s="1">
        <v>384</v>
      </c>
      <c r="G121" s="2">
        <v>1352</v>
      </c>
      <c r="H121" s="1">
        <v>819</v>
      </c>
      <c r="I121" s="1">
        <v>104</v>
      </c>
      <c r="J121" s="1">
        <v>426</v>
      </c>
      <c r="K121" s="2">
        <f t="shared" si="36"/>
        <v>701</v>
      </c>
      <c r="L121" s="6">
        <f t="shared" si="36"/>
        <v>297</v>
      </c>
      <c r="M121" s="6">
        <f t="shared" si="36"/>
        <v>9</v>
      </c>
      <c r="N121" s="6">
        <f t="shared" si="36"/>
        <v>384</v>
      </c>
      <c r="O121" s="2">
        <f t="shared" si="36"/>
        <v>1352</v>
      </c>
      <c r="P121" s="6">
        <f t="shared" si="36"/>
        <v>819</v>
      </c>
      <c r="Q121" s="6">
        <f t="shared" si="36"/>
        <v>104</v>
      </c>
      <c r="R121" s="1">
        <f t="shared" si="36"/>
        <v>426</v>
      </c>
      <c r="S121" s="3">
        <f t="shared" si="17"/>
        <v>7.6923076923076927E-2</v>
      </c>
      <c r="T121" s="4">
        <f t="shared" si="18"/>
        <v>1.2838801711840228E-2</v>
      </c>
      <c r="U121" s="4">
        <f t="shared" si="19"/>
        <v>0.47407407407407409</v>
      </c>
    </row>
    <row r="122" spans="1:21" ht="14.4">
      <c r="A122" s="1" t="str">
        <f>all!A122</f>
        <v>Stanly</v>
      </c>
      <c r="B122" s="1" t="s">
        <v>299</v>
      </c>
      <c r="C122" s="1">
        <v>1606</v>
      </c>
      <c r="D122" s="1">
        <v>30</v>
      </c>
      <c r="E122" s="1">
        <v>11</v>
      </c>
      <c r="F122" s="1">
        <v>1513</v>
      </c>
      <c r="G122" s="2">
        <v>1306</v>
      </c>
      <c r="H122" s="1">
        <v>175</v>
      </c>
      <c r="I122" s="1">
        <v>114</v>
      </c>
      <c r="J122" s="1">
        <v>997</v>
      </c>
      <c r="K122" s="2">
        <f t="shared" si="36"/>
        <v>1606</v>
      </c>
      <c r="L122" s="6">
        <f t="shared" si="36"/>
        <v>30</v>
      </c>
      <c r="M122" s="6">
        <f t="shared" si="36"/>
        <v>11</v>
      </c>
      <c r="N122" s="6">
        <f t="shared" si="36"/>
        <v>1513</v>
      </c>
      <c r="O122" s="2">
        <f t="shared" si="36"/>
        <v>1306</v>
      </c>
      <c r="P122" s="6">
        <f t="shared" si="36"/>
        <v>175</v>
      </c>
      <c r="Q122" s="6">
        <f t="shared" si="36"/>
        <v>114</v>
      </c>
      <c r="R122" s="1">
        <f t="shared" si="36"/>
        <v>997</v>
      </c>
      <c r="S122" s="3">
        <f t="shared" si="17"/>
        <v>8.7289433384379791E-2</v>
      </c>
      <c r="T122" s="4">
        <f t="shared" si="18"/>
        <v>6.8493150684931503E-3</v>
      </c>
      <c r="U122" s="4">
        <f t="shared" si="19"/>
        <v>0.60278884462151394</v>
      </c>
    </row>
    <row r="123" spans="1:21" ht="14.4">
      <c r="A123" s="1" t="str">
        <f>all!A123</f>
        <v>Stokes</v>
      </c>
      <c r="B123" s="1" t="s">
        <v>301</v>
      </c>
      <c r="C123" s="1">
        <v>1368</v>
      </c>
      <c r="D123" s="1">
        <v>113</v>
      </c>
      <c r="E123" s="1">
        <v>9</v>
      </c>
      <c r="F123" s="1">
        <v>1255</v>
      </c>
      <c r="G123" s="2">
        <v>1398</v>
      </c>
      <c r="H123" s="1">
        <v>441</v>
      </c>
      <c r="I123" s="1">
        <v>103</v>
      </c>
      <c r="J123" s="1">
        <v>854</v>
      </c>
      <c r="K123" s="2">
        <f t="shared" si="36"/>
        <v>1368</v>
      </c>
      <c r="L123" s="6">
        <f t="shared" si="36"/>
        <v>113</v>
      </c>
      <c r="M123" s="6">
        <f t="shared" si="36"/>
        <v>9</v>
      </c>
      <c r="N123" s="6">
        <f t="shared" si="36"/>
        <v>1255</v>
      </c>
      <c r="O123" s="2">
        <f t="shared" si="36"/>
        <v>1398</v>
      </c>
      <c r="P123" s="6">
        <f t="shared" si="36"/>
        <v>441</v>
      </c>
      <c r="Q123" s="6">
        <f t="shared" si="36"/>
        <v>103</v>
      </c>
      <c r="R123" s="1">
        <f t="shared" si="36"/>
        <v>854</v>
      </c>
      <c r="S123" s="3">
        <f t="shared" si="17"/>
        <v>7.3676680972818306E-2</v>
      </c>
      <c r="T123" s="4">
        <f t="shared" si="18"/>
        <v>6.5789473684210523E-3</v>
      </c>
      <c r="U123" s="4">
        <f t="shared" si="19"/>
        <v>0.59506875296348982</v>
      </c>
    </row>
    <row r="124" spans="1:21" ht="14.4">
      <c r="A124" s="1" t="str">
        <f>all!A124</f>
        <v>Surry</v>
      </c>
      <c r="B124" s="1" t="s">
        <v>303</v>
      </c>
      <c r="C124" s="1">
        <v>2044</v>
      </c>
      <c r="D124" s="1">
        <v>81</v>
      </c>
      <c r="E124" s="1">
        <v>8</v>
      </c>
      <c r="F124" s="1">
        <v>1931</v>
      </c>
      <c r="G124" s="2">
        <v>2058</v>
      </c>
      <c r="H124" s="1">
        <v>105</v>
      </c>
      <c r="I124" s="1">
        <v>123</v>
      </c>
      <c r="J124" s="1">
        <v>1789</v>
      </c>
      <c r="K124" s="2">
        <f t="shared" si="36"/>
        <v>2044</v>
      </c>
      <c r="L124" s="6">
        <f t="shared" si="36"/>
        <v>81</v>
      </c>
      <c r="M124" s="6">
        <f t="shared" si="36"/>
        <v>8</v>
      </c>
      <c r="N124" s="6">
        <f t="shared" si="36"/>
        <v>1931</v>
      </c>
      <c r="O124" s="2">
        <f t="shared" si="36"/>
        <v>2058</v>
      </c>
      <c r="P124" s="6">
        <f t="shared" si="36"/>
        <v>105</v>
      </c>
      <c r="Q124" s="6">
        <f t="shared" si="36"/>
        <v>123</v>
      </c>
      <c r="R124" s="1">
        <f t="shared" si="36"/>
        <v>1789</v>
      </c>
      <c r="S124" s="3">
        <f t="shared" si="17"/>
        <v>5.9766763848396499E-2</v>
      </c>
      <c r="T124" s="4">
        <f t="shared" si="18"/>
        <v>3.9138943248532287E-3</v>
      </c>
      <c r="U124" s="4">
        <f t="shared" si="19"/>
        <v>0.5190860215053763</v>
      </c>
    </row>
    <row r="125" spans="1:21" ht="14.4">
      <c r="A125" s="1" t="s">
        <v>345</v>
      </c>
      <c r="B125" s="1" t="s">
        <v>344</v>
      </c>
      <c r="C125" s="5"/>
      <c r="D125" s="1"/>
      <c r="E125" s="1"/>
      <c r="F125" s="1"/>
      <c r="G125" s="2"/>
      <c r="H125" s="1"/>
      <c r="I125" s="1"/>
      <c r="J125" s="1"/>
      <c r="K125" s="2">
        <f t="shared" si="36"/>
        <v>0</v>
      </c>
      <c r="L125" s="6">
        <f t="shared" si="36"/>
        <v>0</v>
      </c>
      <c r="M125" s="6">
        <f t="shared" si="36"/>
        <v>0</v>
      </c>
      <c r="N125" s="6">
        <f t="shared" si="36"/>
        <v>0</v>
      </c>
      <c r="O125" s="2">
        <f t="shared" si="36"/>
        <v>0</v>
      </c>
      <c r="P125" s="6">
        <f t="shared" si="36"/>
        <v>0</v>
      </c>
      <c r="Q125" s="6">
        <f t="shared" si="36"/>
        <v>0</v>
      </c>
      <c r="R125" s="1">
        <f t="shared" si="36"/>
        <v>0</v>
      </c>
      <c r="S125" s="3" t="str">
        <f t="shared" si="17"/>
        <v/>
      </c>
      <c r="T125" s="4" t="str">
        <f t="shared" si="18"/>
        <v/>
      </c>
      <c r="U125" s="4" t="str">
        <f t="shared" si="19"/>
        <v/>
      </c>
    </row>
    <row r="126" spans="1:21" ht="14.4">
      <c r="A126" s="1" t="str">
        <f>all!A126</f>
        <v>Transylvania</v>
      </c>
      <c r="B126" s="1" t="s">
        <v>305</v>
      </c>
      <c r="C126" s="1">
        <v>406</v>
      </c>
      <c r="D126" s="1">
        <v>129</v>
      </c>
      <c r="E126" s="1">
        <v>4</v>
      </c>
      <c r="F126" s="1">
        <v>269</v>
      </c>
      <c r="G126" s="2">
        <v>630</v>
      </c>
      <c r="H126" s="1">
        <v>396</v>
      </c>
      <c r="I126" s="1">
        <v>118</v>
      </c>
      <c r="J126" s="1">
        <v>123</v>
      </c>
      <c r="K126" s="2">
        <f t="shared" si="36"/>
        <v>406</v>
      </c>
      <c r="L126" s="6">
        <f t="shared" si="36"/>
        <v>129</v>
      </c>
      <c r="M126" s="6">
        <f t="shared" si="36"/>
        <v>4</v>
      </c>
      <c r="N126" s="6">
        <f t="shared" si="36"/>
        <v>269</v>
      </c>
      <c r="O126" s="2">
        <f t="shared" si="36"/>
        <v>630</v>
      </c>
      <c r="P126" s="6">
        <f t="shared" si="36"/>
        <v>396</v>
      </c>
      <c r="Q126" s="6">
        <f t="shared" si="36"/>
        <v>118</v>
      </c>
      <c r="R126" s="1">
        <f t="shared" si="36"/>
        <v>123</v>
      </c>
      <c r="S126" s="3">
        <f t="shared" si="17"/>
        <v>0.1873015873015873</v>
      </c>
      <c r="T126" s="4">
        <f t="shared" si="18"/>
        <v>9.852216748768473E-3</v>
      </c>
      <c r="U126" s="4">
        <f t="shared" si="19"/>
        <v>0.68622448979591832</v>
      </c>
    </row>
    <row r="127" spans="1:21" ht="14.4">
      <c r="A127" s="1" t="str">
        <f>all!A127</f>
        <v>Tyrrell</v>
      </c>
      <c r="B127" s="1" t="s">
        <v>307</v>
      </c>
      <c r="C127" s="1">
        <v>118</v>
      </c>
      <c r="D127" s="1">
        <v>1</v>
      </c>
      <c r="E127" s="1">
        <v>0</v>
      </c>
      <c r="F127" s="1">
        <v>117</v>
      </c>
      <c r="G127" s="2">
        <v>135</v>
      </c>
      <c r="H127" s="1">
        <v>14</v>
      </c>
      <c r="I127" s="1">
        <v>24</v>
      </c>
      <c r="J127" s="1">
        <v>97</v>
      </c>
      <c r="K127" s="2">
        <f t="shared" si="36"/>
        <v>118</v>
      </c>
      <c r="L127" s="6">
        <f t="shared" si="36"/>
        <v>1</v>
      </c>
      <c r="M127" s="6">
        <f t="shared" si="36"/>
        <v>0</v>
      </c>
      <c r="N127" s="6">
        <f t="shared" si="36"/>
        <v>117</v>
      </c>
      <c r="O127" s="2">
        <f t="shared" si="36"/>
        <v>135</v>
      </c>
      <c r="P127" s="6">
        <f t="shared" si="36"/>
        <v>14</v>
      </c>
      <c r="Q127" s="6">
        <f t="shared" si="36"/>
        <v>24</v>
      </c>
      <c r="R127" s="1">
        <f t="shared" si="36"/>
        <v>97</v>
      </c>
      <c r="S127" s="3">
        <f t="shared" si="17"/>
        <v>0.17777777777777778</v>
      </c>
      <c r="T127" s="4">
        <f t="shared" si="18"/>
        <v>0</v>
      </c>
      <c r="U127" s="4">
        <f t="shared" si="19"/>
        <v>0.54672897196261683</v>
      </c>
    </row>
    <row r="128" spans="1:21" ht="14.4">
      <c r="A128" s="1" t="str">
        <f>all!A128</f>
        <v>Union</v>
      </c>
      <c r="B128" s="1" t="s">
        <v>309</v>
      </c>
      <c r="C128" s="1">
        <v>3359</v>
      </c>
      <c r="D128" s="1">
        <v>228</v>
      </c>
      <c r="E128" s="1">
        <v>18</v>
      </c>
      <c r="F128" s="1">
        <v>3037</v>
      </c>
      <c r="G128" s="2">
        <v>3058</v>
      </c>
      <c r="H128" s="1">
        <v>570</v>
      </c>
      <c r="I128" s="1">
        <v>298</v>
      </c>
      <c r="J128" s="1">
        <v>1979</v>
      </c>
      <c r="K128" s="2">
        <f t="shared" si="36"/>
        <v>3359</v>
      </c>
      <c r="L128" s="6">
        <f t="shared" si="36"/>
        <v>228</v>
      </c>
      <c r="M128" s="6">
        <f t="shared" si="36"/>
        <v>18</v>
      </c>
      <c r="N128" s="6">
        <f t="shared" si="36"/>
        <v>3037</v>
      </c>
      <c r="O128" s="2">
        <f t="shared" si="36"/>
        <v>3058</v>
      </c>
      <c r="P128" s="6">
        <f t="shared" si="36"/>
        <v>570</v>
      </c>
      <c r="Q128" s="6">
        <f t="shared" si="36"/>
        <v>298</v>
      </c>
      <c r="R128" s="1">
        <f t="shared" si="36"/>
        <v>1979</v>
      </c>
      <c r="S128" s="3">
        <f t="shared" si="17"/>
        <v>9.7449313276651406E-2</v>
      </c>
      <c r="T128" s="4">
        <f t="shared" si="18"/>
        <v>5.3587377195593927E-3</v>
      </c>
      <c r="U128" s="4">
        <f t="shared" si="19"/>
        <v>0.60546251993620415</v>
      </c>
    </row>
    <row r="129" spans="1:21" ht="14.4">
      <c r="A129" s="1" t="str">
        <f>all!A129</f>
        <v>Vance</v>
      </c>
      <c r="B129" s="1" t="s">
        <v>311</v>
      </c>
      <c r="C129" s="1">
        <v>1218</v>
      </c>
      <c r="D129" s="1">
        <v>115</v>
      </c>
      <c r="E129" s="1">
        <v>25</v>
      </c>
      <c r="F129" s="1">
        <v>537</v>
      </c>
      <c r="G129" s="2">
        <v>2333</v>
      </c>
      <c r="H129" s="1">
        <v>323</v>
      </c>
      <c r="I129" s="1">
        <v>255</v>
      </c>
      <c r="J129" s="1">
        <v>704</v>
      </c>
      <c r="K129" s="2">
        <f t="shared" si="36"/>
        <v>1218</v>
      </c>
      <c r="L129" s="6">
        <f t="shared" si="36"/>
        <v>115</v>
      </c>
      <c r="M129" s="6">
        <f t="shared" si="36"/>
        <v>25</v>
      </c>
      <c r="N129" s="6">
        <f t="shared" si="36"/>
        <v>537</v>
      </c>
      <c r="O129" s="2">
        <f t="shared" si="36"/>
        <v>2333</v>
      </c>
      <c r="P129" s="6">
        <f t="shared" si="36"/>
        <v>323</v>
      </c>
      <c r="Q129" s="6">
        <f t="shared" si="36"/>
        <v>255</v>
      </c>
      <c r="R129" s="1">
        <f t="shared" si="36"/>
        <v>704</v>
      </c>
      <c r="S129" s="3">
        <f t="shared" si="17"/>
        <v>0.10930132876125161</v>
      </c>
      <c r="T129" s="4">
        <f t="shared" si="18"/>
        <v>2.0525451559934318E-2</v>
      </c>
      <c r="U129" s="4">
        <f t="shared" si="19"/>
        <v>0.43271555197421435</v>
      </c>
    </row>
    <row r="130" spans="1:21" ht="14.4">
      <c r="A130" s="1" t="str">
        <f>all!A130</f>
        <v>Wake</v>
      </c>
      <c r="B130" s="1" t="s">
        <v>312</v>
      </c>
      <c r="C130" s="1">
        <v>55</v>
      </c>
      <c r="D130" s="1">
        <v>3</v>
      </c>
      <c r="E130" s="1">
        <v>1</v>
      </c>
      <c r="F130" s="1">
        <v>37</v>
      </c>
      <c r="G130" s="2">
        <v>27</v>
      </c>
      <c r="H130" s="1">
        <v>4</v>
      </c>
      <c r="I130" s="1">
        <v>15</v>
      </c>
      <c r="J130" s="1">
        <v>1</v>
      </c>
      <c r="K130" s="2">
        <f>C131+C130</f>
        <v>7768</v>
      </c>
      <c r="L130" s="6">
        <f t="shared" ref="L130:R130" si="37">D131+D130</f>
        <v>2285</v>
      </c>
      <c r="M130" s="6">
        <f t="shared" si="37"/>
        <v>165</v>
      </c>
      <c r="N130" s="6">
        <f t="shared" si="37"/>
        <v>5304</v>
      </c>
      <c r="O130" s="2">
        <f t="shared" si="37"/>
        <v>7916</v>
      </c>
      <c r="P130" s="6">
        <f t="shared" si="37"/>
        <v>4073</v>
      </c>
      <c r="Q130" s="6">
        <f t="shared" si="37"/>
        <v>1329</v>
      </c>
      <c r="R130" s="1">
        <f t="shared" si="37"/>
        <v>2507</v>
      </c>
      <c r="S130" s="3">
        <f t="shared" si="17"/>
        <v>0.16788782213239009</v>
      </c>
      <c r="T130" s="4">
        <f t="shared" si="18"/>
        <v>2.124098867147271E-2</v>
      </c>
      <c r="U130" s="4">
        <f t="shared" si="19"/>
        <v>0.67904237613621821</v>
      </c>
    </row>
    <row r="131" spans="1:21" ht="14.4">
      <c r="A131" s="1"/>
      <c r="B131" s="1" t="s">
        <v>313</v>
      </c>
      <c r="C131" s="1">
        <v>7713</v>
      </c>
      <c r="D131" s="1">
        <v>2282</v>
      </c>
      <c r="E131" s="1">
        <v>164</v>
      </c>
      <c r="F131" s="1">
        <v>5267</v>
      </c>
      <c r="G131" s="2">
        <v>7889</v>
      </c>
      <c r="H131" s="1">
        <v>4069</v>
      </c>
      <c r="I131" s="1">
        <v>1314</v>
      </c>
      <c r="J131" s="1">
        <v>2506</v>
      </c>
      <c r="K131" s="2"/>
      <c r="L131" s="6"/>
      <c r="M131" s="6"/>
      <c r="N131" s="6"/>
      <c r="O131" s="2"/>
      <c r="P131" s="6"/>
      <c r="Q131" s="6"/>
      <c r="R131" s="1"/>
      <c r="S131" s="3" t="str">
        <f t="shared" si="17"/>
        <v/>
      </c>
      <c r="T131" s="4" t="str">
        <f t="shared" si="18"/>
        <v/>
      </c>
      <c r="U131" s="4" t="str">
        <f t="shared" si="19"/>
        <v/>
      </c>
    </row>
    <row r="132" spans="1:21" ht="14.4">
      <c r="A132" s="1" t="str">
        <f>all!A132</f>
        <v>Warren</v>
      </c>
      <c r="B132" s="1" t="s">
        <v>315</v>
      </c>
      <c r="C132" s="1">
        <v>678</v>
      </c>
      <c r="D132" s="1">
        <v>113</v>
      </c>
      <c r="E132" s="1">
        <v>4</v>
      </c>
      <c r="F132" s="1">
        <v>537</v>
      </c>
      <c r="G132" s="2">
        <v>891</v>
      </c>
      <c r="H132" s="1">
        <v>314</v>
      </c>
      <c r="I132" s="1">
        <v>67</v>
      </c>
      <c r="J132" s="1">
        <v>477</v>
      </c>
      <c r="K132" s="2">
        <f t="shared" ref="K132:R133" si="38">C132</f>
        <v>678</v>
      </c>
      <c r="L132" s="6">
        <f t="shared" si="38"/>
        <v>113</v>
      </c>
      <c r="M132" s="6">
        <f t="shared" si="38"/>
        <v>4</v>
      </c>
      <c r="N132" s="6">
        <f t="shared" si="38"/>
        <v>537</v>
      </c>
      <c r="O132" s="2">
        <f t="shared" si="38"/>
        <v>891</v>
      </c>
      <c r="P132" s="6">
        <f t="shared" si="38"/>
        <v>314</v>
      </c>
      <c r="Q132" s="6">
        <f t="shared" si="38"/>
        <v>67</v>
      </c>
      <c r="R132" s="1">
        <f t="shared" si="38"/>
        <v>477</v>
      </c>
      <c r="S132" s="3">
        <f t="shared" si="17"/>
        <v>7.5196408529741868E-2</v>
      </c>
      <c r="T132" s="4">
        <f t="shared" si="18"/>
        <v>5.8997050147492625E-3</v>
      </c>
      <c r="U132" s="4">
        <f t="shared" si="19"/>
        <v>0.52958579881656809</v>
      </c>
    </row>
    <row r="133" spans="1:21" ht="14.4">
      <c r="A133" s="1" t="str">
        <f>all!A133</f>
        <v>Washington</v>
      </c>
      <c r="B133" s="1" t="s">
        <v>317</v>
      </c>
      <c r="C133" s="1">
        <v>28</v>
      </c>
      <c r="D133" s="1">
        <v>3</v>
      </c>
      <c r="E133" s="1">
        <v>0</v>
      </c>
      <c r="F133" s="1">
        <v>25</v>
      </c>
      <c r="G133" s="2">
        <v>141</v>
      </c>
      <c r="H133" s="1">
        <v>5</v>
      </c>
      <c r="I133" s="1">
        <v>5</v>
      </c>
      <c r="J133" s="1">
        <v>136</v>
      </c>
      <c r="K133" s="2">
        <f t="shared" si="38"/>
        <v>28</v>
      </c>
      <c r="L133" s="6">
        <f t="shared" si="38"/>
        <v>3</v>
      </c>
      <c r="M133" s="6">
        <f t="shared" si="38"/>
        <v>0</v>
      </c>
      <c r="N133" s="6">
        <f t="shared" si="38"/>
        <v>25</v>
      </c>
      <c r="O133" s="2">
        <f t="shared" si="38"/>
        <v>141</v>
      </c>
      <c r="P133" s="6">
        <f t="shared" si="38"/>
        <v>5</v>
      </c>
      <c r="Q133" s="6">
        <f t="shared" si="38"/>
        <v>5</v>
      </c>
      <c r="R133" s="1">
        <f t="shared" si="38"/>
        <v>136</v>
      </c>
      <c r="S133" s="3">
        <f t="shared" si="17"/>
        <v>3.5460992907801421E-2</v>
      </c>
      <c r="T133" s="4">
        <f t="shared" si="18"/>
        <v>0</v>
      </c>
      <c r="U133" s="4">
        <f t="shared" si="19"/>
        <v>0.15527950310559005</v>
      </c>
    </row>
    <row r="134" spans="1:21" ht="14.4">
      <c r="A134" s="1" t="str">
        <f>all!A134</f>
        <v>Watauga</v>
      </c>
      <c r="B134" s="1" t="s">
        <v>319</v>
      </c>
      <c r="C134" s="1">
        <v>474</v>
      </c>
      <c r="D134" s="1">
        <v>154</v>
      </c>
      <c r="E134" s="1">
        <v>10</v>
      </c>
      <c r="F134" s="1">
        <v>310</v>
      </c>
      <c r="G134" s="2">
        <v>398</v>
      </c>
      <c r="H134" s="1">
        <v>260</v>
      </c>
      <c r="I134" s="1">
        <v>67</v>
      </c>
      <c r="J134" s="1">
        <v>71</v>
      </c>
      <c r="K134" s="2">
        <f>C135+C134</f>
        <v>1153</v>
      </c>
      <c r="L134" s="6">
        <f t="shared" ref="L134:R134" si="39">D135+D134</f>
        <v>628</v>
      </c>
      <c r="M134" s="6">
        <f t="shared" si="39"/>
        <v>22</v>
      </c>
      <c r="N134" s="6">
        <f t="shared" si="39"/>
        <v>428</v>
      </c>
      <c r="O134" s="2">
        <f t="shared" si="39"/>
        <v>1139</v>
      </c>
      <c r="P134" s="6">
        <f t="shared" si="39"/>
        <v>850</v>
      </c>
      <c r="Q134" s="6">
        <f t="shared" si="39"/>
        <v>147</v>
      </c>
      <c r="R134" s="1">
        <f t="shared" si="39"/>
        <v>103</v>
      </c>
      <c r="S134" s="3">
        <f t="shared" si="17"/>
        <v>0.12906057945566285</v>
      </c>
      <c r="T134" s="4">
        <f t="shared" si="18"/>
        <v>1.9080659150043366E-2</v>
      </c>
      <c r="U134" s="4">
        <f t="shared" si="19"/>
        <v>0.80602636534839922</v>
      </c>
    </row>
    <row r="135" spans="1:21" ht="14.4">
      <c r="A135" s="1"/>
      <c r="B135" s="1" t="s">
        <v>320</v>
      </c>
      <c r="C135" s="1">
        <v>679</v>
      </c>
      <c r="D135" s="1">
        <v>474</v>
      </c>
      <c r="E135" s="1">
        <v>12</v>
      </c>
      <c r="F135" s="1">
        <v>118</v>
      </c>
      <c r="G135" s="2">
        <v>741</v>
      </c>
      <c r="H135" s="1">
        <v>590</v>
      </c>
      <c r="I135" s="1">
        <v>80</v>
      </c>
      <c r="J135" s="1">
        <v>32</v>
      </c>
      <c r="K135" s="2"/>
      <c r="L135" s="6"/>
      <c r="M135" s="6"/>
      <c r="N135" s="6"/>
      <c r="O135" s="2"/>
      <c r="P135" s="6"/>
      <c r="Q135" s="6"/>
      <c r="R135" s="1"/>
      <c r="S135" s="3" t="str">
        <f t="shared" ref="S135:S140" si="40">IFERROR(Q135/O135,"")</f>
        <v/>
      </c>
      <c r="T135" s="4" t="str">
        <f t="shared" ref="T135:T140" si="41">IFERROR(M135/K135,"")</f>
        <v/>
      </c>
      <c r="U135" s="4" t="str">
        <f t="shared" si="19"/>
        <v/>
      </c>
    </row>
    <row r="136" spans="1:21" ht="14.4">
      <c r="A136" s="1" t="str">
        <f>all!A136</f>
        <v>Wayne</v>
      </c>
      <c r="B136" s="1" t="s">
        <v>322</v>
      </c>
      <c r="C136" s="1">
        <v>3429</v>
      </c>
      <c r="D136" s="1">
        <v>232</v>
      </c>
      <c r="E136" s="1">
        <v>46</v>
      </c>
      <c r="F136" s="1">
        <v>2753</v>
      </c>
      <c r="G136" s="2">
        <v>3251</v>
      </c>
      <c r="H136" s="1">
        <v>696</v>
      </c>
      <c r="I136" s="1">
        <v>270</v>
      </c>
      <c r="J136" s="1">
        <v>1029</v>
      </c>
      <c r="K136" s="2">
        <f t="shared" ref="K136:R140" si="42">C136</f>
        <v>3429</v>
      </c>
      <c r="L136" s="6">
        <f t="shared" si="42"/>
        <v>232</v>
      </c>
      <c r="M136" s="6">
        <f t="shared" si="42"/>
        <v>46</v>
      </c>
      <c r="N136" s="6">
        <f t="shared" si="42"/>
        <v>2753</v>
      </c>
      <c r="O136" s="2">
        <f t="shared" si="42"/>
        <v>3251</v>
      </c>
      <c r="P136" s="6">
        <f t="shared" si="42"/>
        <v>696</v>
      </c>
      <c r="Q136" s="6">
        <f t="shared" si="42"/>
        <v>270</v>
      </c>
      <c r="R136" s="1">
        <f t="shared" si="42"/>
        <v>1029</v>
      </c>
      <c r="S136" s="3">
        <f t="shared" si="40"/>
        <v>8.3051368809597043E-2</v>
      </c>
      <c r="T136" s="4">
        <f t="shared" si="41"/>
        <v>1.3414989792942549E-2</v>
      </c>
      <c r="U136" s="4">
        <f t="shared" si="19"/>
        <v>0.7279217345319936</v>
      </c>
    </row>
    <row r="137" spans="1:21" ht="14.4">
      <c r="A137" s="1" t="str">
        <f>all!A137</f>
        <v>Wilkes</v>
      </c>
      <c r="B137" s="1" t="s">
        <v>324</v>
      </c>
      <c r="C137" s="1">
        <v>3295</v>
      </c>
      <c r="D137" s="1">
        <v>138</v>
      </c>
      <c r="E137" s="1">
        <v>31</v>
      </c>
      <c r="F137" s="1">
        <v>3113</v>
      </c>
      <c r="G137" s="2">
        <v>3071</v>
      </c>
      <c r="H137" s="1">
        <v>543</v>
      </c>
      <c r="I137" s="1">
        <v>256</v>
      </c>
      <c r="J137" s="1">
        <v>2294</v>
      </c>
      <c r="K137" s="2">
        <f t="shared" si="42"/>
        <v>3295</v>
      </c>
      <c r="L137" s="6">
        <f t="shared" si="42"/>
        <v>138</v>
      </c>
      <c r="M137" s="6">
        <f t="shared" si="42"/>
        <v>31</v>
      </c>
      <c r="N137" s="6">
        <f t="shared" si="42"/>
        <v>3113</v>
      </c>
      <c r="O137" s="2">
        <f t="shared" si="42"/>
        <v>3071</v>
      </c>
      <c r="P137" s="6">
        <f t="shared" si="42"/>
        <v>543</v>
      </c>
      <c r="Q137" s="6">
        <f t="shared" si="42"/>
        <v>256</v>
      </c>
      <c r="R137" s="1">
        <f t="shared" si="42"/>
        <v>2294</v>
      </c>
      <c r="S137" s="3">
        <f t="shared" si="40"/>
        <v>8.3360468902637583E-2</v>
      </c>
      <c r="T137" s="4">
        <f t="shared" si="41"/>
        <v>9.4081942336874044E-3</v>
      </c>
      <c r="U137" s="4">
        <f t="shared" ref="U137:U140" si="43">IFERROR(N137/(N137+R137),"")</f>
        <v>0.57573515812835219</v>
      </c>
    </row>
    <row r="138" spans="1:21" ht="14.4">
      <c r="A138" s="1" t="str">
        <f>all!A138</f>
        <v>Wilson</v>
      </c>
      <c r="B138" s="1" t="s">
        <v>326</v>
      </c>
      <c r="C138" s="1">
        <v>1550</v>
      </c>
      <c r="D138" s="1">
        <v>148</v>
      </c>
      <c r="E138" s="1">
        <v>17</v>
      </c>
      <c r="F138" s="1">
        <v>1367</v>
      </c>
      <c r="G138" s="2">
        <v>1662</v>
      </c>
      <c r="H138" s="1">
        <v>523</v>
      </c>
      <c r="I138" s="1">
        <v>201</v>
      </c>
      <c r="J138" s="1">
        <v>919</v>
      </c>
      <c r="K138" s="2">
        <f t="shared" si="42"/>
        <v>1550</v>
      </c>
      <c r="L138" s="6">
        <f t="shared" si="42"/>
        <v>148</v>
      </c>
      <c r="M138" s="6">
        <f t="shared" si="42"/>
        <v>17</v>
      </c>
      <c r="N138" s="6">
        <f t="shared" si="42"/>
        <v>1367</v>
      </c>
      <c r="O138" s="2">
        <f t="shared" si="42"/>
        <v>1662</v>
      </c>
      <c r="P138" s="6">
        <f t="shared" si="42"/>
        <v>523</v>
      </c>
      <c r="Q138" s="6">
        <f t="shared" si="42"/>
        <v>201</v>
      </c>
      <c r="R138" s="1">
        <f t="shared" si="42"/>
        <v>919</v>
      </c>
      <c r="S138" s="3">
        <f t="shared" si="40"/>
        <v>0.12093862815884476</v>
      </c>
      <c r="T138" s="4">
        <f t="shared" si="41"/>
        <v>1.0967741935483871E-2</v>
      </c>
      <c r="U138" s="4">
        <f t="shared" si="43"/>
        <v>0.59798775153105865</v>
      </c>
    </row>
    <row r="139" spans="1:21" ht="14.4">
      <c r="A139" s="1" t="str">
        <f>all!A139</f>
        <v>Yadkin</v>
      </c>
      <c r="B139" s="1" t="s">
        <v>328</v>
      </c>
      <c r="C139" s="1">
        <v>1095</v>
      </c>
      <c r="D139" s="1">
        <v>30</v>
      </c>
      <c r="E139" s="1">
        <v>9</v>
      </c>
      <c r="F139" s="1">
        <v>1056</v>
      </c>
      <c r="G139" s="2">
        <v>990</v>
      </c>
      <c r="H139" s="1">
        <v>123</v>
      </c>
      <c r="I139" s="1">
        <v>96</v>
      </c>
      <c r="J139" s="1">
        <v>771</v>
      </c>
      <c r="K139" s="2">
        <f t="shared" si="42"/>
        <v>1095</v>
      </c>
      <c r="L139" s="6">
        <f t="shared" si="42"/>
        <v>30</v>
      </c>
      <c r="M139" s="6">
        <f t="shared" si="42"/>
        <v>9</v>
      </c>
      <c r="N139" s="6">
        <f t="shared" si="42"/>
        <v>1056</v>
      </c>
      <c r="O139" s="2">
        <f t="shared" si="42"/>
        <v>990</v>
      </c>
      <c r="P139" s="6">
        <f t="shared" si="42"/>
        <v>123</v>
      </c>
      <c r="Q139" s="6">
        <f t="shared" si="42"/>
        <v>96</v>
      </c>
      <c r="R139" s="1">
        <f t="shared" si="42"/>
        <v>771</v>
      </c>
      <c r="S139" s="3">
        <f t="shared" si="40"/>
        <v>9.696969696969697E-2</v>
      </c>
      <c r="T139" s="4">
        <f t="shared" si="41"/>
        <v>8.21917808219178E-3</v>
      </c>
      <c r="U139" s="4">
        <f t="shared" si="43"/>
        <v>0.57799671592775037</v>
      </c>
    </row>
    <row r="140" spans="1:21" ht="14.4">
      <c r="A140" s="1" t="str">
        <f>all!A140</f>
        <v>Yancey</v>
      </c>
      <c r="B140" s="1" t="s">
        <v>330</v>
      </c>
      <c r="C140" s="1">
        <v>556</v>
      </c>
      <c r="D140" s="1">
        <v>198</v>
      </c>
      <c r="E140" s="1">
        <v>12</v>
      </c>
      <c r="F140" s="1">
        <v>329</v>
      </c>
      <c r="G140" s="2">
        <v>560</v>
      </c>
      <c r="H140" s="1">
        <v>386</v>
      </c>
      <c r="I140" s="1">
        <v>49</v>
      </c>
      <c r="J140" s="1">
        <v>122</v>
      </c>
      <c r="K140" s="2">
        <f t="shared" si="42"/>
        <v>556</v>
      </c>
      <c r="L140" s="6">
        <f t="shared" si="42"/>
        <v>198</v>
      </c>
      <c r="M140" s="6">
        <f t="shared" si="42"/>
        <v>12</v>
      </c>
      <c r="N140" s="6">
        <f t="shared" si="42"/>
        <v>329</v>
      </c>
      <c r="O140" s="2">
        <f t="shared" si="42"/>
        <v>560</v>
      </c>
      <c r="P140" s="6">
        <f t="shared" si="42"/>
        <v>386</v>
      </c>
      <c r="Q140" s="6">
        <f t="shared" si="42"/>
        <v>49</v>
      </c>
      <c r="R140" s="1">
        <f t="shared" si="42"/>
        <v>122</v>
      </c>
      <c r="S140" s="3">
        <f t="shared" si="40"/>
        <v>8.7499999999999994E-2</v>
      </c>
      <c r="T140" s="4">
        <f t="shared" si="41"/>
        <v>2.1582733812949641E-2</v>
      </c>
      <c r="U140" s="4">
        <f t="shared" si="43"/>
        <v>0.729490022172949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0"/>
  <sheetViews>
    <sheetView zoomScale="90" zoomScaleNormal="90" workbookViewId="0">
      <pane ySplit="3" topLeftCell="A126" activePane="bottomLeft" state="frozen"/>
      <selection activeCell="A146" sqref="A146:XFD396"/>
      <selection pane="bottomLeft" activeCell="O48" sqref="O48"/>
    </sheetView>
  </sheetViews>
  <sheetFormatPr defaultRowHeight="12.6" customHeight="1"/>
  <cols>
    <col min="1" max="1" width="12" customWidth="1"/>
    <col min="2" max="2" width="29.109375" customWidth="1"/>
    <col min="3" max="10" width="6.109375" customWidth="1"/>
    <col min="11" max="18" width="6.77734375" customWidth="1"/>
    <col min="19" max="19" width="7.88671875" customWidth="1"/>
    <col min="20" max="21" width="7" customWidth="1"/>
    <col min="22" max="27" width="8.88671875" customWidth="1"/>
  </cols>
  <sheetData>
    <row r="1" spans="1:21" ht="14.4">
      <c r="A1" s="1">
        <v>2012</v>
      </c>
      <c r="B1" s="1"/>
      <c r="C1" s="1"/>
      <c r="D1" s="1"/>
      <c r="E1" s="1"/>
      <c r="F1" s="1"/>
      <c r="G1" s="2"/>
      <c r="H1" s="1"/>
      <c r="I1" s="1"/>
      <c r="J1" s="1"/>
      <c r="K1" s="2"/>
      <c r="L1" s="1"/>
      <c r="M1" s="1"/>
      <c r="N1" s="1"/>
      <c r="O1" s="2"/>
      <c r="P1" s="1"/>
      <c r="Q1" s="1"/>
      <c r="R1" s="1"/>
      <c r="S1" s="3"/>
      <c r="T1" s="4"/>
      <c r="U1" s="4"/>
    </row>
    <row r="2" spans="1:21" ht="14.4">
      <c r="A2" s="1"/>
      <c r="B2" s="1"/>
      <c r="C2" s="1"/>
      <c r="D2" s="1" t="s">
        <v>4</v>
      </c>
      <c r="E2" s="1"/>
      <c r="F2" s="1"/>
      <c r="G2" s="2"/>
      <c r="H2" s="1" t="s">
        <v>5</v>
      </c>
      <c r="I2" s="1"/>
      <c r="J2" s="1"/>
      <c r="K2" s="2" t="s">
        <v>117</v>
      </c>
      <c r="L2" s="1" t="s">
        <v>4</v>
      </c>
      <c r="M2" s="1"/>
      <c r="N2" s="1"/>
      <c r="O2" s="2" t="s">
        <v>5</v>
      </c>
      <c r="P2" s="1"/>
      <c r="Q2" s="1"/>
      <c r="R2" s="1"/>
      <c r="S2" s="3" t="s">
        <v>8</v>
      </c>
      <c r="T2" s="4"/>
      <c r="U2" s="4" t="s">
        <v>333</v>
      </c>
    </row>
    <row r="3" spans="1:21" ht="14.4">
      <c r="A3" s="1" t="s">
        <v>0</v>
      </c>
      <c r="B3" s="1"/>
      <c r="C3" s="1" t="s">
        <v>6</v>
      </c>
      <c r="D3" s="1" t="s">
        <v>7</v>
      </c>
      <c r="E3" s="1" t="s">
        <v>8</v>
      </c>
      <c r="F3" s="1" t="s">
        <v>9</v>
      </c>
      <c r="G3" s="2" t="s">
        <v>6</v>
      </c>
      <c r="H3" s="1" t="s">
        <v>7</v>
      </c>
      <c r="I3" s="1" t="s">
        <v>8</v>
      </c>
      <c r="J3" s="1" t="s">
        <v>9</v>
      </c>
      <c r="K3" s="2" t="s">
        <v>6</v>
      </c>
      <c r="L3" s="1" t="s">
        <v>7</v>
      </c>
      <c r="M3" s="1" t="s">
        <v>8</v>
      </c>
      <c r="N3" s="1" t="s">
        <v>9</v>
      </c>
      <c r="O3" s="2" t="s">
        <v>6</v>
      </c>
      <c r="P3" s="1" t="s">
        <v>7</v>
      </c>
      <c r="Q3" s="1" t="s">
        <v>8</v>
      </c>
      <c r="R3" s="1" t="s">
        <v>9</v>
      </c>
      <c r="S3" s="3" t="s">
        <v>2</v>
      </c>
      <c r="T3" s="4" t="s">
        <v>3</v>
      </c>
      <c r="U3" s="4" t="s">
        <v>26</v>
      </c>
    </row>
    <row r="4" spans="1:21" ht="14.4">
      <c r="A4" s="1" t="str">
        <f>all!A4</f>
        <v>Alamance</v>
      </c>
      <c r="B4" s="1" t="s">
        <v>132</v>
      </c>
      <c r="C4" s="1">
        <v>4003</v>
      </c>
      <c r="D4" s="1">
        <v>273</v>
      </c>
      <c r="E4" s="1">
        <v>49</v>
      </c>
      <c r="F4" s="1">
        <v>3446</v>
      </c>
      <c r="G4" s="2">
        <v>3241</v>
      </c>
      <c r="H4" s="1">
        <v>616</v>
      </c>
      <c r="I4" s="1">
        <v>455</v>
      </c>
      <c r="J4" s="1">
        <v>1808</v>
      </c>
      <c r="K4" s="2">
        <f>C4</f>
        <v>4003</v>
      </c>
      <c r="L4" s="1">
        <f t="shared" ref="L4:R13" si="0">D4</f>
        <v>273</v>
      </c>
      <c r="M4" s="1">
        <f t="shared" si="0"/>
        <v>49</v>
      </c>
      <c r="N4" s="1">
        <f t="shared" si="0"/>
        <v>3446</v>
      </c>
      <c r="O4" s="2">
        <f t="shared" si="0"/>
        <v>3241</v>
      </c>
      <c r="P4" s="1">
        <f t="shared" si="0"/>
        <v>616</v>
      </c>
      <c r="Q4" s="1">
        <f t="shared" si="0"/>
        <v>455</v>
      </c>
      <c r="R4" s="1">
        <f t="shared" si="0"/>
        <v>1808</v>
      </c>
      <c r="S4" s="3">
        <f>IFERROR(Q4/O4,"")</f>
        <v>0.14038876889848811</v>
      </c>
      <c r="T4" s="4">
        <f>IFERROR(M4/K4,"")</f>
        <v>1.2240819385460905E-2</v>
      </c>
      <c r="U4" s="4">
        <f>IFERROR(N4/(N4+R4),"")</f>
        <v>0.65588123334602211</v>
      </c>
    </row>
    <row r="5" spans="1:21" ht="14.4">
      <c r="A5" s="1" t="str">
        <f>all!A5</f>
        <v>Alexander</v>
      </c>
      <c r="B5" s="1" t="s">
        <v>134</v>
      </c>
      <c r="C5" s="1">
        <v>525</v>
      </c>
      <c r="D5" s="1">
        <v>27</v>
      </c>
      <c r="E5" s="1">
        <v>2</v>
      </c>
      <c r="F5" s="1">
        <v>352</v>
      </c>
      <c r="G5" s="2">
        <v>897</v>
      </c>
      <c r="H5" s="1">
        <v>424</v>
      </c>
      <c r="I5" s="1">
        <v>65</v>
      </c>
      <c r="J5" s="1">
        <v>283</v>
      </c>
      <c r="K5" s="2">
        <f t="shared" ref="K5:K13" si="1">C5</f>
        <v>525</v>
      </c>
      <c r="L5" s="1">
        <f t="shared" si="0"/>
        <v>27</v>
      </c>
      <c r="M5" s="1">
        <f t="shared" si="0"/>
        <v>2</v>
      </c>
      <c r="N5" s="1">
        <f t="shared" si="0"/>
        <v>352</v>
      </c>
      <c r="O5" s="2">
        <f t="shared" si="0"/>
        <v>897</v>
      </c>
      <c r="P5" s="1">
        <f t="shared" si="0"/>
        <v>424</v>
      </c>
      <c r="Q5" s="1">
        <f t="shared" si="0"/>
        <v>65</v>
      </c>
      <c r="R5" s="1">
        <f t="shared" si="0"/>
        <v>283</v>
      </c>
      <c r="S5" s="3">
        <f t="shared" ref="S5:S69" si="2">IFERROR(Q5/O5,"")</f>
        <v>7.2463768115942032E-2</v>
      </c>
      <c r="T5" s="4">
        <f t="shared" ref="T5:T69" si="3">IFERROR(M5/K5,"")</f>
        <v>3.8095238095238095E-3</v>
      </c>
      <c r="U5" s="4">
        <f t="shared" ref="U5:U69" si="4">IFERROR(N5/(N5+R5),"")</f>
        <v>0.55433070866141732</v>
      </c>
    </row>
    <row r="6" spans="1:21" ht="14.4">
      <c r="A6" s="1" t="str">
        <f>all!A6</f>
        <v>Alleghany</v>
      </c>
      <c r="B6" s="1" t="s">
        <v>136</v>
      </c>
      <c r="C6" s="1">
        <v>63</v>
      </c>
      <c r="D6" s="1">
        <v>60</v>
      </c>
      <c r="E6" s="1">
        <v>0</v>
      </c>
      <c r="F6" s="1">
        <v>3</v>
      </c>
      <c r="G6" s="2">
        <v>405</v>
      </c>
      <c r="H6" s="1">
        <v>213</v>
      </c>
      <c r="I6" s="1">
        <v>14</v>
      </c>
      <c r="J6" s="1">
        <v>60</v>
      </c>
      <c r="K6" s="2">
        <f t="shared" si="1"/>
        <v>63</v>
      </c>
      <c r="L6" s="1">
        <f t="shared" si="0"/>
        <v>60</v>
      </c>
      <c r="M6" s="1">
        <f t="shared" si="0"/>
        <v>0</v>
      </c>
      <c r="N6" s="1">
        <f t="shared" si="0"/>
        <v>3</v>
      </c>
      <c r="O6" s="2">
        <f t="shared" si="0"/>
        <v>405</v>
      </c>
      <c r="P6" s="1">
        <f t="shared" si="0"/>
        <v>213</v>
      </c>
      <c r="Q6" s="1">
        <f t="shared" si="0"/>
        <v>14</v>
      </c>
      <c r="R6" s="1">
        <f t="shared" si="0"/>
        <v>60</v>
      </c>
      <c r="S6" s="3">
        <f t="shared" si="2"/>
        <v>3.4567901234567898E-2</v>
      </c>
      <c r="T6" s="4">
        <f t="shared" si="3"/>
        <v>0</v>
      </c>
      <c r="U6" s="4">
        <f t="shared" si="4"/>
        <v>4.7619047619047616E-2</v>
      </c>
    </row>
    <row r="7" spans="1:21" ht="14.4">
      <c r="A7" s="1" t="str">
        <f>all!A7</f>
        <v>Anson</v>
      </c>
      <c r="B7" s="1" t="s">
        <v>138</v>
      </c>
      <c r="C7" s="1">
        <v>181</v>
      </c>
      <c r="D7" s="1">
        <v>19</v>
      </c>
      <c r="E7" s="1">
        <v>0</v>
      </c>
      <c r="F7" s="1">
        <v>162</v>
      </c>
      <c r="G7" s="2">
        <v>463</v>
      </c>
      <c r="H7" s="1">
        <v>30</v>
      </c>
      <c r="I7" s="1">
        <v>1</v>
      </c>
      <c r="J7" s="1">
        <v>432</v>
      </c>
      <c r="K7" s="2">
        <f t="shared" si="1"/>
        <v>181</v>
      </c>
      <c r="L7" s="1">
        <f t="shared" si="0"/>
        <v>19</v>
      </c>
      <c r="M7" s="1">
        <f t="shared" si="0"/>
        <v>0</v>
      </c>
      <c r="N7" s="1">
        <f t="shared" si="0"/>
        <v>162</v>
      </c>
      <c r="O7" s="2">
        <f t="shared" si="0"/>
        <v>463</v>
      </c>
      <c r="P7" s="1">
        <f t="shared" si="0"/>
        <v>30</v>
      </c>
      <c r="Q7" s="1">
        <f t="shared" si="0"/>
        <v>1</v>
      </c>
      <c r="R7" s="1">
        <f t="shared" si="0"/>
        <v>432</v>
      </c>
      <c r="S7" s="3">
        <f t="shared" si="2"/>
        <v>2.1598272138228943E-3</v>
      </c>
      <c r="T7" s="4">
        <f t="shared" si="3"/>
        <v>0</v>
      </c>
      <c r="U7" s="4">
        <f t="shared" si="4"/>
        <v>0.27272727272727271</v>
      </c>
    </row>
    <row r="8" spans="1:21" ht="14.4">
      <c r="A8" s="1" t="str">
        <f>all!A8</f>
        <v>Ashe</v>
      </c>
      <c r="B8" s="1" t="s">
        <v>140</v>
      </c>
      <c r="C8" s="1">
        <v>463</v>
      </c>
      <c r="D8" s="1">
        <v>30</v>
      </c>
      <c r="E8" s="1">
        <v>1</v>
      </c>
      <c r="F8" s="1">
        <v>432</v>
      </c>
      <c r="G8" s="2">
        <v>458</v>
      </c>
      <c r="H8" s="1">
        <v>137</v>
      </c>
      <c r="I8" s="1">
        <v>39</v>
      </c>
      <c r="J8" s="1">
        <v>282</v>
      </c>
      <c r="K8" s="2">
        <f t="shared" si="1"/>
        <v>463</v>
      </c>
      <c r="L8" s="1">
        <f t="shared" si="0"/>
        <v>30</v>
      </c>
      <c r="M8" s="1">
        <f t="shared" si="0"/>
        <v>1</v>
      </c>
      <c r="N8" s="1">
        <f t="shared" si="0"/>
        <v>432</v>
      </c>
      <c r="O8" s="2">
        <f t="shared" si="0"/>
        <v>458</v>
      </c>
      <c r="P8" s="1">
        <f t="shared" si="0"/>
        <v>137</v>
      </c>
      <c r="Q8" s="1">
        <f t="shared" si="0"/>
        <v>39</v>
      </c>
      <c r="R8" s="1">
        <f t="shared" si="0"/>
        <v>282</v>
      </c>
      <c r="S8" s="3">
        <f t="shared" si="2"/>
        <v>8.5152838427947602E-2</v>
      </c>
      <c r="T8" s="4">
        <f t="shared" si="3"/>
        <v>2.1598272138228943E-3</v>
      </c>
      <c r="U8" s="4">
        <f t="shared" si="4"/>
        <v>0.60504201680672265</v>
      </c>
    </row>
    <row r="9" spans="1:21" ht="14.4">
      <c r="A9" s="1" t="str">
        <f>all!A9</f>
        <v>Avery</v>
      </c>
      <c r="B9" s="1" t="s">
        <v>142</v>
      </c>
      <c r="C9" s="1">
        <v>453</v>
      </c>
      <c r="D9" s="1">
        <v>264</v>
      </c>
      <c r="E9" s="1">
        <v>22</v>
      </c>
      <c r="F9" s="1">
        <v>161</v>
      </c>
      <c r="G9" s="2">
        <v>458</v>
      </c>
      <c r="H9" s="1">
        <v>366</v>
      </c>
      <c r="I9" s="1">
        <v>30</v>
      </c>
      <c r="J9" s="1">
        <v>62</v>
      </c>
      <c r="K9" s="2">
        <f t="shared" si="1"/>
        <v>453</v>
      </c>
      <c r="L9" s="1">
        <f t="shared" si="0"/>
        <v>264</v>
      </c>
      <c r="M9" s="1">
        <f t="shared" si="0"/>
        <v>22</v>
      </c>
      <c r="N9" s="1">
        <f t="shared" si="0"/>
        <v>161</v>
      </c>
      <c r="O9" s="2">
        <f t="shared" si="0"/>
        <v>458</v>
      </c>
      <c r="P9" s="1">
        <f t="shared" si="0"/>
        <v>366</v>
      </c>
      <c r="Q9" s="1">
        <f t="shared" si="0"/>
        <v>30</v>
      </c>
      <c r="R9" s="1">
        <f t="shared" si="0"/>
        <v>62</v>
      </c>
      <c r="S9" s="3">
        <f t="shared" si="2"/>
        <v>6.5502183406113537E-2</v>
      </c>
      <c r="T9" s="4">
        <f t="shared" si="3"/>
        <v>4.856512141280353E-2</v>
      </c>
      <c r="U9" s="4">
        <f t="shared" si="4"/>
        <v>0.72197309417040356</v>
      </c>
    </row>
    <row r="10" spans="1:21" ht="14.4">
      <c r="A10" s="1" t="str">
        <f>all!A10</f>
        <v>Beaufort</v>
      </c>
      <c r="B10" s="1" t="s">
        <v>144</v>
      </c>
      <c r="C10" s="1">
        <v>1369</v>
      </c>
      <c r="D10" s="1">
        <v>248</v>
      </c>
      <c r="E10" s="1">
        <v>12</v>
      </c>
      <c r="F10" s="1">
        <v>1109</v>
      </c>
      <c r="G10" s="2">
        <v>1249</v>
      </c>
      <c r="H10" s="1">
        <v>366</v>
      </c>
      <c r="I10" s="1">
        <v>123</v>
      </c>
      <c r="J10" s="1">
        <v>760</v>
      </c>
      <c r="K10" s="2">
        <f t="shared" si="1"/>
        <v>1369</v>
      </c>
      <c r="L10" s="1">
        <f t="shared" si="0"/>
        <v>248</v>
      </c>
      <c r="M10" s="1">
        <f t="shared" si="0"/>
        <v>12</v>
      </c>
      <c r="N10" s="1">
        <f t="shared" si="0"/>
        <v>1109</v>
      </c>
      <c r="O10" s="2">
        <f t="shared" si="0"/>
        <v>1249</v>
      </c>
      <c r="P10" s="1">
        <f t="shared" si="0"/>
        <v>366</v>
      </c>
      <c r="Q10" s="1">
        <f t="shared" si="0"/>
        <v>123</v>
      </c>
      <c r="R10" s="1">
        <f t="shared" si="0"/>
        <v>760</v>
      </c>
      <c r="S10" s="3">
        <f t="shared" si="2"/>
        <v>9.8478783026421143E-2</v>
      </c>
      <c r="T10" s="4">
        <f t="shared" si="3"/>
        <v>8.7655222790357923E-3</v>
      </c>
      <c r="U10" s="4">
        <f t="shared" si="4"/>
        <v>0.59336543606206527</v>
      </c>
    </row>
    <row r="11" spans="1:21" ht="14.4">
      <c r="A11" s="1" t="str">
        <f>all!A11</f>
        <v>Bertie</v>
      </c>
      <c r="B11" s="1" t="s">
        <v>146</v>
      </c>
      <c r="C11" s="1">
        <v>421</v>
      </c>
      <c r="D11" s="1">
        <v>63</v>
      </c>
      <c r="E11" s="1">
        <v>2</v>
      </c>
      <c r="F11" s="1">
        <v>356</v>
      </c>
      <c r="G11" s="2">
        <v>467</v>
      </c>
      <c r="H11" s="1">
        <v>244</v>
      </c>
      <c r="I11" s="1">
        <v>15</v>
      </c>
      <c r="J11" s="1">
        <v>208</v>
      </c>
      <c r="K11" s="2">
        <f>C11+C12</f>
        <v>448</v>
      </c>
      <c r="L11" s="1">
        <f t="shared" ref="L11:R11" si="5">D11+D12</f>
        <v>78</v>
      </c>
      <c r="M11" s="1">
        <f t="shared" si="5"/>
        <v>2</v>
      </c>
      <c r="N11" s="1">
        <f t="shared" si="5"/>
        <v>368</v>
      </c>
      <c r="O11" s="2">
        <f t="shared" si="5"/>
        <v>485</v>
      </c>
      <c r="P11" s="1">
        <f t="shared" si="5"/>
        <v>257</v>
      </c>
      <c r="Q11" s="1">
        <f t="shared" si="5"/>
        <v>17</v>
      </c>
      <c r="R11" s="1">
        <f t="shared" si="5"/>
        <v>211</v>
      </c>
      <c r="S11" s="3">
        <f t="shared" si="2"/>
        <v>3.5051546391752578E-2</v>
      </c>
      <c r="T11" s="4">
        <f t="shared" si="3"/>
        <v>4.464285714285714E-3</v>
      </c>
      <c r="U11" s="4">
        <f t="shared" si="4"/>
        <v>0.63557858376511223</v>
      </c>
    </row>
    <row r="12" spans="1:21" ht="14.4">
      <c r="A12" s="1"/>
      <c r="B12" s="1" t="s">
        <v>147</v>
      </c>
      <c r="C12" s="1">
        <v>27</v>
      </c>
      <c r="D12" s="1">
        <v>15</v>
      </c>
      <c r="E12" s="1">
        <v>0</v>
      </c>
      <c r="F12" s="1">
        <v>12</v>
      </c>
      <c r="G12" s="2">
        <v>18</v>
      </c>
      <c r="H12" s="1">
        <v>13</v>
      </c>
      <c r="I12" s="1">
        <v>2</v>
      </c>
      <c r="J12" s="1">
        <v>3</v>
      </c>
      <c r="K12" s="2"/>
      <c r="L12" s="1"/>
      <c r="M12" s="1"/>
      <c r="N12" s="1"/>
      <c r="O12" s="2"/>
      <c r="P12" s="1"/>
      <c r="Q12" s="1"/>
      <c r="R12" s="1"/>
      <c r="S12" s="3" t="str">
        <f t="shared" si="2"/>
        <v/>
      </c>
      <c r="T12" s="4" t="str">
        <f t="shared" si="3"/>
        <v/>
      </c>
      <c r="U12" s="4" t="str">
        <f t="shared" si="4"/>
        <v/>
      </c>
    </row>
    <row r="13" spans="1:21" ht="14.4">
      <c r="A13" s="1" t="str">
        <f>all!A13</f>
        <v>Bladen</v>
      </c>
      <c r="B13" s="1" t="s">
        <v>148</v>
      </c>
      <c r="C13" s="1">
        <v>990</v>
      </c>
      <c r="D13" s="1">
        <v>385</v>
      </c>
      <c r="E13" s="1">
        <v>15</v>
      </c>
      <c r="F13" s="1">
        <v>605</v>
      </c>
      <c r="G13" s="2">
        <v>1215</v>
      </c>
      <c r="H13" s="1">
        <v>978</v>
      </c>
      <c r="I13" s="1">
        <v>90</v>
      </c>
      <c r="J13" s="1">
        <v>169</v>
      </c>
      <c r="K13" s="2">
        <f t="shared" si="1"/>
        <v>990</v>
      </c>
      <c r="L13" s="1">
        <f t="shared" si="0"/>
        <v>385</v>
      </c>
      <c r="M13" s="1">
        <f t="shared" si="0"/>
        <v>15</v>
      </c>
      <c r="N13" s="1">
        <f t="shared" si="0"/>
        <v>605</v>
      </c>
      <c r="O13" s="2">
        <f t="shared" si="0"/>
        <v>1215</v>
      </c>
      <c r="P13" s="1">
        <f t="shared" si="0"/>
        <v>978</v>
      </c>
      <c r="Q13" s="1">
        <f t="shared" si="0"/>
        <v>90</v>
      </c>
      <c r="R13" s="1">
        <f t="shared" si="0"/>
        <v>169</v>
      </c>
      <c r="S13" s="3">
        <f t="shared" si="2"/>
        <v>7.407407407407407E-2</v>
      </c>
      <c r="T13" s="4">
        <f t="shared" si="3"/>
        <v>1.5151515151515152E-2</v>
      </c>
      <c r="U13" s="4">
        <f t="shared" si="4"/>
        <v>0.78165374677002586</v>
      </c>
    </row>
    <row r="14" spans="1:21" ht="14.4">
      <c r="A14" s="1" t="str">
        <f>all!A14</f>
        <v>Brunswick</v>
      </c>
      <c r="B14" s="1" t="s">
        <v>150</v>
      </c>
      <c r="C14" s="1">
        <v>3052</v>
      </c>
      <c r="D14" s="1">
        <v>253</v>
      </c>
      <c r="E14" s="1">
        <v>22</v>
      </c>
      <c r="F14" s="1">
        <v>2648</v>
      </c>
      <c r="G14" s="2">
        <v>2164</v>
      </c>
      <c r="H14" s="1">
        <v>770</v>
      </c>
      <c r="I14" s="1">
        <v>270</v>
      </c>
      <c r="J14" s="1">
        <v>1048</v>
      </c>
      <c r="K14" s="2">
        <f>SUM(C14:C19)</f>
        <v>3264</v>
      </c>
      <c r="L14" s="6">
        <f t="shared" ref="L14:R14" si="6">SUM(D14:D19)</f>
        <v>348</v>
      </c>
      <c r="M14" s="6">
        <f t="shared" si="6"/>
        <v>28</v>
      </c>
      <c r="N14" s="6">
        <f t="shared" si="6"/>
        <v>2655</v>
      </c>
      <c r="O14" s="2">
        <f t="shared" si="6"/>
        <v>2340</v>
      </c>
      <c r="P14" s="6">
        <f t="shared" si="6"/>
        <v>821</v>
      </c>
      <c r="Q14" s="6">
        <f t="shared" si="6"/>
        <v>368</v>
      </c>
      <c r="R14" s="6">
        <f t="shared" si="6"/>
        <v>1055</v>
      </c>
      <c r="S14" s="3">
        <f t="shared" si="2"/>
        <v>0.15726495726495726</v>
      </c>
      <c r="T14" s="4">
        <f t="shared" si="3"/>
        <v>8.5784313725490204E-3</v>
      </c>
      <c r="U14" s="4">
        <f t="shared" si="4"/>
        <v>0.71563342318059298</v>
      </c>
    </row>
    <row r="15" spans="1:21" ht="14.4">
      <c r="A15" s="1"/>
      <c r="B15" s="1" t="s">
        <v>151</v>
      </c>
      <c r="C15" s="1">
        <v>104</v>
      </c>
      <c r="D15" s="1">
        <v>0</v>
      </c>
      <c r="E15" s="1">
        <v>0</v>
      </c>
      <c r="F15" s="1">
        <v>0</v>
      </c>
      <c r="G15" s="2">
        <v>20</v>
      </c>
      <c r="H15" s="1">
        <v>0</v>
      </c>
      <c r="I15" s="1">
        <v>0</v>
      </c>
      <c r="J15" s="1">
        <v>0</v>
      </c>
      <c r="K15" s="2"/>
      <c r="L15" s="1"/>
      <c r="M15" s="1"/>
      <c r="N15" s="1"/>
      <c r="O15" s="2"/>
      <c r="P15" s="1"/>
      <c r="Q15" s="1"/>
      <c r="R15" s="1"/>
      <c r="S15" s="3" t="str">
        <f t="shared" si="2"/>
        <v/>
      </c>
      <c r="T15" s="4" t="str">
        <f t="shared" si="3"/>
        <v/>
      </c>
      <c r="U15" s="4" t="str">
        <f t="shared" si="4"/>
        <v/>
      </c>
    </row>
    <row r="16" spans="1:21" ht="14.4">
      <c r="A16" s="1"/>
      <c r="B16" s="1" t="s">
        <v>152</v>
      </c>
      <c r="C16" s="1">
        <v>108</v>
      </c>
      <c r="D16" s="1">
        <v>95</v>
      </c>
      <c r="E16" s="1">
        <v>6</v>
      </c>
      <c r="F16" s="1">
        <v>7</v>
      </c>
      <c r="G16" s="2">
        <v>156</v>
      </c>
      <c r="H16" s="1">
        <v>51</v>
      </c>
      <c r="I16" s="1">
        <v>98</v>
      </c>
      <c r="J16" s="1">
        <v>7</v>
      </c>
      <c r="K16" s="2"/>
      <c r="L16" s="1"/>
      <c r="M16" s="1"/>
      <c r="N16" s="1"/>
      <c r="O16" s="2"/>
      <c r="P16" s="1"/>
      <c r="Q16" s="1"/>
      <c r="R16" s="1"/>
      <c r="S16" s="3" t="str">
        <f t="shared" si="2"/>
        <v/>
      </c>
      <c r="T16" s="4" t="str">
        <f t="shared" si="3"/>
        <v/>
      </c>
      <c r="U16" s="4" t="str">
        <f t="shared" si="4"/>
        <v/>
      </c>
    </row>
    <row r="17" spans="1:21" ht="14.4">
      <c r="A17" s="1"/>
      <c r="B17" s="1" t="s">
        <v>153</v>
      </c>
      <c r="C17" s="1"/>
      <c r="D17" s="1"/>
      <c r="E17" s="1"/>
      <c r="F17" s="1"/>
      <c r="G17" s="2"/>
      <c r="H17" s="1"/>
      <c r="I17" s="1"/>
      <c r="J17" s="1"/>
      <c r="K17" s="2"/>
      <c r="L17" s="1"/>
      <c r="M17" s="1"/>
      <c r="N17" s="1"/>
      <c r="O17" s="2"/>
      <c r="P17" s="1"/>
      <c r="Q17" s="1"/>
      <c r="R17" s="1"/>
      <c r="S17" s="3" t="str">
        <f t="shared" si="2"/>
        <v/>
      </c>
      <c r="T17" s="4" t="str">
        <f t="shared" si="3"/>
        <v/>
      </c>
      <c r="U17" s="4" t="str">
        <f t="shared" si="4"/>
        <v/>
      </c>
    </row>
    <row r="18" spans="1:21" ht="14.4">
      <c r="A18" s="1"/>
      <c r="B18" s="1" t="s">
        <v>154</v>
      </c>
      <c r="C18" s="1"/>
      <c r="D18" s="1"/>
      <c r="E18" s="1"/>
      <c r="F18" s="1"/>
      <c r="G18" s="2"/>
      <c r="H18" s="1"/>
      <c r="I18" s="1"/>
      <c r="J18" s="1"/>
      <c r="K18" s="2"/>
      <c r="L18" s="1"/>
      <c r="M18" s="1"/>
      <c r="N18" s="1"/>
      <c r="O18" s="2"/>
      <c r="P18" s="1"/>
      <c r="Q18" s="1"/>
      <c r="R18" s="1"/>
      <c r="S18" s="3" t="str">
        <f t="shared" si="2"/>
        <v/>
      </c>
      <c r="T18" s="4" t="str">
        <f t="shared" si="3"/>
        <v/>
      </c>
      <c r="U18" s="4" t="str">
        <f t="shared" si="4"/>
        <v/>
      </c>
    </row>
    <row r="19" spans="1:21" ht="14.4">
      <c r="A19" s="1"/>
      <c r="B19" s="1" t="s">
        <v>155</v>
      </c>
      <c r="C19" s="1"/>
      <c r="D19" s="1"/>
      <c r="E19" s="1"/>
      <c r="F19" s="1"/>
      <c r="G19" s="2"/>
      <c r="H19" s="1"/>
      <c r="I19" s="1"/>
      <c r="J19" s="1"/>
      <c r="K19" s="2"/>
      <c r="L19" s="1"/>
      <c r="M19" s="1"/>
      <c r="N19" s="1"/>
      <c r="O19" s="2"/>
      <c r="P19" s="1"/>
      <c r="Q19" s="1"/>
      <c r="R19" s="1"/>
      <c r="S19" s="3" t="str">
        <f t="shared" si="2"/>
        <v/>
      </c>
      <c r="T19" s="4" t="str">
        <f t="shared" si="3"/>
        <v/>
      </c>
      <c r="U19" s="4" t="str">
        <f t="shared" si="4"/>
        <v/>
      </c>
    </row>
    <row r="20" spans="1:21" ht="14.4">
      <c r="A20" s="1" t="str">
        <f>all!A20</f>
        <v>Buncombe</v>
      </c>
      <c r="B20" s="1" t="s">
        <v>157</v>
      </c>
      <c r="C20" s="1">
        <v>3424</v>
      </c>
      <c r="D20" s="1">
        <v>1960</v>
      </c>
      <c r="E20" s="1">
        <v>89</v>
      </c>
      <c r="F20" s="1">
        <v>1311</v>
      </c>
      <c r="G20" s="2">
        <v>3510</v>
      </c>
      <c r="H20" s="1">
        <v>1683</v>
      </c>
      <c r="I20" s="1">
        <v>849</v>
      </c>
      <c r="J20" s="1">
        <v>958</v>
      </c>
      <c r="K20" s="2">
        <f t="shared" ref="K20:K23" si="7">C20</f>
        <v>3424</v>
      </c>
      <c r="L20" s="1">
        <f t="shared" ref="L20:L23" si="8">D20</f>
        <v>1960</v>
      </c>
      <c r="M20" s="1">
        <f t="shared" ref="M20:M23" si="9">E20</f>
        <v>89</v>
      </c>
      <c r="N20" s="1">
        <f t="shared" ref="N20:N23" si="10">F20</f>
        <v>1311</v>
      </c>
      <c r="O20" s="2">
        <f t="shared" ref="O20:O23" si="11">G20</f>
        <v>3510</v>
      </c>
      <c r="P20" s="1">
        <f t="shared" ref="P20:P23" si="12">H20</f>
        <v>1683</v>
      </c>
      <c r="Q20" s="1">
        <f t="shared" ref="Q20:Q23" si="13">I20</f>
        <v>849</v>
      </c>
      <c r="R20" s="1">
        <f t="shared" ref="R20:R23" si="14">J20</f>
        <v>958</v>
      </c>
      <c r="S20" s="3">
        <f t="shared" ref="S20:S23" si="15">IFERROR(Q20/O20,"")</f>
        <v>0.24188034188034188</v>
      </c>
      <c r="T20" s="4">
        <f t="shared" ref="T20:T23" si="16">IFERROR(M20/K20,"")</f>
        <v>2.5992990654205607E-2</v>
      </c>
      <c r="U20" s="4">
        <f t="shared" ref="U20:U23" si="17">IFERROR(N20/(N20+R20),"")</f>
        <v>0.57778757161745264</v>
      </c>
    </row>
    <row r="21" spans="1:21" ht="14.4">
      <c r="A21" s="1" t="str">
        <f>all!A21</f>
        <v>Burke</v>
      </c>
      <c r="B21" s="1" t="s">
        <v>159</v>
      </c>
      <c r="C21" s="1">
        <v>3553</v>
      </c>
      <c r="D21" s="1">
        <v>267</v>
      </c>
      <c r="E21" s="1">
        <v>28</v>
      </c>
      <c r="F21" s="1">
        <v>3258</v>
      </c>
      <c r="G21" s="2">
        <v>3064</v>
      </c>
      <c r="H21" s="1">
        <v>949</v>
      </c>
      <c r="I21" s="1">
        <v>232</v>
      </c>
      <c r="J21" s="1">
        <v>2250</v>
      </c>
      <c r="K21" s="2">
        <f t="shared" si="7"/>
        <v>3553</v>
      </c>
      <c r="L21" s="1">
        <f t="shared" si="8"/>
        <v>267</v>
      </c>
      <c r="M21" s="1">
        <f t="shared" si="9"/>
        <v>28</v>
      </c>
      <c r="N21" s="1">
        <f t="shared" si="10"/>
        <v>3258</v>
      </c>
      <c r="O21" s="2">
        <f t="shared" si="11"/>
        <v>3064</v>
      </c>
      <c r="P21" s="1">
        <f t="shared" si="12"/>
        <v>949</v>
      </c>
      <c r="Q21" s="1">
        <f t="shared" si="13"/>
        <v>232</v>
      </c>
      <c r="R21" s="1">
        <f t="shared" si="14"/>
        <v>2250</v>
      </c>
      <c r="S21" s="3">
        <f t="shared" si="15"/>
        <v>7.5718015665796348E-2</v>
      </c>
      <c r="T21" s="4">
        <f t="shared" si="16"/>
        <v>7.8806642274134534E-3</v>
      </c>
      <c r="U21" s="4">
        <f t="shared" si="17"/>
        <v>0.59150326797385622</v>
      </c>
    </row>
    <row r="22" spans="1:21" ht="14.4">
      <c r="A22" s="1" t="str">
        <f>all!A22</f>
        <v>Cabarrus</v>
      </c>
      <c r="B22" s="1" t="s">
        <v>161</v>
      </c>
      <c r="C22" s="1">
        <v>1416</v>
      </c>
      <c r="D22" s="1">
        <v>371</v>
      </c>
      <c r="E22" s="1">
        <v>7</v>
      </c>
      <c r="F22" s="1">
        <v>817</v>
      </c>
      <c r="G22" s="2">
        <v>1766</v>
      </c>
      <c r="H22" s="1">
        <v>500</v>
      </c>
      <c r="I22" s="1">
        <v>251</v>
      </c>
      <c r="J22" s="1">
        <v>860</v>
      </c>
      <c r="K22" s="2">
        <f t="shared" si="7"/>
        <v>1416</v>
      </c>
      <c r="L22" s="1">
        <f t="shared" si="8"/>
        <v>371</v>
      </c>
      <c r="M22" s="1">
        <f t="shared" si="9"/>
        <v>7</v>
      </c>
      <c r="N22" s="1">
        <f t="shared" si="10"/>
        <v>817</v>
      </c>
      <c r="O22" s="2">
        <f t="shared" si="11"/>
        <v>1766</v>
      </c>
      <c r="P22" s="1">
        <f t="shared" si="12"/>
        <v>500</v>
      </c>
      <c r="Q22" s="1">
        <f t="shared" si="13"/>
        <v>251</v>
      </c>
      <c r="R22" s="1">
        <f t="shared" si="14"/>
        <v>860</v>
      </c>
      <c r="S22" s="3">
        <f t="shared" si="15"/>
        <v>0.14212910532276329</v>
      </c>
      <c r="T22" s="4">
        <f t="shared" si="16"/>
        <v>4.9435028248587575E-3</v>
      </c>
      <c r="U22" s="4">
        <f t="shared" si="17"/>
        <v>0.48717948717948717</v>
      </c>
    </row>
    <row r="23" spans="1:21" ht="14.4">
      <c r="A23" s="1" t="str">
        <f>all!A23</f>
        <v>Caldwell</v>
      </c>
      <c r="B23" s="1" t="s">
        <v>163</v>
      </c>
      <c r="C23" s="1">
        <v>2149</v>
      </c>
      <c r="D23" s="1">
        <v>57</v>
      </c>
      <c r="E23" s="1">
        <v>32</v>
      </c>
      <c r="F23" s="1">
        <v>2005</v>
      </c>
      <c r="G23" s="2">
        <v>2414</v>
      </c>
      <c r="H23" s="1">
        <v>222</v>
      </c>
      <c r="I23" s="1">
        <v>250</v>
      </c>
      <c r="J23" s="1">
        <v>1775</v>
      </c>
      <c r="K23" s="2">
        <f t="shared" si="7"/>
        <v>2149</v>
      </c>
      <c r="L23" s="1">
        <f t="shared" si="8"/>
        <v>57</v>
      </c>
      <c r="M23" s="1">
        <f t="shared" si="9"/>
        <v>32</v>
      </c>
      <c r="N23" s="1">
        <f t="shared" si="10"/>
        <v>2005</v>
      </c>
      <c r="O23" s="2">
        <f t="shared" si="11"/>
        <v>2414</v>
      </c>
      <c r="P23" s="1">
        <f t="shared" si="12"/>
        <v>222</v>
      </c>
      <c r="Q23" s="1">
        <f t="shared" si="13"/>
        <v>250</v>
      </c>
      <c r="R23" s="1">
        <f t="shared" si="14"/>
        <v>1775</v>
      </c>
      <c r="S23" s="3">
        <f t="shared" si="15"/>
        <v>0.10356255178127589</v>
      </c>
      <c r="T23" s="4">
        <f t="shared" si="16"/>
        <v>1.4890646812470917E-2</v>
      </c>
      <c r="U23" s="4">
        <f t="shared" si="17"/>
        <v>0.53042328042328046</v>
      </c>
    </row>
    <row r="24" spans="1:21" ht="14.4">
      <c r="A24" s="1" t="str">
        <f>all!A24</f>
        <v>Camden</v>
      </c>
      <c r="B24" s="1" t="s">
        <v>337</v>
      </c>
      <c r="C24" s="1"/>
      <c r="D24" s="1"/>
      <c r="E24" s="1"/>
      <c r="F24" s="1"/>
      <c r="G24" s="2"/>
      <c r="H24" s="1"/>
      <c r="I24" s="1"/>
      <c r="J24" s="1"/>
      <c r="K24" s="2"/>
      <c r="L24" s="1"/>
      <c r="M24" s="1"/>
      <c r="N24" s="1"/>
      <c r="O24" s="2"/>
      <c r="P24" s="1"/>
      <c r="Q24" s="1"/>
      <c r="R24" s="1"/>
      <c r="S24" s="3" t="str">
        <f t="shared" si="2"/>
        <v/>
      </c>
      <c r="T24" s="4" t="str">
        <f t="shared" si="3"/>
        <v/>
      </c>
      <c r="U24" s="4"/>
    </row>
    <row r="25" spans="1:21" ht="14.4">
      <c r="A25" s="1" t="str">
        <f>all!A25</f>
        <v>Carteret</v>
      </c>
      <c r="B25" s="1" t="s">
        <v>165</v>
      </c>
      <c r="C25" s="1">
        <v>2254</v>
      </c>
      <c r="D25" s="1">
        <v>518</v>
      </c>
      <c r="E25" s="1">
        <v>50</v>
      </c>
      <c r="F25" s="1">
        <v>1591</v>
      </c>
      <c r="G25" s="2">
        <v>1373</v>
      </c>
      <c r="H25" s="1">
        <v>917</v>
      </c>
      <c r="I25" s="1">
        <v>200</v>
      </c>
      <c r="J25" s="1">
        <v>217</v>
      </c>
      <c r="K25" s="2">
        <f t="shared" ref="K25:K33" si="18">C25</f>
        <v>2254</v>
      </c>
      <c r="L25" s="1">
        <f t="shared" ref="L25:L33" si="19">D25</f>
        <v>518</v>
      </c>
      <c r="M25" s="1">
        <f t="shared" ref="M25:M33" si="20">E25</f>
        <v>50</v>
      </c>
      <c r="N25" s="1">
        <f t="shared" ref="N25:N33" si="21">F25</f>
        <v>1591</v>
      </c>
      <c r="O25" s="2">
        <f t="shared" ref="O25:O33" si="22">G25</f>
        <v>1373</v>
      </c>
      <c r="P25" s="1">
        <f t="shared" ref="P25:P33" si="23">H25</f>
        <v>917</v>
      </c>
      <c r="Q25" s="1">
        <f t="shared" ref="Q25:Q33" si="24">I25</f>
        <v>200</v>
      </c>
      <c r="R25" s="1">
        <f t="shared" ref="R25:R33" si="25">J25</f>
        <v>217</v>
      </c>
      <c r="S25" s="3">
        <f t="shared" ref="S25:S33" si="26">IFERROR(Q25/O25,"")</f>
        <v>0.14566642388929352</v>
      </c>
      <c r="T25" s="4">
        <f t="shared" ref="T25:T33" si="27">IFERROR(M25/K25,"")</f>
        <v>2.2182786157941437E-2</v>
      </c>
      <c r="U25" s="4">
        <f t="shared" ref="U25:U33" si="28">IFERROR(N25/(N25+R25),"")</f>
        <v>0.87997787610619471</v>
      </c>
    </row>
    <row r="26" spans="1:21" ht="14.4">
      <c r="A26" s="1" t="str">
        <f>all!A26</f>
        <v>Caswell</v>
      </c>
      <c r="B26" s="1" t="s">
        <v>166</v>
      </c>
      <c r="C26" s="1">
        <v>939</v>
      </c>
      <c r="D26" s="1">
        <v>153</v>
      </c>
      <c r="E26" s="1">
        <v>28</v>
      </c>
      <c r="F26" s="1">
        <v>832</v>
      </c>
      <c r="G26" s="2">
        <v>898</v>
      </c>
      <c r="H26" s="1">
        <v>508</v>
      </c>
      <c r="I26" s="1">
        <v>50</v>
      </c>
      <c r="J26" s="1">
        <v>373</v>
      </c>
      <c r="K26" s="2">
        <f t="shared" si="18"/>
        <v>939</v>
      </c>
      <c r="L26" s="1">
        <f t="shared" si="19"/>
        <v>153</v>
      </c>
      <c r="M26" s="1">
        <f t="shared" si="20"/>
        <v>28</v>
      </c>
      <c r="N26" s="1">
        <f t="shared" si="21"/>
        <v>832</v>
      </c>
      <c r="O26" s="2">
        <f t="shared" si="22"/>
        <v>898</v>
      </c>
      <c r="P26" s="1">
        <f t="shared" si="23"/>
        <v>508</v>
      </c>
      <c r="Q26" s="1">
        <f t="shared" si="24"/>
        <v>50</v>
      </c>
      <c r="R26" s="1">
        <f t="shared" si="25"/>
        <v>373</v>
      </c>
      <c r="S26" s="3">
        <f t="shared" si="26"/>
        <v>5.5679287305122498E-2</v>
      </c>
      <c r="T26" s="4">
        <f t="shared" si="27"/>
        <v>2.9818956336528223E-2</v>
      </c>
      <c r="U26" s="4">
        <f t="shared" si="28"/>
        <v>0.6904564315352697</v>
      </c>
    </row>
    <row r="27" spans="1:21" ht="14.4">
      <c r="A27" s="1" t="str">
        <f>all!A27</f>
        <v>Catawba</v>
      </c>
      <c r="B27" s="1" t="s">
        <v>168</v>
      </c>
      <c r="C27" s="1">
        <v>3484</v>
      </c>
      <c r="D27" s="1">
        <v>276</v>
      </c>
      <c r="E27" s="1">
        <v>52</v>
      </c>
      <c r="F27" s="1">
        <v>3082</v>
      </c>
      <c r="G27" s="2">
        <v>2940</v>
      </c>
      <c r="H27" s="1">
        <v>1352</v>
      </c>
      <c r="I27" s="1">
        <v>448</v>
      </c>
      <c r="J27" s="1">
        <v>951</v>
      </c>
      <c r="K27" s="2">
        <f t="shared" si="18"/>
        <v>3484</v>
      </c>
      <c r="L27" s="1">
        <f t="shared" si="19"/>
        <v>276</v>
      </c>
      <c r="M27" s="1">
        <f t="shared" si="20"/>
        <v>52</v>
      </c>
      <c r="N27" s="1">
        <f t="shared" si="21"/>
        <v>3082</v>
      </c>
      <c r="O27" s="2">
        <f t="shared" si="22"/>
        <v>2940</v>
      </c>
      <c r="P27" s="1">
        <f t="shared" si="23"/>
        <v>1352</v>
      </c>
      <c r="Q27" s="1">
        <f t="shared" si="24"/>
        <v>448</v>
      </c>
      <c r="R27" s="1">
        <f t="shared" si="25"/>
        <v>951</v>
      </c>
      <c r="S27" s="3">
        <f t="shared" si="26"/>
        <v>0.15238095238095239</v>
      </c>
      <c r="T27" s="4">
        <f t="shared" si="27"/>
        <v>1.4925373134328358E-2</v>
      </c>
      <c r="U27" s="4">
        <f t="shared" si="28"/>
        <v>0.7641953880485991</v>
      </c>
    </row>
    <row r="28" spans="1:21" ht="14.4">
      <c r="A28" s="1" t="str">
        <f>all!A28</f>
        <v>Chatham</v>
      </c>
      <c r="B28" s="1" t="s">
        <v>170</v>
      </c>
      <c r="C28" s="1">
        <v>1053</v>
      </c>
      <c r="D28" s="1">
        <v>163</v>
      </c>
      <c r="E28" s="1">
        <v>9</v>
      </c>
      <c r="F28" s="1">
        <v>869</v>
      </c>
      <c r="G28" s="2">
        <v>995</v>
      </c>
      <c r="H28" s="1">
        <v>396</v>
      </c>
      <c r="I28" s="1">
        <v>139</v>
      </c>
      <c r="J28" s="1">
        <v>475</v>
      </c>
      <c r="K28" s="2">
        <f t="shared" si="18"/>
        <v>1053</v>
      </c>
      <c r="L28" s="1">
        <f t="shared" si="19"/>
        <v>163</v>
      </c>
      <c r="M28" s="1">
        <f t="shared" si="20"/>
        <v>9</v>
      </c>
      <c r="N28" s="1">
        <f t="shared" si="21"/>
        <v>869</v>
      </c>
      <c r="O28" s="2">
        <f t="shared" si="22"/>
        <v>995</v>
      </c>
      <c r="P28" s="1">
        <f t="shared" si="23"/>
        <v>396</v>
      </c>
      <c r="Q28" s="1">
        <f t="shared" si="24"/>
        <v>139</v>
      </c>
      <c r="R28" s="1">
        <f t="shared" si="25"/>
        <v>475</v>
      </c>
      <c r="S28" s="3">
        <f t="shared" si="26"/>
        <v>0.13969849246231156</v>
      </c>
      <c r="T28" s="4">
        <f t="shared" si="27"/>
        <v>8.5470085470085479E-3</v>
      </c>
      <c r="U28" s="4">
        <f t="shared" si="28"/>
        <v>0.64657738095238093</v>
      </c>
    </row>
    <row r="29" spans="1:21" ht="14.4">
      <c r="A29" s="1" t="str">
        <f>all!A29</f>
        <v>Cherokee</v>
      </c>
      <c r="B29" s="1" t="s">
        <v>172</v>
      </c>
      <c r="C29" s="1">
        <v>916</v>
      </c>
      <c r="D29" s="1">
        <v>156</v>
      </c>
      <c r="E29" s="1">
        <v>1</v>
      </c>
      <c r="F29" s="1">
        <v>656</v>
      </c>
      <c r="G29" s="2">
        <v>944</v>
      </c>
      <c r="H29" s="1">
        <v>586</v>
      </c>
      <c r="I29" s="1">
        <v>29</v>
      </c>
      <c r="J29" s="1">
        <v>305</v>
      </c>
      <c r="K29" s="2">
        <f t="shared" si="18"/>
        <v>916</v>
      </c>
      <c r="L29" s="1">
        <f t="shared" si="19"/>
        <v>156</v>
      </c>
      <c r="M29" s="1">
        <f t="shared" si="20"/>
        <v>1</v>
      </c>
      <c r="N29" s="1">
        <f t="shared" si="21"/>
        <v>656</v>
      </c>
      <c r="O29" s="2">
        <f t="shared" si="22"/>
        <v>944</v>
      </c>
      <c r="P29" s="1">
        <f t="shared" si="23"/>
        <v>586</v>
      </c>
      <c r="Q29" s="1">
        <f t="shared" si="24"/>
        <v>29</v>
      </c>
      <c r="R29" s="1">
        <f t="shared" si="25"/>
        <v>305</v>
      </c>
      <c r="S29" s="3">
        <f t="shared" si="26"/>
        <v>3.0720338983050849E-2</v>
      </c>
      <c r="T29" s="4">
        <f t="shared" si="27"/>
        <v>1.0917030567685589E-3</v>
      </c>
      <c r="U29" s="4">
        <f t="shared" si="28"/>
        <v>0.68262226847034335</v>
      </c>
    </row>
    <row r="30" spans="1:21" ht="14.4">
      <c r="A30" s="1" t="str">
        <f>all!A30</f>
        <v>Chowan</v>
      </c>
      <c r="B30" s="1" t="s">
        <v>174</v>
      </c>
      <c r="C30" s="1">
        <v>1178</v>
      </c>
      <c r="D30" s="1">
        <v>39</v>
      </c>
      <c r="E30" s="1">
        <v>14</v>
      </c>
      <c r="F30" s="1">
        <v>1034</v>
      </c>
      <c r="G30" s="2">
        <v>976</v>
      </c>
      <c r="H30" s="1">
        <v>91</v>
      </c>
      <c r="I30" s="1">
        <v>57</v>
      </c>
      <c r="J30" s="1">
        <v>436</v>
      </c>
      <c r="K30" s="2">
        <f t="shared" si="18"/>
        <v>1178</v>
      </c>
      <c r="L30" s="1">
        <f t="shared" si="19"/>
        <v>39</v>
      </c>
      <c r="M30" s="1">
        <f t="shared" si="20"/>
        <v>14</v>
      </c>
      <c r="N30" s="1">
        <f t="shared" si="21"/>
        <v>1034</v>
      </c>
      <c r="O30" s="2">
        <f t="shared" si="22"/>
        <v>976</v>
      </c>
      <c r="P30" s="1">
        <f t="shared" si="23"/>
        <v>91</v>
      </c>
      <c r="Q30" s="1">
        <f t="shared" si="24"/>
        <v>57</v>
      </c>
      <c r="R30" s="1">
        <f t="shared" si="25"/>
        <v>436</v>
      </c>
      <c r="S30" s="3">
        <f t="shared" si="26"/>
        <v>5.8401639344262297E-2</v>
      </c>
      <c r="T30" s="4">
        <f t="shared" si="27"/>
        <v>1.1884550084889643E-2</v>
      </c>
      <c r="U30" s="4">
        <f t="shared" si="28"/>
        <v>0.70340136054421765</v>
      </c>
    </row>
    <row r="31" spans="1:21" ht="14.4">
      <c r="A31" s="1" t="str">
        <f>all!A31</f>
        <v>Clay</v>
      </c>
      <c r="B31" s="1" t="s">
        <v>123</v>
      </c>
      <c r="C31" s="1"/>
      <c r="D31" s="1"/>
      <c r="E31" s="1"/>
      <c r="F31" s="1"/>
      <c r="G31" s="2"/>
      <c r="H31" s="1"/>
      <c r="I31" s="1"/>
      <c r="J31" s="1"/>
      <c r="K31" s="2">
        <f t="shared" si="18"/>
        <v>0</v>
      </c>
      <c r="L31" s="1">
        <f t="shared" si="19"/>
        <v>0</v>
      </c>
      <c r="M31" s="1">
        <f t="shared" si="20"/>
        <v>0</v>
      </c>
      <c r="N31" s="1">
        <f t="shared" si="21"/>
        <v>0</v>
      </c>
      <c r="O31" s="2">
        <f t="shared" si="22"/>
        <v>0</v>
      </c>
      <c r="P31" s="1">
        <f t="shared" si="23"/>
        <v>0</v>
      </c>
      <c r="Q31" s="1">
        <f t="shared" si="24"/>
        <v>0</v>
      </c>
      <c r="R31" s="1">
        <f t="shared" si="25"/>
        <v>0</v>
      </c>
      <c r="S31" s="3" t="str">
        <f t="shared" si="26"/>
        <v/>
      </c>
      <c r="T31" s="4" t="str">
        <f t="shared" si="27"/>
        <v/>
      </c>
      <c r="U31" s="4" t="str">
        <f t="shared" si="28"/>
        <v/>
      </c>
    </row>
    <row r="32" spans="1:21" ht="14.4">
      <c r="A32" s="1" t="str">
        <f>all!A32</f>
        <v>Cleveland</v>
      </c>
      <c r="B32" s="1" t="s">
        <v>176</v>
      </c>
      <c r="C32" s="1">
        <v>2967</v>
      </c>
      <c r="D32" s="1">
        <v>79</v>
      </c>
      <c r="E32" s="1">
        <v>17</v>
      </c>
      <c r="F32" s="1">
        <v>2875</v>
      </c>
      <c r="G32" s="2">
        <v>3734</v>
      </c>
      <c r="H32" s="1">
        <v>634</v>
      </c>
      <c r="I32" s="1">
        <v>280</v>
      </c>
      <c r="J32" s="1">
        <v>2820</v>
      </c>
      <c r="K32" s="2">
        <f t="shared" si="18"/>
        <v>2967</v>
      </c>
      <c r="L32" s="1">
        <f t="shared" si="19"/>
        <v>79</v>
      </c>
      <c r="M32" s="1">
        <f t="shared" si="20"/>
        <v>17</v>
      </c>
      <c r="N32" s="1">
        <f t="shared" si="21"/>
        <v>2875</v>
      </c>
      <c r="O32" s="2">
        <f t="shared" si="22"/>
        <v>3734</v>
      </c>
      <c r="P32" s="1">
        <f t="shared" si="23"/>
        <v>634</v>
      </c>
      <c r="Q32" s="1">
        <f t="shared" si="24"/>
        <v>280</v>
      </c>
      <c r="R32" s="1">
        <f t="shared" si="25"/>
        <v>2820</v>
      </c>
      <c r="S32" s="3">
        <f t="shared" si="26"/>
        <v>7.4986609534011789E-2</v>
      </c>
      <c r="T32" s="4">
        <f t="shared" si="27"/>
        <v>5.7296932928884393E-3</v>
      </c>
      <c r="U32" s="4">
        <f t="shared" si="28"/>
        <v>0.50482879719051799</v>
      </c>
    </row>
    <row r="33" spans="1:21" ht="14.4">
      <c r="A33" s="1" t="str">
        <f>all!A33</f>
        <v>Columbus</v>
      </c>
      <c r="B33" s="1" t="s">
        <v>178</v>
      </c>
      <c r="C33" s="1">
        <v>1980</v>
      </c>
      <c r="D33" s="1">
        <v>683</v>
      </c>
      <c r="E33" s="1">
        <v>15</v>
      </c>
      <c r="F33" s="1">
        <v>1231</v>
      </c>
      <c r="G33" s="2">
        <v>2268</v>
      </c>
      <c r="H33" s="1">
        <v>2028</v>
      </c>
      <c r="I33" s="1">
        <v>55</v>
      </c>
      <c r="J33" s="1">
        <v>310</v>
      </c>
      <c r="K33" s="2">
        <f t="shared" si="18"/>
        <v>1980</v>
      </c>
      <c r="L33" s="1">
        <f t="shared" si="19"/>
        <v>683</v>
      </c>
      <c r="M33" s="1">
        <f t="shared" si="20"/>
        <v>15</v>
      </c>
      <c r="N33" s="1">
        <f t="shared" si="21"/>
        <v>1231</v>
      </c>
      <c r="O33" s="2">
        <f t="shared" si="22"/>
        <v>2268</v>
      </c>
      <c r="P33" s="1">
        <f t="shared" si="23"/>
        <v>2028</v>
      </c>
      <c r="Q33" s="1">
        <f t="shared" si="24"/>
        <v>55</v>
      </c>
      <c r="R33" s="1">
        <f t="shared" si="25"/>
        <v>310</v>
      </c>
      <c r="S33" s="3">
        <f t="shared" si="26"/>
        <v>2.4250440917107582E-2</v>
      </c>
      <c r="T33" s="4">
        <f t="shared" si="27"/>
        <v>7.575757575757576E-3</v>
      </c>
      <c r="U33" s="4">
        <f t="shared" si="28"/>
        <v>0.79883192731992214</v>
      </c>
    </row>
    <row r="34" spans="1:21" ht="14.4">
      <c r="A34" s="1" t="str">
        <f>all!A34</f>
        <v>Craven</v>
      </c>
      <c r="B34" s="1" t="s">
        <v>180</v>
      </c>
      <c r="C34" s="1">
        <v>2839</v>
      </c>
      <c r="D34" s="1">
        <v>190</v>
      </c>
      <c r="E34" s="1">
        <v>16</v>
      </c>
      <c r="F34" s="1">
        <v>2557</v>
      </c>
      <c r="G34" s="2">
        <v>2084</v>
      </c>
      <c r="H34" s="1">
        <v>504</v>
      </c>
      <c r="I34" s="1">
        <v>214</v>
      </c>
      <c r="J34" s="1">
        <v>1258</v>
      </c>
      <c r="K34" s="2">
        <f t="shared" ref="K34:Q34" si="29">C39+C40</f>
        <v>4363</v>
      </c>
      <c r="L34" s="1">
        <f t="shared" si="29"/>
        <v>129</v>
      </c>
      <c r="M34" s="1">
        <f t="shared" si="29"/>
        <v>72</v>
      </c>
      <c r="N34" s="1">
        <f t="shared" si="29"/>
        <v>4094</v>
      </c>
      <c r="O34" s="2">
        <f t="shared" si="29"/>
        <v>3616</v>
      </c>
      <c r="P34" s="1">
        <f t="shared" si="29"/>
        <v>577</v>
      </c>
      <c r="Q34" s="1">
        <f t="shared" si="29"/>
        <v>362</v>
      </c>
      <c r="R34" s="1">
        <f>J39</f>
        <v>21</v>
      </c>
      <c r="S34" s="3">
        <f t="shared" si="2"/>
        <v>0.10011061946902655</v>
      </c>
      <c r="T34" s="4">
        <f t="shared" si="3"/>
        <v>1.6502406600962641E-2</v>
      </c>
      <c r="U34" s="4">
        <f t="shared" si="4"/>
        <v>0.99489671931956258</v>
      </c>
    </row>
    <row r="35" spans="1:21" ht="14.4">
      <c r="A35" s="1"/>
      <c r="B35" s="1" t="s">
        <v>181</v>
      </c>
      <c r="C35" s="1">
        <v>309</v>
      </c>
      <c r="D35" s="1">
        <v>53</v>
      </c>
      <c r="E35" s="1">
        <v>15</v>
      </c>
      <c r="F35" s="1">
        <v>237</v>
      </c>
      <c r="G35" s="2">
        <v>415</v>
      </c>
      <c r="H35" s="1">
        <v>97</v>
      </c>
      <c r="I35" s="1">
        <v>180</v>
      </c>
      <c r="J35" s="1">
        <v>138</v>
      </c>
      <c r="K35" s="2"/>
      <c r="L35" s="1"/>
      <c r="M35" s="1"/>
      <c r="N35" s="1"/>
      <c r="O35" s="2"/>
      <c r="P35" s="1"/>
      <c r="Q35" s="1"/>
      <c r="R35" s="1"/>
      <c r="S35" s="3" t="str">
        <f t="shared" si="2"/>
        <v/>
      </c>
      <c r="T35" s="4" t="str">
        <f t="shared" si="3"/>
        <v/>
      </c>
      <c r="U35" s="4" t="str">
        <f t="shared" si="4"/>
        <v/>
      </c>
    </row>
    <row r="36" spans="1:21" ht="14.4">
      <c r="A36" s="1" t="str">
        <f>all!A36</f>
        <v>Cumberland</v>
      </c>
      <c r="B36" s="1" t="s">
        <v>182</v>
      </c>
      <c r="C36" s="1">
        <v>6855</v>
      </c>
      <c r="D36" s="1">
        <v>479</v>
      </c>
      <c r="E36" s="1">
        <v>47</v>
      </c>
      <c r="F36" s="1">
        <v>6102</v>
      </c>
      <c r="G36" s="2">
        <v>7323</v>
      </c>
      <c r="H36" s="1">
        <v>1746</v>
      </c>
      <c r="I36" s="1">
        <v>848</v>
      </c>
      <c r="J36" s="1">
        <v>3983</v>
      </c>
      <c r="K36" s="2">
        <f t="shared" ref="K36:K37" si="30">C36</f>
        <v>6855</v>
      </c>
      <c r="L36" s="1">
        <f t="shared" ref="L36:L37" si="31">D36</f>
        <v>479</v>
      </c>
      <c r="M36" s="1">
        <f t="shared" ref="M36:M37" si="32">E36</f>
        <v>47</v>
      </c>
      <c r="N36" s="1">
        <f t="shared" ref="N36:N37" si="33">F36</f>
        <v>6102</v>
      </c>
      <c r="O36" s="2">
        <f t="shared" ref="O36:O37" si="34">G36</f>
        <v>7323</v>
      </c>
      <c r="P36" s="1">
        <f t="shared" ref="P36:P37" si="35">H36</f>
        <v>1746</v>
      </c>
      <c r="Q36" s="1">
        <f t="shared" ref="Q36:Q37" si="36">I36</f>
        <v>848</v>
      </c>
      <c r="R36" s="1">
        <f t="shared" ref="R36:R37" si="37">J36</f>
        <v>3983</v>
      </c>
      <c r="S36" s="3">
        <f t="shared" ref="S36:S37" si="38">IFERROR(Q36/O36,"")</f>
        <v>0.11579953570940871</v>
      </c>
      <c r="T36" s="4">
        <f t="shared" ref="T36:T37" si="39">IFERROR(M36/K36,"")</f>
        <v>6.8563092633114513E-3</v>
      </c>
      <c r="U36" s="4">
        <f t="shared" ref="U36:U37" si="40">IFERROR(N36/(N36+R36),"")</f>
        <v>0.60505701536936041</v>
      </c>
    </row>
    <row r="37" spans="1:21" ht="14.4">
      <c r="A37" s="1" t="str">
        <f>all!A37</f>
        <v>Currituck</v>
      </c>
      <c r="B37" s="1" t="s">
        <v>184</v>
      </c>
      <c r="C37" s="1">
        <v>903</v>
      </c>
      <c r="D37" s="1">
        <v>287</v>
      </c>
      <c r="E37" s="1">
        <v>8</v>
      </c>
      <c r="F37" s="1">
        <v>526</v>
      </c>
      <c r="G37" s="2">
        <v>392</v>
      </c>
      <c r="H37" s="1">
        <v>224</v>
      </c>
      <c r="I37" s="1">
        <v>84</v>
      </c>
      <c r="J37" s="1">
        <v>68</v>
      </c>
      <c r="K37" s="2">
        <f t="shared" si="30"/>
        <v>903</v>
      </c>
      <c r="L37" s="1">
        <f t="shared" si="31"/>
        <v>287</v>
      </c>
      <c r="M37" s="1">
        <f t="shared" si="32"/>
        <v>8</v>
      </c>
      <c r="N37" s="1">
        <f t="shared" si="33"/>
        <v>526</v>
      </c>
      <c r="O37" s="2">
        <f t="shared" si="34"/>
        <v>392</v>
      </c>
      <c r="P37" s="1">
        <f t="shared" si="35"/>
        <v>224</v>
      </c>
      <c r="Q37" s="1">
        <f t="shared" si="36"/>
        <v>84</v>
      </c>
      <c r="R37" s="1">
        <f t="shared" si="37"/>
        <v>68</v>
      </c>
      <c r="S37" s="3">
        <f t="shared" si="38"/>
        <v>0.21428571428571427</v>
      </c>
      <c r="T37" s="4">
        <f t="shared" si="39"/>
        <v>8.8593576965669985E-3</v>
      </c>
      <c r="U37" s="4">
        <f t="shared" si="40"/>
        <v>0.88552188552188549</v>
      </c>
    </row>
    <row r="38" spans="1:21" ht="14.4">
      <c r="A38" s="1" t="str">
        <f>all!A38</f>
        <v>Dare</v>
      </c>
      <c r="B38" s="1" t="s">
        <v>186</v>
      </c>
      <c r="C38" s="1">
        <v>901</v>
      </c>
      <c r="D38" s="1">
        <v>128</v>
      </c>
      <c r="E38" s="1">
        <v>172</v>
      </c>
      <c r="F38" s="1">
        <v>578</v>
      </c>
      <c r="G38" s="2">
        <v>594</v>
      </c>
      <c r="H38" s="1">
        <v>257</v>
      </c>
      <c r="I38" s="1">
        <v>223</v>
      </c>
      <c r="J38" s="1">
        <v>82</v>
      </c>
      <c r="K38" s="2">
        <f>C38+C39</f>
        <v>1004</v>
      </c>
      <c r="L38" s="6">
        <f t="shared" ref="L38" si="41">D38+D39</f>
        <v>128</v>
      </c>
      <c r="M38" s="6">
        <f t="shared" ref="M38" si="42">E38+E39</f>
        <v>177</v>
      </c>
      <c r="N38" s="6">
        <f t="shared" ref="N38" si="43">F38+F39</f>
        <v>668</v>
      </c>
      <c r="O38" s="2">
        <f t="shared" ref="O38" si="44">G38+G39</f>
        <v>663</v>
      </c>
      <c r="P38" s="6">
        <f t="shared" ref="P38" si="45">H38+H39</f>
        <v>259</v>
      </c>
      <c r="Q38" s="6">
        <f t="shared" ref="Q38" si="46">I38+I39</f>
        <v>264</v>
      </c>
      <c r="R38" s="6">
        <f t="shared" ref="R38" si="47">J38+J39</f>
        <v>103</v>
      </c>
      <c r="S38" s="3">
        <f t="shared" si="2"/>
        <v>0.39819004524886875</v>
      </c>
      <c r="T38" s="4">
        <f t="shared" si="3"/>
        <v>0.17629482071713148</v>
      </c>
      <c r="U38" s="4">
        <f t="shared" si="4"/>
        <v>0.86640726329442286</v>
      </c>
    </row>
    <row r="39" spans="1:21" ht="14.4">
      <c r="A39" s="1"/>
      <c r="B39" s="1" t="s">
        <v>187</v>
      </c>
      <c r="C39" s="1">
        <v>103</v>
      </c>
      <c r="D39" s="1">
        <v>0</v>
      </c>
      <c r="E39" s="1">
        <v>5</v>
      </c>
      <c r="F39" s="1">
        <v>90</v>
      </c>
      <c r="G39" s="2">
        <v>69</v>
      </c>
      <c r="H39" s="1">
        <v>2</v>
      </c>
      <c r="I39" s="1">
        <v>41</v>
      </c>
      <c r="J39" s="1">
        <v>21</v>
      </c>
      <c r="K39" s="2"/>
      <c r="L39" s="6"/>
      <c r="M39" s="6"/>
      <c r="N39" s="6"/>
      <c r="O39" s="2"/>
      <c r="P39" s="6"/>
      <c r="Q39" s="6"/>
      <c r="R39" s="1"/>
      <c r="S39" s="3" t="str">
        <f t="shared" si="2"/>
        <v/>
      </c>
      <c r="T39" s="4" t="str">
        <f t="shared" si="3"/>
        <v/>
      </c>
      <c r="U39" s="4" t="str">
        <f t="shared" si="4"/>
        <v/>
      </c>
    </row>
    <row r="40" spans="1:21" ht="14.4">
      <c r="A40" s="1" t="str">
        <f>all!A40</f>
        <v>Davidson</v>
      </c>
      <c r="B40" s="1" t="s">
        <v>188</v>
      </c>
      <c r="C40" s="1">
        <v>4260</v>
      </c>
      <c r="D40" s="1">
        <v>129</v>
      </c>
      <c r="E40" s="1">
        <v>67</v>
      </c>
      <c r="F40" s="1">
        <v>4004</v>
      </c>
      <c r="G40" s="2">
        <v>3547</v>
      </c>
      <c r="H40" s="1">
        <v>575</v>
      </c>
      <c r="I40" s="1">
        <v>321</v>
      </c>
      <c r="J40" s="1">
        <v>2587</v>
      </c>
      <c r="K40" s="2">
        <f t="shared" ref="K40:K41" si="48">C40</f>
        <v>4260</v>
      </c>
      <c r="L40" s="6">
        <f t="shared" ref="L40:L41" si="49">D40</f>
        <v>129</v>
      </c>
      <c r="M40" s="6">
        <f t="shared" ref="M40:M41" si="50">E40</f>
        <v>67</v>
      </c>
      <c r="N40" s="6">
        <f t="shared" ref="N40:N41" si="51">F40</f>
        <v>4004</v>
      </c>
      <c r="O40" s="2">
        <f t="shared" ref="O40:O41" si="52">G40</f>
        <v>3547</v>
      </c>
      <c r="P40" s="6">
        <f t="shared" ref="P40:P41" si="53">H40</f>
        <v>575</v>
      </c>
      <c r="Q40" s="6">
        <f t="shared" ref="Q40:Q41" si="54">I40</f>
        <v>321</v>
      </c>
      <c r="R40" s="1">
        <f t="shared" ref="R40:R41" si="55">J40</f>
        <v>2587</v>
      </c>
      <c r="S40" s="3">
        <f t="shared" ref="S40:S41" si="56">IFERROR(Q40/O40,"")</f>
        <v>9.0499013250634336E-2</v>
      </c>
      <c r="T40" s="4">
        <f t="shared" ref="T40:T41" si="57">IFERROR(M40/K40,"")</f>
        <v>1.5727699530516431E-2</v>
      </c>
      <c r="U40" s="4">
        <f t="shared" ref="U40:U41" si="58">IFERROR(N40/(N40+R40),"")</f>
        <v>0.60749506903353057</v>
      </c>
    </row>
    <row r="41" spans="1:21" ht="14.4">
      <c r="A41" s="1" t="str">
        <f>all!A41</f>
        <v>Davie</v>
      </c>
      <c r="B41" s="1" t="s">
        <v>189</v>
      </c>
      <c r="C41" s="1">
        <v>1053</v>
      </c>
      <c r="D41" s="1">
        <v>66</v>
      </c>
      <c r="E41" s="1">
        <v>8</v>
      </c>
      <c r="F41" s="1">
        <v>979</v>
      </c>
      <c r="G41" s="2">
        <v>895</v>
      </c>
      <c r="H41" s="1">
        <v>226</v>
      </c>
      <c r="I41" s="1">
        <v>87</v>
      </c>
      <c r="J41" s="1">
        <v>582</v>
      </c>
      <c r="K41" s="2">
        <f t="shared" si="48"/>
        <v>1053</v>
      </c>
      <c r="L41" s="6">
        <f t="shared" si="49"/>
        <v>66</v>
      </c>
      <c r="M41" s="6">
        <f t="shared" si="50"/>
        <v>8</v>
      </c>
      <c r="N41" s="6">
        <f t="shared" si="51"/>
        <v>979</v>
      </c>
      <c r="O41" s="2">
        <f t="shared" si="52"/>
        <v>895</v>
      </c>
      <c r="P41" s="6">
        <f t="shared" si="53"/>
        <v>226</v>
      </c>
      <c r="Q41" s="6">
        <f t="shared" si="54"/>
        <v>87</v>
      </c>
      <c r="R41" s="1">
        <f t="shared" si="55"/>
        <v>582</v>
      </c>
      <c r="S41" s="3">
        <f t="shared" si="56"/>
        <v>9.720670391061452E-2</v>
      </c>
      <c r="T41" s="4">
        <f t="shared" si="57"/>
        <v>7.5973409306742644E-3</v>
      </c>
      <c r="U41" s="4">
        <f t="shared" si="58"/>
        <v>0.62716207559256887</v>
      </c>
    </row>
    <row r="42" spans="1:21" ht="14.4">
      <c r="A42" s="1" t="str">
        <f>all!A42</f>
        <v>Duplin</v>
      </c>
      <c r="B42" s="1" t="s">
        <v>191</v>
      </c>
      <c r="C42" s="1"/>
      <c r="D42" s="1"/>
      <c r="E42" s="1"/>
      <c r="F42" s="1"/>
      <c r="G42" s="2"/>
      <c r="H42" s="1"/>
      <c r="I42" s="1"/>
      <c r="J42" s="1"/>
      <c r="K42" s="2">
        <f>SUM(C42:C46)</f>
        <v>32</v>
      </c>
      <c r="L42" s="6">
        <f t="shared" ref="L42:R42" si="59">SUM(D42:D46)</f>
        <v>0</v>
      </c>
      <c r="M42" s="6">
        <f t="shared" si="59"/>
        <v>0</v>
      </c>
      <c r="N42" s="6">
        <f t="shared" si="59"/>
        <v>0</v>
      </c>
      <c r="O42" s="2">
        <f t="shared" si="59"/>
        <v>18</v>
      </c>
      <c r="P42" s="6">
        <f t="shared" si="59"/>
        <v>0</v>
      </c>
      <c r="Q42" s="6">
        <f t="shared" si="59"/>
        <v>0</v>
      </c>
      <c r="R42" s="6">
        <f t="shared" si="59"/>
        <v>0</v>
      </c>
      <c r="S42" s="3">
        <f t="shared" si="2"/>
        <v>0</v>
      </c>
      <c r="T42" s="4">
        <f t="shared" si="3"/>
        <v>0</v>
      </c>
      <c r="U42" s="4" t="str">
        <f t="shared" si="4"/>
        <v/>
      </c>
    </row>
    <row r="43" spans="1:21" ht="14.4">
      <c r="A43" s="1"/>
      <c r="B43" s="1" t="s">
        <v>192</v>
      </c>
      <c r="C43" s="1">
        <v>32</v>
      </c>
      <c r="D43" s="1">
        <v>0</v>
      </c>
      <c r="E43" s="1">
        <v>0</v>
      </c>
      <c r="F43" s="1">
        <v>0</v>
      </c>
      <c r="G43" s="2">
        <v>18</v>
      </c>
      <c r="H43" s="1">
        <v>0</v>
      </c>
      <c r="I43" s="1">
        <v>0</v>
      </c>
      <c r="J43" s="1">
        <v>0</v>
      </c>
      <c r="K43" s="2"/>
      <c r="L43" s="1"/>
      <c r="M43" s="1"/>
      <c r="N43" s="1"/>
      <c r="O43" s="2"/>
      <c r="P43" s="1"/>
      <c r="Q43" s="1"/>
      <c r="R43" s="1"/>
      <c r="S43" s="3" t="str">
        <f t="shared" si="2"/>
        <v/>
      </c>
      <c r="T43" s="4" t="str">
        <f t="shared" si="3"/>
        <v/>
      </c>
      <c r="U43" s="4" t="str">
        <f t="shared" si="4"/>
        <v/>
      </c>
    </row>
    <row r="44" spans="1:21" ht="14.4">
      <c r="A44" s="1"/>
      <c r="B44" s="1" t="s">
        <v>193</v>
      </c>
      <c r="C44" s="1"/>
      <c r="D44" s="1"/>
      <c r="E44" s="1"/>
      <c r="F44" s="1"/>
      <c r="G44" s="2"/>
      <c r="H44" s="1"/>
      <c r="I44" s="1"/>
      <c r="J44" s="1"/>
      <c r="K44" s="2"/>
      <c r="L44" s="1"/>
      <c r="M44" s="1"/>
      <c r="N44" s="1"/>
      <c r="O44" s="2"/>
      <c r="P44" s="1"/>
      <c r="Q44" s="1"/>
      <c r="R44" s="1"/>
      <c r="S44" s="3" t="str">
        <f t="shared" si="2"/>
        <v/>
      </c>
      <c r="T44" s="4" t="str">
        <f t="shared" si="3"/>
        <v/>
      </c>
      <c r="U44" s="4" t="str">
        <f t="shared" si="4"/>
        <v/>
      </c>
    </row>
    <row r="45" spans="1:21" ht="14.4">
      <c r="A45" s="1"/>
      <c r="B45" s="1" t="s">
        <v>194</v>
      </c>
      <c r="C45" s="1"/>
      <c r="D45" s="1"/>
      <c r="E45" s="1"/>
      <c r="F45" s="1"/>
      <c r="G45" s="2"/>
      <c r="H45" s="1"/>
      <c r="I45" s="1"/>
      <c r="J45" s="1"/>
      <c r="K45" s="2"/>
      <c r="L45" s="1"/>
      <c r="M45" s="1"/>
      <c r="N45" s="1"/>
      <c r="O45" s="2"/>
      <c r="P45" s="1"/>
      <c r="Q45" s="1"/>
      <c r="R45" s="1"/>
      <c r="S45" s="3" t="str">
        <f t="shared" si="2"/>
        <v/>
      </c>
      <c r="T45" s="4" t="str">
        <f t="shared" si="3"/>
        <v/>
      </c>
      <c r="U45" s="4" t="str">
        <f t="shared" si="4"/>
        <v/>
      </c>
    </row>
    <row r="46" spans="1:21" ht="14.4">
      <c r="A46" s="1"/>
      <c r="B46" s="1" t="s">
        <v>195</v>
      </c>
      <c r="C46" s="1"/>
      <c r="D46" s="1"/>
      <c r="E46" s="1"/>
      <c r="F46" s="1"/>
      <c r="G46" s="2"/>
      <c r="H46" s="1"/>
      <c r="I46" s="1"/>
      <c r="J46" s="1"/>
      <c r="K46" s="2"/>
      <c r="L46" s="1"/>
      <c r="M46" s="1"/>
      <c r="N46" s="1"/>
      <c r="O46" s="2"/>
      <c r="P46" s="1"/>
      <c r="Q46" s="1"/>
      <c r="R46" s="1"/>
      <c r="S46" s="3" t="str">
        <f t="shared" si="2"/>
        <v/>
      </c>
      <c r="T46" s="4" t="str">
        <f t="shared" si="3"/>
        <v/>
      </c>
      <c r="U46" s="4" t="str">
        <f t="shared" si="4"/>
        <v/>
      </c>
    </row>
    <row r="47" spans="1:21" ht="14.4">
      <c r="A47" s="1" t="str">
        <f>all!A47</f>
        <v>Durham</v>
      </c>
      <c r="B47" s="1" t="s">
        <v>196</v>
      </c>
      <c r="C47" s="1">
        <v>2447</v>
      </c>
      <c r="D47" s="1">
        <v>560</v>
      </c>
      <c r="E47" s="1">
        <v>58</v>
      </c>
      <c r="F47" s="1">
        <v>1770</v>
      </c>
      <c r="G47" s="2">
        <v>3643</v>
      </c>
      <c r="H47" s="1">
        <v>942</v>
      </c>
      <c r="I47" s="1">
        <v>582</v>
      </c>
      <c r="J47" s="1">
        <v>2039</v>
      </c>
      <c r="K47" s="2">
        <f t="shared" ref="K47" si="60">C47</f>
        <v>2447</v>
      </c>
      <c r="L47" s="1">
        <f t="shared" ref="L47" si="61">D47</f>
        <v>560</v>
      </c>
      <c r="M47" s="1">
        <f t="shared" ref="M47" si="62">E47</f>
        <v>58</v>
      </c>
      <c r="N47" s="1">
        <f t="shared" ref="N47" si="63">F47</f>
        <v>1770</v>
      </c>
      <c r="O47" s="2">
        <f t="shared" ref="O47" si="64">G47</f>
        <v>3643</v>
      </c>
      <c r="P47" s="1">
        <f t="shared" ref="P47" si="65">H47</f>
        <v>942</v>
      </c>
      <c r="Q47" s="1">
        <f t="shared" ref="Q47" si="66">I47</f>
        <v>582</v>
      </c>
      <c r="R47" s="1">
        <f t="shared" ref="R47" si="67">J47</f>
        <v>2039</v>
      </c>
      <c r="S47" s="3">
        <f t="shared" ref="S47" si="68">IFERROR(Q47/O47,"")</f>
        <v>0.15975844084545704</v>
      </c>
      <c r="T47" s="4">
        <f t="shared" ref="T47" si="69">IFERROR(M47/K47,"")</f>
        <v>2.3702492848385777E-2</v>
      </c>
      <c r="U47" s="4">
        <f t="shared" ref="U47" si="70">IFERROR(N47/(N47+R47),"")</f>
        <v>0.46468889472302444</v>
      </c>
    </row>
    <row r="48" spans="1:21" ht="14.4">
      <c r="A48" s="1" t="str">
        <f>all!A48</f>
        <v>Edgecombe</v>
      </c>
      <c r="B48" s="1" t="s">
        <v>198</v>
      </c>
      <c r="C48" s="1"/>
      <c r="D48" s="1"/>
      <c r="E48" s="1"/>
      <c r="F48" s="1"/>
      <c r="G48" s="2"/>
      <c r="H48" s="1"/>
      <c r="I48" s="1"/>
      <c r="J48" s="1"/>
      <c r="K48" s="171"/>
      <c r="O48" s="171"/>
      <c r="S48" s="3" t="str">
        <f t="shared" si="2"/>
        <v/>
      </c>
      <c r="T48" s="4" t="str">
        <f t="shared" si="3"/>
        <v/>
      </c>
      <c r="U48" s="4" t="str">
        <f t="shared" si="4"/>
        <v/>
      </c>
    </row>
    <row r="49" spans="1:21" ht="14.4">
      <c r="A49" s="1"/>
      <c r="B49" s="1" t="s">
        <v>199</v>
      </c>
      <c r="C49" s="1"/>
      <c r="D49" s="1"/>
      <c r="E49" s="1"/>
      <c r="F49" s="1"/>
      <c r="G49" s="2"/>
      <c r="H49" s="1"/>
      <c r="I49" s="1"/>
      <c r="J49" s="1"/>
      <c r="K49" s="2"/>
      <c r="L49" s="1"/>
      <c r="M49" s="1"/>
      <c r="N49" s="1"/>
      <c r="O49" s="2"/>
      <c r="P49" s="1"/>
      <c r="Q49" s="1"/>
      <c r="R49" s="1"/>
      <c r="S49" s="3" t="str">
        <f t="shared" si="2"/>
        <v/>
      </c>
      <c r="T49" s="4" t="str">
        <f t="shared" si="3"/>
        <v/>
      </c>
      <c r="U49" s="4" t="str">
        <f t="shared" si="4"/>
        <v/>
      </c>
    </row>
    <row r="50" spans="1:21" ht="14.4">
      <c r="A50" s="1" t="str">
        <f>all!A50</f>
        <v>Forsyth</v>
      </c>
      <c r="B50" s="1" t="s">
        <v>201</v>
      </c>
      <c r="C50" s="1"/>
      <c r="D50" s="1"/>
      <c r="E50" s="1"/>
      <c r="F50" s="1"/>
      <c r="G50" s="2"/>
      <c r="H50" s="1"/>
      <c r="I50" s="1"/>
      <c r="J50" s="1"/>
      <c r="K50" s="2">
        <f t="shared" ref="K50:K53" si="71">C50</f>
        <v>0</v>
      </c>
      <c r="L50" s="1">
        <f t="shared" ref="L50:L53" si="72">D50</f>
        <v>0</v>
      </c>
      <c r="M50" s="1">
        <f t="shared" ref="M50:M53" si="73">E50</f>
        <v>0</v>
      </c>
      <c r="N50" s="1">
        <f t="shared" ref="N50:N53" si="74">F50</f>
        <v>0</v>
      </c>
      <c r="O50" s="2">
        <f t="shared" ref="O50:O53" si="75">G50</f>
        <v>0</v>
      </c>
      <c r="P50" s="1">
        <f t="shared" ref="P50:P53" si="76">H50</f>
        <v>0</v>
      </c>
      <c r="Q50" s="1">
        <f t="shared" ref="Q50:Q53" si="77">I50</f>
        <v>0</v>
      </c>
      <c r="R50" s="1">
        <f t="shared" ref="R50:R53" si="78">J50</f>
        <v>0</v>
      </c>
      <c r="S50" s="3" t="str">
        <f t="shared" ref="S50:S53" si="79">IFERROR(Q50/O50,"")</f>
        <v/>
      </c>
      <c r="T50" s="4" t="str">
        <f t="shared" ref="T50:T53" si="80">IFERROR(M50/K50,"")</f>
        <v/>
      </c>
      <c r="U50" s="4" t="str">
        <f t="shared" ref="U50:U53" si="81">IFERROR(N50/(N50+R50),"")</f>
        <v/>
      </c>
    </row>
    <row r="51" spans="1:21" ht="14.4">
      <c r="A51" s="1" t="str">
        <f>all!A51</f>
        <v>Franklin</v>
      </c>
      <c r="B51" s="1" t="s">
        <v>203</v>
      </c>
      <c r="C51" s="1"/>
      <c r="D51" s="1"/>
      <c r="E51" s="1"/>
      <c r="F51" s="1"/>
      <c r="G51" s="2"/>
      <c r="H51" s="1"/>
      <c r="I51" s="1"/>
      <c r="J51" s="1"/>
      <c r="K51" s="2">
        <f t="shared" si="71"/>
        <v>0</v>
      </c>
      <c r="L51" s="1">
        <f t="shared" si="72"/>
        <v>0</v>
      </c>
      <c r="M51" s="1">
        <f t="shared" si="73"/>
        <v>0</v>
      </c>
      <c r="N51" s="1">
        <f t="shared" si="74"/>
        <v>0</v>
      </c>
      <c r="O51" s="2">
        <f t="shared" si="75"/>
        <v>0</v>
      </c>
      <c r="P51" s="1">
        <f t="shared" si="76"/>
        <v>0</v>
      </c>
      <c r="Q51" s="1">
        <f t="shared" si="77"/>
        <v>0</v>
      </c>
      <c r="R51" s="1">
        <f t="shared" si="78"/>
        <v>0</v>
      </c>
      <c r="S51" s="3" t="str">
        <f t="shared" si="79"/>
        <v/>
      </c>
      <c r="T51" s="4" t="str">
        <f t="shared" si="80"/>
        <v/>
      </c>
      <c r="U51" s="4" t="str">
        <f t="shared" si="81"/>
        <v/>
      </c>
    </row>
    <row r="52" spans="1:21" ht="14.4">
      <c r="A52" s="1" t="s">
        <v>18</v>
      </c>
      <c r="B52" s="1" t="s">
        <v>60</v>
      </c>
      <c r="C52" s="1"/>
      <c r="D52" s="1"/>
      <c r="E52" s="1"/>
      <c r="F52" s="1"/>
      <c r="G52" s="2"/>
      <c r="H52" s="1"/>
      <c r="I52" s="1"/>
      <c r="J52" s="1"/>
      <c r="K52" s="2">
        <f t="shared" si="71"/>
        <v>0</v>
      </c>
      <c r="L52" s="1">
        <f t="shared" si="72"/>
        <v>0</v>
      </c>
      <c r="M52" s="1">
        <f t="shared" si="73"/>
        <v>0</v>
      </c>
      <c r="N52" s="1">
        <f t="shared" si="74"/>
        <v>0</v>
      </c>
      <c r="O52" s="2">
        <f t="shared" si="75"/>
        <v>0</v>
      </c>
      <c r="P52" s="1">
        <f t="shared" si="76"/>
        <v>0</v>
      </c>
      <c r="Q52" s="1">
        <f t="shared" si="77"/>
        <v>0</v>
      </c>
      <c r="R52" s="1">
        <f t="shared" si="78"/>
        <v>0</v>
      </c>
      <c r="S52" s="3" t="str">
        <f t="shared" si="79"/>
        <v/>
      </c>
      <c r="T52" s="4" t="str">
        <f t="shared" si="80"/>
        <v/>
      </c>
      <c r="U52" s="4" t="str">
        <f t="shared" si="81"/>
        <v/>
      </c>
    </row>
    <row r="53" spans="1:21" ht="14.4">
      <c r="A53" s="1" t="s">
        <v>127</v>
      </c>
      <c r="B53" s="1" t="s">
        <v>126</v>
      </c>
      <c r="C53" s="1">
        <v>3435</v>
      </c>
      <c r="D53" s="1">
        <v>1711</v>
      </c>
      <c r="E53" s="1">
        <v>41</v>
      </c>
      <c r="F53" s="1">
        <v>1618</v>
      </c>
      <c r="G53" s="2">
        <v>3467</v>
      </c>
      <c r="H53" s="1">
        <v>2082</v>
      </c>
      <c r="I53" s="1">
        <v>309</v>
      </c>
      <c r="J53" s="1">
        <v>1051</v>
      </c>
      <c r="K53" s="2">
        <f t="shared" si="71"/>
        <v>3435</v>
      </c>
      <c r="L53" s="1">
        <f t="shared" si="72"/>
        <v>1711</v>
      </c>
      <c r="M53" s="1">
        <f t="shared" si="73"/>
        <v>41</v>
      </c>
      <c r="N53" s="1">
        <f t="shared" si="74"/>
        <v>1618</v>
      </c>
      <c r="O53" s="2">
        <f t="shared" si="75"/>
        <v>3467</v>
      </c>
      <c r="P53" s="1">
        <f t="shared" si="76"/>
        <v>2082</v>
      </c>
      <c r="Q53" s="1">
        <f t="shared" si="77"/>
        <v>309</v>
      </c>
      <c r="R53" s="1">
        <f t="shared" si="78"/>
        <v>1051</v>
      </c>
      <c r="S53" s="3">
        <f t="shared" si="79"/>
        <v>8.9126045572541099E-2</v>
      </c>
      <c r="T53" s="4">
        <f t="shared" si="80"/>
        <v>1.1935953420669578E-2</v>
      </c>
      <c r="U53" s="4">
        <f t="shared" si="81"/>
        <v>0.606219557886849</v>
      </c>
    </row>
    <row r="54" spans="1:21" ht="14.4">
      <c r="A54" s="1" t="str">
        <f>all!A54</f>
        <v>Graham</v>
      </c>
      <c r="B54" s="1" t="s">
        <v>124</v>
      </c>
      <c r="C54" s="1"/>
      <c r="D54" s="1"/>
      <c r="E54" s="1"/>
      <c r="F54" s="1"/>
      <c r="G54" s="2"/>
      <c r="H54" s="1"/>
      <c r="I54" s="1"/>
      <c r="J54" s="1"/>
      <c r="K54" s="2"/>
      <c r="L54" s="1"/>
      <c r="M54" s="1"/>
      <c r="N54" s="1"/>
      <c r="O54" s="2"/>
      <c r="P54" s="1"/>
      <c r="Q54" s="1"/>
      <c r="R54" s="1"/>
      <c r="S54" s="3" t="str">
        <f t="shared" si="2"/>
        <v/>
      </c>
      <c r="T54" s="4" t="str">
        <f t="shared" si="3"/>
        <v/>
      </c>
      <c r="U54" s="4" t="str">
        <f t="shared" si="4"/>
        <v/>
      </c>
    </row>
    <row r="55" spans="1:21" ht="14.4">
      <c r="A55" s="1" t="str">
        <f>all!A55</f>
        <v>Granville</v>
      </c>
      <c r="B55" s="1" t="s">
        <v>205</v>
      </c>
      <c r="C55" s="1">
        <v>1263</v>
      </c>
      <c r="D55" s="1">
        <v>133</v>
      </c>
      <c r="E55" s="1">
        <v>16</v>
      </c>
      <c r="F55" s="1">
        <v>1101</v>
      </c>
      <c r="G55" s="2">
        <v>1406</v>
      </c>
      <c r="H55" s="1">
        <v>284</v>
      </c>
      <c r="I55" s="1">
        <v>124</v>
      </c>
      <c r="J55" s="1">
        <v>1002</v>
      </c>
      <c r="K55" s="2">
        <f t="shared" ref="K55:K57" si="82">C55</f>
        <v>1263</v>
      </c>
      <c r="L55" s="1">
        <f t="shared" ref="L55:L57" si="83">D55</f>
        <v>133</v>
      </c>
      <c r="M55" s="1">
        <f t="shared" ref="M55:M57" si="84">E55</f>
        <v>16</v>
      </c>
      <c r="N55" s="1">
        <f t="shared" ref="N55:N57" si="85">F55</f>
        <v>1101</v>
      </c>
      <c r="O55" s="2">
        <f t="shared" ref="O55:O57" si="86">G55</f>
        <v>1406</v>
      </c>
      <c r="P55" s="1">
        <f t="shared" ref="P55:P57" si="87">H55</f>
        <v>284</v>
      </c>
      <c r="Q55" s="1">
        <f t="shared" ref="Q55:Q57" si="88">I55</f>
        <v>124</v>
      </c>
      <c r="R55" s="1">
        <f t="shared" ref="R55:R57" si="89">J55</f>
        <v>1002</v>
      </c>
      <c r="S55" s="3">
        <f t="shared" ref="S55:S57" si="90">IFERROR(Q55/O55,"")</f>
        <v>8.8193456614509252E-2</v>
      </c>
      <c r="T55" s="4">
        <f t="shared" ref="T55:T57" si="91">IFERROR(M55/K55,"")</f>
        <v>1.2668250197941409E-2</v>
      </c>
      <c r="U55" s="4">
        <f t="shared" ref="U55:U57" si="92">IFERROR(N55/(N55+R55),"")</f>
        <v>0.52353780313837373</v>
      </c>
    </row>
    <row r="56" spans="1:21" ht="14.4">
      <c r="A56" s="1" t="str">
        <f>all!A56</f>
        <v>Greene</v>
      </c>
      <c r="B56" s="1" t="s">
        <v>207</v>
      </c>
      <c r="C56" s="1">
        <v>321</v>
      </c>
      <c r="D56" s="1">
        <v>61</v>
      </c>
      <c r="E56" s="1">
        <v>5</v>
      </c>
      <c r="F56" s="1">
        <v>255</v>
      </c>
      <c r="G56" s="2">
        <v>1023</v>
      </c>
      <c r="H56" s="1">
        <v>316</v>
      </c>
      <c r="I56" s="1">
        <v>26</v>
      </c>
      <c r="J56" s="1">
        <v>681</v>
      </c>
      <c r="K56" s="2">
        <f t="shared" si="82"/>
        <v>321</v>
      </c>
      <c r="L56" s="1">
        <f t="shared" si="83"/>
        <v>61</v>
      </c>
      <c r="M56" s="1">
        <f t="shared" si="84"/>
        <v>5</v>
      </c>
      <c r="N56" s="1">
        <f t="shared" si="85"/>
        <v>255</v>
      </c>
      <c r="O56" s="2">
        <f t="shared" si="86"/>
        <v>1023</v>
      </c>
      <c r="P56" s="1">
        <f t="shared" si="87"/>
        <v>316</v>
      </c>
      <c r="Q56" s="1">
        <f t="shared" si="88"/>
        <v>26</v>
      </c>
      <c r="R56" s="1">
        <f t="shared" si="89"/>
        <v>681</v>
      </c>
      <c r="S56" s="3">
        <f t="shared" si="90"/>
        <v>2.5415444770283482E-2</v>
      </c>
      <c r="T56" s="4">
        <f t="shared" si="91"/>
        <v>1.5576323987538941E-2</v>
      </c>
      <c r="U56" s="4">
        <f t="shared" si="92"/>
        <v>0.27243589743589741</v>
      </c>
    </row>
    <row r="57" spans="1:21" ht="14.4">
      <c r="A57" s="1" t="str">
        <f>all!A57</f>
        <v>Guilford</v>
      </c>
      <c r="B57" s="1" t="s">
        <v>209</v>
      </c>
      <c r="C57" s="1">
        <v>5937</v>
      </c>
      <c r="D57" s="1">
        <v>1809</v>
      </c>
      <c r="E57" s="1">
        <v>87</v>
      </c>
      <c r="F57" s="1">
        <v>2932</v>
      </c>
      <c r="G57" s="2">
        <v>8343</v>
      </c>
      <c r="H57" s="1">
        <v>2623</v>
      </c>
      <c r="I57" s="1">
        <v>982</v>
      </c>
      <c r="J57" s="1">
        <v>4391</v>
      </c>
      <c r="K57" s="2">
        <f t="shared" si="82"/>
        <v>5937</v>
      </c>
      <c r="L57" s="1">
        <f t="shared" si="83"/>
        <v>1809</v>
      </c>
      <c r="M57" s="1">
        <f t="shared" si="84"/>
        <v>87</v>
      </c>
      <c r="N57" s="1">
        <f t="shared" si="85"/>
        <v>2932</v>
      </c>
      <c r="O57" s="2">
        <f t="shared" si="86"/>
        <v>8343</v>
      </c>
      <c r="P57" s="1">
        <f t="shared" si="87"/>
        <v>2623</v>
      </c>
      <c r="Q57" s="1">
        <f t="shared" si="88"/>
        <v>982</v>
      </c>
      <c r="R57" s="1">
        <f t="shared" si="89"/>
        <v>4391</v>
      </c>
      <c r="S57" s="3">
        <f t="shared" si="90"/>
        <v>0.11770346398178114</v>
      </c>
      <c r="T57" s="4">
        <f t="shared" si="91"/>
        <v>1.4653865588681153E-2</v>
      </c>
      <c r="U57" s="4">
        <f t="shared" si="92"/>
        <v>0.40038235695753105</v>
      </c>
    </row>
    <row r="58" spans="1:21" ht="14.4">
      <c r="A58" s="1" t="str">
        <f>all!A58</f>
        <v>Halifax</v>
      </c>
      <c r="B58" s="1" t="s">
        <v>211</v>
      </c>
      <c r="C58" s="1">
        <v>1387</v>
      </c>
      <c r="D58" s="1">
        <v>143</v>
      </c>
      <c r="E58" s="1">
        <v>8</v>
      </c>
      <c r="F58" s="1">
        <v>1236</v>
      </c>
      <c r="G58" s="2">
        <v>1865</v>
      </c>
      <c r="H58" s="1">
        <v>669</v>
      </c>
      <c r="I58" s="1">
        <v>115</v>
      </c>
      <c r="J58" s="1">
        <v>1081</v>
      </c>
      <c r="K58" s="2">
        <f>C58+C59</f>
        <v>1387</v>
      </c>
      <c r="L58" s="6">
        <f t="shared" ref="L58" si="93">D58+D59</f>
        <v>143</v>
      </c>
      <c r="M58" s="6">
        <f t="shared" ref="M58" si="94">E58+E59</f>
        <v>8</v>
      </c>
      <c r="N58" s="6">
        <f t="shared" ref="N58" si="95">F58+F59</f>
        <v>1236</v>
      </c>
      <c r="O58" s="2">
        <f t="shared" ref="O58" si="96">G58+G59</f>
        <v>1865</v>
      </c>
      <c r="P58" s="6">
        <f t="shared" ref="P58" si="97">H58+H59</f>
        <v>669</v>
      </c>
      <c r="Q58" s="6">
        <f t="shared" ref="Q58" si="98">I58+I59</f>
        <v>115</v>
      </c>
      <c r="R58" s="6">
        <f t="shared" ref="R58" si="99">J58+J59</f>
        <v>1081</v>
      </c>
      <c r="S58" s="3">
        <f t="shared" si="2"/>
        <v>6.1662198391420911E-2</v>
      </c>
      <c r="T58" s="4">
        <f t="shared" si="3"/>
        <v>5.7678442682047582E-3</v>
      </c>
      <c r="U58" s="4">
        <f t="shared" si="4"/>
        <v>0.53344842468709541</v>
      </c>
    </row>
    <row r="59" spans="1:21" ht="14.4">
      <c r="A59" s="1"/>
      <c r="B59" s="1" t="s">
        <v>354</v>
      </c>
      <c r="C59" s="1">
        <v>0</v>
      </c>
      <c r="D59" s="1">
        <v>0</v>
      </c>
      <c r="E59" s="1">
        <v>0</v>
      </c>
      <c r="F59" s="1">
        <v>0</v>
      </c>
      <c r="G59" s="2">
        <v>0</v>
      </c>
      <c r="H59" s="1">
        <v>0</v>
      </c>
      <c r="I59" s="1">
        <v>0</v>
      </c>
      <c r="J59" s="1">
        <v>0</v>
      </c>
      <c r="K59" s="2"/>
      <c r="L59" s="6"/>
      <c r="M59" s="6"/>
      <c r="N59" s="6"/>
      <c r="O59" s="2"/>
      <c r="P59" s="6"/>
      <c r="Q59" s="6"/>
      <c r="R59" s="6"/>
      <c r="S59" s="3"/>
      <c r="T59" s="4"/>
      <c r="U59" s="4"/>
    </row>
    <row r="60" spans="1:21" ht="14.4">
      <c r="A60" s="1" t="str">
        <f>all!A60</f>
        <v>Harnett</v>
      </c>
      <c r="B60" s="1" t="s">
        <v>213</v>
      </c>
      <c r="C60" s="1">
        <v>653</v>
      </c>
      <c r="D60" s="1">
        <v>110</v>
      </c>
      <c r="E60" s="1">
        <v>6</v>
      </c>
      <c r="F60" s="1">
        <v>428</v>
      </c>
      <c r="G60" s="2">
        <v>933</v>
      </c>
      <c r="H60" s="1">
        <v>168</v>
      </c>
      <c r="I60" s="1">
        <v>24</v>
      </c>
      <c r="J60" s="1">
        <v>731</v>
      </c>
      <c r="K60" s="2">
        <f>C60+C61</f>
        <v>2508</v>
      </c>
      <c r="L60" s="6">
        <f t="shared" ref="L60" si="100">D60+D61</f>
        <v>595</v>
      </c>
      <c r="M60" s="6">
        <f t="shared" ref="M60" si="101">E60+E61</f>
        <v>21</v>
      </c>
      <c r="N60" s="6">
        <f t="shared" ref="N60" si="102">F60+F61</f>
        <v>1814</v>
      </c>
      <c r="O60" s="2">
        <f t="shared" ref="O60" si="103">G60+G61</f>
        <v>3069</v>
      </c>
      <c r="P60" s="6">
        <f t="shared" ref="P60" si="104">H60+H61</f>
        <v>1131</v>
      </c>
      <c r="Q60" s="6">
        <f t="shared" ref="Q60" si="105">I60+I61</f>
        <v>222</v>
      </c>
      <c r="R60" s="6">
        <f t="shared" ref="R60" si="106">J60+J61</f>
        <v>1712</v>
      </c>
      <c r="S60" s="3">
        <f t="shared" si="2"/>
        <v>7.2336265884652987E-2</v>
      </c>
      <c r="T60" s="4">
        <f t="shared" si="3"/>
        <v>8.3732057416267946E-3</v>
      </c>
      <c r="U60" s="4">
        <f t="shared" si="4"/>
        <v>0.51446398184912079</v>
      </c>
    </row>
    <row r="61" spans="1:21" ht="14.4">
      <c r="A61" s="1"/>
      <c r="B61" s="1" t="s">
        <v>214</v>
      </c>
      <c r="C61" s="1">
        <v>1855</v>
      </c>
      <c r="D61" s="1">
        <v>485</v>
      </c>
      <c r="E61" s="1">
        <v>15</v>
      </c>
      <c r="F61" s="1">
        <v>1386</v>
      </c>
      <c r="G61" s="2">
        <v>2136</v>
      </c>
      <c r="H61" s="1">
        <v>963</v>
      </c>
      <c r="I61" s="1">
        <v>198</v>
      </c>
      <c r="J61" s="1">
        <v>981</v>
      </c>
      <c r="K61" s="2"/>
      <c r="L61" s="6"/>
      <c r="M61" s="6"/>
      <c r="N61" s="6"/>
      <c r="O61" s="2"/>
      <c r="P61" s="6"/>
      <c r="Q61" s="6"/>
      <c r="R61" s="6"/>
      <c r="S61" s="3" t="str">
        <f t="shared" si="2"/>
        <v/>
      </c>
      <c r="T61" s="4" t="str">
        <f t="shared" si="3"/>
        <v/>
      </c>
      <c r="U61" s="4" t="str">
        <f t="shared" si="4"/>
        <v/>
      </c>
    </row>
    <row r="62" spans="1:21" ht="14.4">
      <c r="A62" s="1" t="str">
        <f>all!A62</f>
        <v>Haywood</v>
      </c>
      <c r="B62" s="1" t="s">
        <v>215</v>
      </c>
      <c r="C62" s="1">
        <v>1269</v>
      </c>
      <c r="D62" s="1">
        <v>478</v>
      </c>
      <c r="E62" s="1">
        <v>65</v>
      </c>
      <c r="F62" s="1">
        <v>712</v>
      </c>
      <c r="G62" s="2">
        <v>1801</v>
      </c>
      <c r="H62" s="1">
        <v>953</v>
      </c>
      <c r="I62" s="1">
        <v>343</v>
      </c>
      <c r="J62" s="1">
        <v>490</v>
      </c>
      <c r="K62" s="2">
        <f t="shared" ref="K62:K67" si="107">C62</f>
        <v>1269</v>
      </c>
      <c r="L62" s="6">
        <f t="shared" ref="L62:L67" si="108">D62</f>
        <v>478</v>
      </c>
      <c r="M62" s="6">
        <f t="shared" ref="M62:M67" si="109">E62</f>
        <v>65</v>
      </c>
      <c r="N62" s="6">
        <f t="shared" ref="N62:N67" si="110">F62</f>
        <v>712</v>
      </c>
      <c r="O62" s="2">
        <f t="shared" ref="O62:O67" si="111">G62</f>
        <v>1801</v>
      </c>
      <c r="P62" s="6">
        <f t="shared" ref="P62:P67" si="112">H62</f>
        <v>953</v>
      </c>
      <c r="Q62" s="6">
        <f t="shared" ref="Q62:Q67" si="113">I62</f>
        <v>343</v>
      </c>
      <c r="R62" s="6">
        <f t="shared" ref="R62:R67" si="114">J62</f>
        <v>490</v>
      </c>
      <c r="S62" s="3">
        <f t="shared" ref="S62:S67" si="115">IFERROR(Q62/O62,"")</f>
        <v>0.19044975013881177</v>
      </c>
      <c r="T62" s="4">
        <f t="shared" ref="T62:T67" si="116">IFERROR(M62/K62,"")</f>
        <v>5.1221434200157602E-2</v>
      </c>
      <c r="U62" s="4">
        <f t="shared" ref="U62:U67" si="117">IFERROR(N62/(N62+R62),"")</f>
        <v>0.59234608985024961</v>
      </c>
    </row>
    <row r="63" spans="1:21" ht="14.4">
      <c r="A63" s="1" t="str">
        <f>all!A63</f>
        <v>Henderson</v>
      </c>
      <c r="B63" s="1" t="s">
        <v>217</v>
      </c>
      <c r="C63" s="1">
        <v>1474</v>
      </c>
      <c r="D63" s="1">
        <v>373</v>
      </c>
      <c r="E63" s="1">
        <v>26</v>
      </c>
      <c r="F63" s="1">
        <v>1084</v>
      </c>
      <c r="G63" s="2">
        <v>1488</v>
      </c>
      <c r="H63" s="1">
        <v>572</v>
      </c>
      <c r="I63" s="1">
        <v>371</v>
      </c>
      <c r="J63" s="1">
        <v>566</v>
      </c>
      <c r="K63" s="2">
        <f t="shared" si="107"/>
        <v>1474</v>
      </c>
      <c r="L63" s="6">
        <f t="shared" si="108"/>
        <v>373</v>
      </c>
      <c r="M63" s="6">
        <f t="shared" si="109"/>
        <v>26</v>
      </c>
      <c r="N63" s="6">
        <f t="shared" si="110"/>
        <v>1084</v>
      </c>
      <c r="O63" s="2">
        <f t="shared" si="111"/>
        <v>1488</v>
      </c>
      <c r="P63" s="6">
        <f t="shared" si="112"/>
        <v>572</v>
      </c>
      <c r="Q63" s="6">
        <f t="shared" si="113"/>
        <v>371</v>
      </c>
      <c r="R63" s="6">
        <f t="shared" si="114"/>
        <v>566</v>
      </c>
      <c r="S63" s="3">
        <f t="shared" si="115"/>
        <v>0.24932795698924731</v>
      </c>
      <c r="T63" s="4">
        <f t="shared" si="116"/>
        <v>1.7639077340569877E-2</v>
      </c>
      <c r="U63" s="4">
        <f t="shared" si="117"/>
        <v>0.65696969696969698</v>
      </c>
    </row>
    <row r="64" spans="1:21" ht="14.4">
      <c r="A64" s="1" t="str">
        <f>all!A64</f>
        <v>Hertford</v>
      </c>
      <c r="B64" s="1" t="s">
        <v>219</v>
      </c>
      <c r="C64" s="1">
        <v>624</v>
      </c>
      <c r="D64" s="1">
        <v>275</v>
      </c>
      <c r="E64" s="1">
        <v>0</v>
      </c>
      <c r="F64" s="1">
        <v>210</v>
      </c>
      <c r="G64" s="2">
        <v>587</v>
      </c>
      <c r="H64" s="1">
        <v>434</v>
      </c>
      <c r="I64" s="1">
        <v>45</v>
      </c>
      <c r="J64" s="1">
        <v>56</v>
      </c>
      <c r="K64" s="2">
        <f t="shared" si="107"/>
        <v>624</v>
      </c>
      <c r="L64" s="6">
        <f t="shared" si="108"/>
        <v>275</v>
      </c>
      <c r="M64" s="6">
        <f t="shared" si="109"/>
        <v>0</v>
      </c>
      <c r="N64" s="6">
        <f t="shared" si="110"/>
        <v>210</v>
      </c>
      <c r="O64" s="2">
        <f t="shared" si="111"/>
        <v>587</v>
      </c>
      <c r="P64" s="6">
        <f t="shared" si="112"/>
        <v>434</v>
      </c>
      <c r="Q64" s="6">
        <f t="shared" si="113"/>
        <v>45</v>
      </c>
      <c r="R64" s="6">
        <f t="shared" si="114"/>
        <v>56</v>
      </c>
      <c r="S64" s="3">
        <f t="shared" si="115"/>
        <v>7.6660988074957415E-2</v>
      </c>
      <c r="T64" s="4">
        <f t="shared" si="116"/>
        <v>0</v>
      </c>
      <c r="U64" s="4">
        <f t="shared" si="117"/>
        <v>0.78947368421052633</v>
      </c>
    </row>
    <row r="65" spans="1:21" ht="14.4">
      <c r="A65" s="1" t="str">
        <f>all!A65</f>
        <v>Hoke</v>
      </c>
      <c r="B65" s="1" t="s">
        <v>11</v>
      </c>
      <c r="C65" s="1"/>
      <c r="D65" s="1"/>
      <c r="E65" s="1"/>
      <c r="F65" s="1"/>
      <c r="G65" s="2"/>
      <c r="H65" s="1"/>
      <c r="I65" s="1"/>
      <c r="J65" s="1"/>
      <c r="K65" s="2">
        <f t="shared" si="107"/>
        <v>0</v>
      </c>
      <c r="L65" s="6">
        <f t="shared" si="108"/>
        <v>0</v>
      </c>
      <c r="M65" s="6">
        <f t="shared" si="109"/>
        <v>0</v>
      </c>
      <c r="N65" s="6">
        <f t="shared" si="110"/>
        <v>0</v>
      </c>
      <c r="O65" s="2">
        <f t="shared" si="111"/>
        <v>0</v>
      </c>
      <c r="P65" s="6">
        <f t="shared" si="112"/>
        <v>0</v>
      </c>
      <c r="Q65" s="6">
        <f t="shared" si="113"/>
        <v>0</v>
      </c>
      <c r="R65" s="6">
        <f t="shared" si="114"/>
        <v>0</v>
      </c>
      <c r="S65" s="3" t="str">
        <f t="shared" si="115"/>
        <v/>
      </c>
      <c r="T65" s="4" t="str">
        <f t="shared" si="116"/>
        <v/>
      </c>
      <c r="U65" s="4" t="str">
        <f t="shared" si="117"/>
        <v/>
      </c>
    </row>
    <row r="66" spans="1:21" ht="14.4">
      <c r="A66" s="1" t="str">
        <f>all!A66</f>
        <v>Hyde</v>
      </c>
      <c r="B66" s="1" t="s">
        <v>221</v>
      </c>
      <c r="C66" s="1"/>
      <c r="D66" s="1"/>
      <c r="E66" s="1"/>
      <c r="F66" s="1"/>
      <c r="G66" s="2"/>
      <c r="H66" s="1"/>
      <c r="I66" s="1"/>
      <c r="J66" s="1"/>
      <c r="K66" s="2">
        <f t="shared" si="107"/>
        <v>0</v>
      </c>
      <c r="L66" s="6">
        <f t="shared" si="108"/>
        <v>0</v>
      </c>
      <c r="M66" s="6">
        <f t="shared" si="109"/>
        <v>0</v>
      </c>
      <c r="N66" s="6">
        <f t="shared" si="110"/>
        <v>0</v>
      </c>
      <c r="O66" s="2">
        <f t="shared" si="111"/>
        <v>0</v>
      </c>
      <c r="P66" s="6">
        <f t="shared" si="112"/>
        <v>0</v>
      </c>
      <c r="Q66" s="6">
        <f t="shared" si="113"/>
        <v>0</v>
      </c>
      <c r="R66" s="6">
        <f t="shared" si="114"/>
        <v>0</v>
      </c>
      <c r="S66" s="3" t="str">
        <f t="shared" si="115"/>
        <v/>
      </c>
      <c r="T66" s="4" t="str">
        <f t="shared" si="116"/>
        <v/>
      </c>
      <c r="U66" s="4" t="str">
        <f t="shared" si="117"/>
        <v/>
      </c>
    </row>
    <row r="67" spans="1:21" ht="14.4">
      <c r="A67" s="1" t="str">
        <f>all!A67</f>
        <v>Iredell</v>
      </c>
      <c r="B67" s="1" t="s">
        <v>222</v>
      </c>
      <c r="C67" s="1">
        <v>3389</v>
      </c>
      <c r="D67" s="1">
        <v>317</v>
      </c>
      <c r="E67" s="1">
        <v>48</v>
      </c>
      <c r="F67" s="1">
        <v>2972</v>
      </c>
      <c r="G67" s="2">
        <v>3100</v>
      </c>
      <c r="H67" s="1">
        <v>939</v>
      </c>
      <c r="I67" s="1">
        <v>389</v>
      </c>
      <c r="J67" s="1">
        <v>1737</v>
      </c>
      <c r="K67" s="2">
        <f t="shared" si="107"/>
        <v>3389</v>
      </c>
      <c r="L67" s="6">
        <f t="shared" si="108"/>
        <v>317</v>
      </c>
      <c r="M67" s="6">
        <f t="shared" si="109"/>
        <v>48</v>
      </c>
      <c r="N67" s="6">
        <f t="shared" si="110"/>
        <v>2972</v>
      </c>
      <c r="O67" s="2">
        <f t="shared" si="111"/>
        <v>3100</v>
      </c>
      <c r="P67" s="6">
        <f t="shared" si="112"/>
        <v>939</v>
      </c>
      <c r="Q67" s="6">
        <f t="shared" si="113"/>
        <v>389</v>
      </c>
      <c r="R67" s="6">
        <f t="shared" si="114"/>
        <v>1737</v>
      </c>
      <c r="S67" s="3">
        <f t="shared" si="115"/>
        <v>0.12548387096774194</v>
      </c>
      <c r="T67" s="4">
        <f t="shared" si="116"/>
        <v>1.416347005016229E-2</v>
      </c>
      <c r="U67" s="4">
        <f t="shared" si="117"/>
        <v>0.63113187513272462</v>
      </c>
    </row>
    <row r="68" spans="1:21" ht="14.4">
      <c r="A68" s="1" t="str">
        <f>all!A68</f>
        <v>Jackson</v>
      </c>
      <c r="B68" s="1" t="s">
        <v>224</v>
      </c>
      <c r="C68" s="1"/>
      <c r="D68" s="1"/>
      <c r="E68" s="1"/>
      <c r="F68" s="1"/>
      <c r="G68" s="2"/>
      <c r="H68" s="1"/>
      <c r="I68" s="1"/>
      <c r="J68" s="1"/>
      <c r="K68" s="2">
        <f>C68+C69</f>
        <v>551</v>
      </c>
      <c r="L68" s="6">
        <f t="shared" ref="L68" si="118">D68+D69</f>
        <v>161</v>
      </c>
      <c r="M68" s="6">
        <f t="shared" ref="M68" si="119">E68+E69</f>
        <v>10</v>
      </c>
      <c r="N68" s="6">
        <f t="shared" ref="N68" si="120">F68+F69</f>
        <v>347</v>
      </c>
      <c r="O68" s="2">
        <f t="shared" ref="O68" si="121">G68+G69</f>
        <v>595</v>
      </c>
      <c r="P68" s="6">
        <f t="shared" ref="P68" si="122">H68+H69</f>
        <v>281</v>
      </c>
      <c r="Q68" s="6">
        <f t="shared" ref="Q68" si="123">I68+I69</f>
        <v>82</v>
      </c>
      <c r="R68" s="6">
        <f t="shared" ref="R68" si="124">J68+J69</f>
        <v>152</v>
      </c>
      <c r="S68" s="3">
        <f t="shared" si="2"/>
        <v>0.13781512605042018</v>
      </c>
      <c r="T68" s="4">
        <f t="shared" si="3"/>
        <v>1.8148820326678767E-2</v>
      </c>
      <c r="U68" s="4">
        <f t="shared" si="4"/>
        <v>0.69539078156312628</v>
      </c>
    </row>
    <row r="69" spans="1:21" ht="14.4">
      <c r="A69" s="1"/>
      <c r="B69" s="1" t="s">
        <v>225</v>
      </c>
      <c r="C69" s="1">
        <v>551</v>
      </c>
      <c r="D69" s="1">
        <v>161</v>
      </c>
      <c r="E69" s="1">
        <v>10</v>
      </c>
      <c r="F69" s="1">
        <v>347</v>
      </c>
      <c r="G69" s="2">
        <v>595</v>
      </c>
      <c r="H69" s="1">
        <v>281</v>
      </c>
      <c r="I69" s="1">
        <v>82</v>
      </c>
      <c r="J69" s="1">
        <v>152</v>
      </c>
      <c r="K69" s="2"/>
      <c r="L69" s="1"/>
      <c r="M69" s="1"/>
      <c r="N69" s="1"/>
      <c r="O69" s="2"/>
      <c r="P69" s="1"/>
      <c r="Q69" s="1"/>
      <c r="R69" s="1"/>
      <c r="S69" s="3" t="str">
        <f t="shared" si="2"/>
        <v/>
      </c>
      <c r="T69" s="4" t="str">
        <f t="shared" si="3"/>
        <v/>
      </c>
      <c r="U69" s="4" t="str">
        <f t="shared" si="4"/>
        <v/>
      </c>
    </row>
    <row r="70" spans="1:21" ht="14.4">
      <c r="A70" s="1" t="str">
        <f>all!A70</f>
        <v>Johnston</v>
      </c>
      <c r="B70" s="1" t="s">
        <v>227</v>
      </c>
      <c r="C70" s="1">
        <v>6</v>
      </c>
      <c r="D70" s="1">
        <v>0</v>
      </c>
      <c r="E70" s="1">
        <v>0</v>
      </c>
      <c r="F70" s="1">
        <v>0</v>
      </c>
      <c r="G70" s="2">
        <v>3</v>
      </c>
      <c r="H70" s="1">
        <v>0</v>
      </c>
      <c r="I70" s="1">
        <v>0</v>
      </c>
      <c r="J70" s="1">
        <v>0</v>
      </c>
      <c r="K70" s="2">
        <f>SUM(C70:C73)</f>
        <v>3141</v>
      </c>
      <c r="L70" s="6">
        <f t="shared" ref="L70:R70" si="125">SUM(D70:D73)</f>
        <v>180</v>
      </c>
      <c r="M70" s="6">
        <f t="shared" si="125"/>
        <v>24</v>
      </c>
      <c r="N70" s="6">
        <f t="shared" si="125"/>
        <v>2919</v>
      </c>
      <c r="O70" s="2">
        <f t="shared" si="125"/>
        <v>2458</v>
      </c>
      <c r="P70" s="6">
        <f t="shared" si="125"/>
        <v>555</v>
      </c>
      <c r="Q70" s="6">
        <f t="shared" si="125"/>
        <v>352</v>
      </c>
      <c r="R70" s="6">
        <f t="shared" si="125"/>
        <v>1542</v>
      </c>
      <c r="S70" s="3">
        <f t="shared" ref="S70:S134" si="126">IFERROR(Q70/O70,"")</f>
        <v>0.14320585842148087</v>
      </c>
      <c r="T70" s="4">
        <f t="shared" ref="T70:T134" si="127">IFERROR(M70/K70,"")</f>
        <v>7.6408787010506206E-3</v>
      </c>
      <c r="U70" s="4">
        <f t="shared" ref="U70:U136" si="128">IFERROR(N70/(N70+R70),"")</f>
        <v>0.65433759246805645</v>
      </c>
    </row>
    <row r="71" spans="1:21" ht="14.4">
      <c r="A71" s="1"/>
      <c r="B71" s="1" t="s">
        <v>228</v>
      </c>
      <c r="C71" s="1">
        <v>3123</v>
      </c>
      <c r="D71" s="1">
        <v>180</v>
      </c>
      <c r="E71" s="1">
        <v>24</v>
      </c>
      <c r="F71" s="1">
        <v>2919</v>
      </c>
      <c r="G71" s="2">
        <v>2448</v>
      </c>
      <c r="H71" s="1">
        <v>555</v>
      </c>
      <c r="I71" s="1">
        <v>351</v>
      </c>
      <c r="J71" s="1">
        <v>1542</v>
      </c>
      <c r="K71" s="2"/>
      <c r="L71" s="6"/>
      <c r="M71" s="6"/>
      <c r="N71" s="6"/>
      <c r="O71" s="2"/>
      <c r="P71" s="6"/>
      <c r="Q71" s="6"/>
      <c r="R71" s="1"/>
      <c r="S71" s="3" t="str">
        <f t="shared" si="126"/>
        <v/>
      </c>
      <c r="T71" s="4" t="str">
        <f t="shared" si="127"/>
        <v/>
      </c>
      <c r="U71" s="4" t="str">
        <f t="shared" si="128"/>
        <v/>
      </c>
    </row>
    <row r="72" spans="1:21" ht="14.4">
      <c r="A72" s="1"/>
      <c r="B72" s="1" t="s">
        <v>229</v>
      </c>
      <c r="C72" s="1">
        <v>12</v>
      </c>
      <c r="D72" s="1">
        <v>0</v>
      </c>
      <c r="E72" s="1">
        <v>0</v>
      </c>
      <c r="F72" s="1">
        <v>0</v>
      </c>
      <c r="G72" s="2">
        <v>7</v>
      </c>
      <c r="H72" s="1">
        <v>0</v>
      </c>
      <c r="I72" s="1">
        <v>1</v>
      </c>
      <c r="J72" s="1">
        <v>0</v>
      </c>
      <c r="K72" s="2"/>
      <c r="L72" s="6"/>
      <c r="M72" s="6"/>
      <c r="N72" s="6"/>
      <c r="O72" s="2"/>
      <c r="P72" s="6"/>
      <c r="Q72" s="6"/>
      <c r="R72" s="1"/>
      <c r="S72" s="3" t="str">
        <f t="shared" si="126"/>
        <v/>
      </c>
      <c r="T72" s="4" t="str">
        <f t="shared" si="127"/>
        <v/>
      </c>
      <c r="U72" s="4" t="str">
        <f t="shared" si="128"/>
        <v/>
      </c>
    </row>
    <row r="73" spans="1:21" ht="14.4">
      <c r="A73" s="1"/>
      <c r="B73" s="1" t="s">
        <v>230</v>
      </c>
      <c r="C73" s="1">
        <v>0</v>
      </c>
      <c r="D73" s="1">
        <v>0</v>
      </c>
      <c r="E73" s="1">
        <v>0</v>
      </c>
      <c r="F73" s="1">
        <v>0</v>
      </c>
      <c r="G73" s="2">
        <v>0</v>
      </c>
      <c r="H73" s="1">
        <v>0</v>
      </c>
      <c r="I73" s="1">
        <v>0</v>
      </c>
      <c r="J73" s="1">
        <v>0</v>
      </c>
      <c r="K73" s="2"/>
      <c r="L73" s="6"/>
      <c r="M73" s="6"/>
      <c r="N73" s="6"/>
      <c r="O73" s="2"/>
      <c r="P73" s="6"/>
      <c r="Q73" s="6"/>
      <c r="R73" s="1"/>
      <c r="S73" s="3" t="str">
        <f t="shared" si="126"/>
        <v/>
      </c>
      <c r="T73" s="4" t="str">
        <f t="shared" si="127"/>
        <v/>
      </c>
      <c r="U73" s="4" t="str">
        <f t="shared" si="128"/>
        <v/>
      </c>
    </row>
    <row r="74" spans="1:21" ht="14.4">
      <c r="A74" s="1" t="str">
        <f>all!A74</f>
        <v>Lee</v>
      </c>
      <c r="B74" s="1" t="s">
        <v>232</v>
      </c>
      <c r="C74" s="1"/>
      <c r="D74" s="1"/>
      <c r="E74" s="1"/>
      <c r="F74" s="1"/>
      <c r="G74" s="2"/>
      <c r="H74" s="1"/>
      <c r="I74" s="1"/>
      <c r="J74" s="1"/>
      <c r="K74" s="2">
        <f t="shared" ref="K74:K77" si="129">C74</f>
        <v>0</v>
      </c>
      <c r="L74" s="6">
        <f t="shared" ref="L74:L77" si="130">D74</f>
        <v>0</v>
      </c>
      <c r="M74" s="6">
        <f t="shared" ref="M74:M77" si="131">E74</f>
        <v>0</v>
      </c>
      <c r="N74" s="6">
        <f t="shared" ref="N74:N77" si="132">F74</f>
        <v>0</v>
      </c>
      <c r="O74" s="2">
        <f t="shared" ref="O74:O77" si="133">G74</f>
        <v>0</v>
      </c>
      <c r="P74" s="6">
        <f t="shared" ref="P74:P77" si="134">H74</f>
        <v>0</v>
      </c>
      <c r="Q74" s="6">
        <f t="shared" ref="Q74:Q77" si="135">I74</f>
        <v>0</v>
      </c>
      <c r="R74" s="1">
        <f t="shared" ref="R74:R77" si="136">J74</f>
        <v>0</v>
      </c>
      <c r="S74" s="3" t="str">
        <f t="shared" si="126"/>
        <v/>
      </c>
      <c r="T74" s="4" t="str">
        <f t="shared" si="127"/>
        <v/>
      </c>
      <c r="U74" s="4" t="str">
        <f t="shared" si="128"/>
        <v/>
      </c>
    </row>
    <row r="75" spans="1:21" ht="14.4">
      <c r="A75" s="1" t="str">
        <f>all!A75</f>
        <v>Lenoir</v>
      </c>
      <c r="B75" s="1" t="s">
        <v>234</v>
      </c>
      <c r="C75" s="1">
        <v>1586</v>
      </c>
      <c r="D75" s="1">
        <v>324</v>
      </c>
      <c r="E75" s="1">
        <v>14</v>
      </c>
      <c r="F75" s="1">
        <v>1126</v>
      </c>
      <c r="G75" s="2">
        <v>1694</v>
      </c>
      <c r="H75" s="1">
        <v>868</v>
      </c>
      <c r="I75" s="1">
        <v>151</v>
      </c>
      <c r="J75" s="1">
        <v>539</v>
      </c>
      <c r="K75" s="2">
        <f t="shared" si="129"/>
        <v>1586</v>
      </c>
      <c r="L75" s="6">
        <f t="shared" si="130"/>
        <v>324</v>
      </c>
      <c r="M75" s="6">
        <f t="shared" si="131"/>
        <v>14</v>
      </c>
      <c r="N75" s="6">
        <f t="shared" si="132"/>
        <v>1126</v>
      </c>
      <c r="O75" s="2">
        <f t="shared" si="133"/>
        <v>1694</v>
      </c>
      <c r="P75" s="6">
        <f t="shared" si="134"/>
        <v>868</v>
      </c>
      <c r="Q75" s="6">
        <f t="shared" si="135"/>
        <v>151</v>
      </c>
      <c r="R75" s="1">
        <f t="shared" si="136"/>
        <v>539</v>
      </c>
      <c r="S75" s="3">
        <f t="shared" si="126"/>
        <v>8.9138134592680052E-2</v>
      </c>
      <c r="T75" s="4">
        <f t="shared" si="127"/>
        <v>8.8272383354350576E-3</v>
      </c>
      <c r="U75" s="4">
        <f t="shared" si="128"/>
        <v>0.67627627627627629</v>
      </c>
    </row>
    <row r="76" spans="1:21" ht="14.4">
      <c r="A76" s="1" t="str">
        <f>all!A76</f>
        <v>Lincoln</v>
      </c>
      <c r="B76" s="1" t="s">
        <v>236</v>
      </c>
      <c r="C76" s="1">
        <v>1897</v>
      </c>
      <c r="D76" s="1">
        <v>79</v>
      </c>
      <c r="E76" s="1">
        <v>33</v>
      </c>
      <c r="F76" s="1">
        <v>1371</v>
      </c>
      <c r="G76" s="2">
        <v>2077</v>
      </c>
      <c r="H76" s="1">
        <v>706</v>
      </c>
      <c r="I76" s="1">
        <v>175</v>
      </c>
      <c r="J76" s="1">
        <v>824</v>
      </c>
      <c r="K76" s="2">
        <f t="shared" si="129"/>
        <v>1897</v>
      </c>
      <c r="L76" s="6">
        <f t="shared" si="130"/>
        <v>79</v>
      </c>
      <c r="M76" s="6">
        <f t="shared" si="131"/>
        <v>33</v>
      </c>
      <c r="N76" s="6">
        <f t="shared" si="132"/>
        <v>1371</v>
      </c>
      <c r="O76" s="2">
        <f t="shared" si="133"/>
        <v>2077</v>
      </c>
      <c r="P76" s="6">
        <f t="shared" si="134"/>
        <v>706</v>
      </c>
      <c r="Q76" s="6">
        <f t="shared" si="135"/>
        <v>175</v>
      </c>
      <c r="R76" s="1">
        <f t="shared" si="136"/>
        <v>824</v>
      </c>
      <c r="S76" s="3">
        <f t="shared" si="126"/>
        <v>8.425613866153106E-2</v>
      </c>
      <c r="T76" s="4">
        <f t="shared" si="127"/>
        <v>1.739588824459673E-2</v>
      </c>
      <c r="U76" s="4">
        <f t="shared" si="128"/>
        <v>0.62460136674259681</v>
      </c>
    </row>
    <row r="77" spans="1:21" ht="14.4">
      <c r="A77" s="1" t="str">
        <f>all!A77</f>
        <v>Macon</v>
      </c>
      <c r="B77" s="1" t="s">
        <v>238</v>
      </c>
      <c r="C77" s="1">
        <v>771</v>
      </c>
      <c r="D77" s="1">
        <v>349</v>
      </c>
      <c r="E77" s="1">
        <v>16</v>
      </c>
      <c r="F77" s="1">
        <v>387</v>
      </c>
      <c r="G77" s="2">
        <v>1036</v>
      </c>
      <c r="H77" s="1">
        <v>716</v>
      </c>
      <c r="I77" s="1">
        <v>187</v>
      </c>
      <c r="J77" s="1">
        <v>101</v>
      </c>
      <c r="K77" s="2">
        <f t="shared" si="129"/>
        <v>771</v>
      </c>
      <c r="L77" s="6">
        <f t="shared" si="130"/>
        <v>349</v>
      </c>
      <c r="M77" s="6">
        <f t="shared" si="131"/>
        <v>16</v>
      </c>
      <c r="N77" s="6">
        <f t="shared" si="132"/>
        <v>387</v>
      </c>
      <c r="O77" s="2">
        <f t="shared" si="133"/>
        <v>1036</v>
      </c>
      <c r="P77" s="6">
        <f t="shared" si="134"/>
        <v>716</v>
      </c>
      <c r="Q77" s="6">
        <f t="shared" si="135"/>
        <v>187</v>
      </c>
      <c r="R77" s="1">
        <f t="shared" si="136"/>
        <v>101</v>
      </c>
      <c r="S77" s="3">
        <f t="shared" si="126"/>
        <v>0.1805019305019305</v>
      </c>
      <c r="T77" s="4">
        <f t="shared" si="127"/>
        <v>2.0752269779507133E-2</v>
      </c>
      <c r="U77" s="4">
        <f t="shared" si="128"/>
        <v>0.79303278688524592</v>
      </c>
    </row>
    <row r="78" spans="1:21" ht="14.4">
      <c r="A78" s="1" t="str">
        <f>all!A78</f>
        <v>Madison</v>
      </c>
      <c r="B78" s="1" t="s">
        <v>239</v>
      </c>
      <c r="C78" s="1"/>
      <c r="D78" s="1"/>
      <c r="E78" s="1"/>
      <c r="F78" s="1"/>
      <c r="G78" s="2"/>
      <c r="H78" s="1"/>
      <c r="I78" s="1"/>
      <c r="J78" s="1"/>
      <c r="K78" s="2"/>
      <c r="L78" s="6"/>
      <c r="M78" s="6"/>
      <c r="N78" s="6"/>
      <c r="O78" s="2"/>
      <c r="P78" s="6"/>
      <c r="Q78" s="6"/>
      <c r="R78" s="1"/>
      <c r="S78" s="3" t="str">
        <f t="shared" si="126"/>
        <v/>
      </c>
      <c r="T78" s="4" t="str">
        <f t="shared" si="127"/>
        <v/>
      </c>
      <c r="U78" s="4" t="str">
        <f t="shared" si="128"/>
        <v/>
      </c>
    </row>
    <row r="79" spans="1:21" ht="14.4">
      <c r="A79" s="1" t="s">
        <v>339</v>
      </c>
      <c r="B79" s="1" t="s">
        <v>241</v>
      </c>
      <c r="C79" s="1">
        <v>709</v>
      </c>
      <c r="D79" s="1">
        <v>4</v>
      </c>
      <c r="E79" s="1">
        <v>6</v>
      </c>
      <c r="F79" s="1">
        <v>535</v>
      </c>
      <c r="G79" s="2">
        <v>938</v>
      </c>
      <c r="H79" s="1">
        <v>157</v>
      </c>
      <c r="I79" s="1">
        <v>69</v>
      </c>
      <c r="J79" s="1">
        <v>770</v>
      </c>
      <c r="K79" s="2">
        <f t="shared" ref="K79:K80" si="137">C79</f>
        <v>709</v>
      </c>
      <c r="L79" s="6">
        <f t="shared" ref="L79:L80" si="138">D79</f>
        <v>4</v>
      </c>
      <c r="M79" s="6">
        <f t="shared" ref="M79:M80" si="139">E79</f>
        <v>6</v>
      </c>
      <c r="N79" s="6">
        <f t="shared" ref="N79:N80" si="140">F79</f>
        <v>535</v>
      </c>
      <c r="O79" s="2">
        <f t="shared" ref="O79:O80" si="141">G79</f>
        <v>938</v>
      </c>
      <c r="P79" s="6">
        <f t="shared" ref="P79:P80" si="142">H79</f>
        <v>157</v>
      </c>
      <c r="Q79" s="6">
        <f t="shared" ref="Q79:Q80" si="143">I79</f>
        <v>69</v>
      </c>
      <c r="R79" s="1">
        <f t="shared" ref="R79:R80" si="144">J79</f>
        <v>770</v>
      </c>
      <c r="S79" s="3">
        <f t="shared" si="126"/>
        <v>7.3560767590618331E-2</v>
      </c>
      <c r="T79" s="4">
        <f t="shared" si="127"/>
        <v>8.4626234132581107E-3</v>
      </c>
      <c r="U79" s="4">
        <f t="shared" si="128"/>
        <v>0.40996168582375481</v>
      </c>
    </row>
    <row r="80" spans="1:21" ht="14.4">
      <c r="A80" s="1" t="str">
        <f>all!A80</f>
        <v>Mcdowell</v>
      </c>
      <c r="B80" s="1" t="s">
        <v>243</v>
      </c>
      <c r="C80" s="1">
        <v>399</v>
      </c>
      <c r="D80" s="1">
        <v>10</v>
      </c>
      <c r="E80" s="1">
        <v>1</v>
      </c>
      <c r="F80" s="1">
        <v>388</v>
      </c>
      <c r="G80" s="2">
        <v>996</v>
      </c>
      <c r="H80" s="1">
        <v>259</v>
      </c>
      <c r="I80" s="1">
        <v>45</v>
      </c>
      <c r="J80" s="1">
        <v>692</v>
      </c>
      <c r="K80" s="2">
        <f t="shared" si="137"/>
        <v>399</v>
      </c>
      <c r="L80" s="6">
        <f t="shared" si="138"/>
        <v>10</v>
      </c>
      <c r="M80" s="6">
        <f t="shared" si="139"/>
        <v>1</v>
      </c>
      <c r="N80" s="6">
        <f t="shared" si="140"/>
        <v>388</v>
      </c>
      <c r="O80" s="2">
        <f t="shared" si="141"/>
        <v>996</v>
      </c>
      <c r="P80" s="6">
        <f t="shared" si="142"/>
        <v>259</v>
      </c>
      <c r="Q80" s="6">
        <f t="shared" si="143"/>
        <v>45</v>
      </c>
      <c r="R80" s="1">
        <f t="shared" si="144"/>
        <v>692</v>
      </c>
      <c r="S80" s="3">
        <f t="shared" si="126"/>
        <v>4.5180722891566265E-2</v>
      </c>
      <c r="T80" s="4">
        <f t="shared" si="127"/>
        <v>2.5062656641604009E-3</v>
      </c>
      <c r="U80" s="4">
        <f t="shared" si="128"/>
        <v>0.35925925925925928</v>
      </c>
    </row>
    <row r="81" spans="1:21" ht="14.4">
      <c r="A81" s="1" t="str">
        <f>all!A81</f>
        <v>Mecklenburg</v>
      </c>
      <c r="B81" s="1" t="s">
        <v>245</v>
      </c>
      <c r="C81" s="1">
        <v>6951</v>
      </c>
      <c r="D81" s="1">
        <v>1433</v>
      </c>
      <c r="E81" s="1">
        <v>223</v>
      </c>
      <c r="F81" s="1">
        <v>5165</v>
      </c>
      <c r="G81" s="2">
        <v>8751</v>
      </c>
      <c r="H81" s="1">
        <v>3181</v>
      </c>
      <c r="I81" s="1">
        <v>1519</v>
      </c>
      <c r="J81" s="1">
        <v>3910</v>
      </c>
      <c r="K81" s="2">
        <f>SUM(C81:C83)</f>
        <v>7139</v>
      </c>
      <c r="L81" s="6">
        <f t="shared" ref="L81:R81" si="145">SUM(D81:D83)</f>
        <v>1529</v>
      </c>
      <c r="M81" s="6">
        <f t="shared" si="145"/>
        <v>233</v>
      </c>
      <c r="N81" s="6">
        <f t="shared" si="145"/>
        <v>5170</v>
      </c>
      <c r="O81" s="2">
        <f t="shared" si="145"/>
        <v>8966</v>
      </c>
      <c r="P81" s="6">
        <f t="shared" si="145"/>
        <v>3266</v>
      </c>
      <c r="Q81" s="6">
        <f t="shared" si="145"/>
        <v>1617</v>
      </c>
      <c r="R81" s="6">
        <f t="shared" si="145"/>
        <v>3911</v>
      </c>
      <c r="S81" s="3">
        <f t="shared" si="126"/>
        <v>0.18034798126254739</v>
      </c>
      <c r="T81" s="4">
        <f t="shared" si="127"/>
        <v>3.2637624317131249E-2</v>
      </c>
      <c r="U81" s="4">
        <f t="shared" si="128"/>
        <v>0.56932055940975668</v>
      </c>
    </row>
    <row r="82" spans="1:21" ht="14.4">
      <c r="A82" s="1"/>
      <c r="B82" s="1" t="s">
        <v>246</v>
      </c>
      <c r="C82" s="1">
        <v>186</v>
      </c>
      <c r="D82" s="1">
        <v>94</v>
      </c>
      <c r="E82" s="1">
        <v>10</v>
      </c>
      <c r="F82" s="1">
        <v>5</v>
      </c>
      <c r="G82" s="2">
        <v>179</v>
      </c>
      <c r="H82" s="1">
        <v>76</v>
      </c>
      <c r="I82" s="1">
        <v>71</v>
      </c>
      <c r="J82" s="1">
        <v>1</v>
      </c>
      <c r="K82" s="2"/>
      <c r="L82" s="1"/>
      <c r="M82" s="1"/>
      <c r="N82" s="1"/>
      <c r="O82" s="2"/>
      <c r="P82" s="1"/>
      <c r="Q82" s="1"/>
      <c r="R82" s="1"/>
      <c r="S82" s="3" t="str">
        <f t="shared" si="126"/>
        <v/>
      </c>
      <c r="T82" s="4" t="str">
        <f t="shared" si="127"/>
        <v/>
      </c>
      <c r="U82" s="4" t="str">
        <f t="shared" si="128"/>
        <v/>
      </c>
    </row>
    <row r="83" spans="1:21" ht="14.4">
      <c r="A83" s="1"/>
      <c r="B83" s="1" t="s">
        <v>247</v>
      </c>
      <c r="C83" s="1">
        <v>2</v>
      </c>
      <c r="D83" s="1">
        <v>2</v>
      </c>
      <c r="E83" s="1">
        <v>0</v>
      </c>
      <c r="F83" s="1">
        <v>0</v>
      </c>
      <c r="G83" s="2">
        <v>36</v>
      </c>
      <c r="H83" s="1">
        <v>9</v>
      </c>
      <c r="I83" s="1">
        <v>27</v>
      </c>
      <c r="J83" s="1">
        <v>0</v>
      </c>
      <c r="K83" s="2"/>
      <c r="L83" s="1"/>
      <c r="M83" s="1"/>
      <c r="N83" s="1"/>
      <c r="O83" s="2"/>
      <c r="P83" s="1"/>
      <c r="Q83" s="1"/>
      <c r="R83" s="1"/>
      <c r="S83" s="3" t="str">
        <f t="shared" si="126"/>
        <v/>
      </c>
      <c r="T83" s="4" t="str">
        <f t="shared" si="127"/>
        <v/>
      </c>
      <c r="U83" s="4" t="str">
        <f t="shared" si="128"/>
        <v/>
      </c>
    </row>
    <row r="84" spans="1:21" ht="14.4">
      <c r="A84" s="1" t="str">
        <f>all!A84</f>
        <v>Mitchell</v>
      </c>
      <c r="B84" s="1" t="s">
        <v>249</v>
      </c>
      <c r="C84" s="1">
        <v>479</v>
      </c>
      <c r="D84" s="1">
        <v>168</v>
      </c>
      <c r="E84" s="1">
        <v>4</v>
      </c>
      <c r="F84" s="1">
        <v>299</v>
      </c>
      <c r="G84" s="2">
        <v>451</v>
      </c>
      <c r="H84" s="1">
        <v>400</v>
      </c>
      <c r="I84" s="1">
        <v>34</v>
      </c>
      <c r="J84" s="1">
        <v>158</v>
      </c>
      <c r="K84" s="2">
        <f t="shared" ref="K84:K86" si="146">C84</f>
        <v>479</v>
      </c>
      <c r="L84" s="1">
        <f t="shared" ref="L84:L86" si="147">D84</f>
        <v>168</v>
      </c>
      <c r="M84" s="1">
        <f t="shared" ref="M84:M86" si="148">E84</f>
        <v>4</v>
      </c>
      <c r="N84" s="1">
        <f t="shared" ref="N84:N86" si="149">F84</f>
        <v>299</v>
      </c>
      <c r="O84" s="2">
        <f t="shared" ref="O84:O86" si="150">G84</f>
        <v>451</v>
      </c>
      <c r="P84" s="1">
        <f t="shared" ref="P84:P86" si="151">H84</f>
        <v>400</v>
      </c>
      <c r="Q84" s="1">
        <f t="shared" ref="Q84:Q86" si="152">I84</f>
        <v>34</v>
      </c>
      <c r="R84" s="1">
        <f t="shared" ref="R84:R86" si="153">J84</f>
        <v>158</v>
      </c>
      <c r="S84" s="3">
        <f t="shared" si="126"/>
        <v>7.5388026607538808E-2</v>
      </c>
      <c r="T84" s="4">
        <f t="shared" si="127"/>
        <v>8.350730688935281E-3</v>
      </c>
      <c r="U84" s="4">
        <f t="shared" si="128"/>
        <v>0.65426695842450766</v>
      </c>
    </row>
    <row r="85" spans="1:21" ht="14.4">
      <c r="A85" s="1" t="str">
        <f>all!A85</f>
        <v>Montgomery</v>
      </c>
      <c r="B85" s="1" t="s">
        <v>251</v>
      </c>
      <c r="C85" s="1">
        <v>587</v>
      </c>
      <c r="D85" s="1">
        <v>7</v>
      </c>
      <c r="E85" s="1">
        <v>3</v>
      </c>
      <c r="F85" s="1">
        <v>577</v>
      </c>
      <c r="G85" s="2">
        <v>752</v>
      </c>
      <c r="H85" s="1">
        <v>40</v>
      </c>
      <c r="I85" s="1">
        <v>10</v>
      </c>
      <c r="J85" s="1">
        <v>702</v>
      </c>
      <c r="K85" s="2">
        <f t="shared" si="146"/>
        <v>587</v>
      </c>
      <c r="L85" s="1">
        <f t="shared" si="147"/>
        <v>7</v>
      </c>
      <c r="M85" s="1">
        <f t="shared" si="148"/>
        <v>3</v>
      </c>
      <c r="N85" s="1">
        <f t="shared" si="149"/>
        <v>577</v>
      </c>
      <c r="O85" s="2">
        <f t="shared" si="150"/>
        <v>752</v>
      </c>
      <c r="P85" s="1">
        <f t="shared" si="151"/>
        <v>40</v>
      </c>
      <c r="Q85" s="1">
        <f t="shared" si="152"/>
        <v>10</v>
      </c>
      <c r="R85" s="1">
        <f t="shared" si="153"/>
        <v>702</v>
      </c>
      <c r="S85" s="3">
        <f t="shared" si="126"/>
        <v>1.3297872340425532E-2</v>
      </c>
      <c r="T85" s="4">
        <f t="shared" si="127"/>
        <v>5.1107325383304937E-3</v>
      </c>
      <c r="U85" s="4">
        <f t="shared" si="128"/>
        <v>0.45113369820172011</v>
      </c>
    </row>
    <row r="86" spans="1:21" ht="14.4">
      <c r="A86" s="1" t="str">
        <f>all!A86</f>
        <v>Moore</v>
      </c>
      <c r="B86" s="1" t="s">
        <v>253</v>
      </c>
      <c r="C86" s="1">
        <v>1875</v>
      </c>
      <c r="D86" s="1">
        <v>183</v>
      </c>
      <c r="E86" s="1">
        <v>12</v>
      </c>
      <c r="F86" s="1">
        <v>1635</v>
      </c>
      <c r="G86" s="2">
        <v>2059</v>
      </c>
      <c r="H86" s="1">
        <v>561</v>
      </c>
      <c r="I86" s="1">
        <v>168</v>
      </c>
      <c r="J86" s="1">
        <v>1309</v>
      </c>
      <c r="K86" s="2">
        <f t="shared" si="146"/>
        <v>1875</v>
      </c>
      <c r="L86" s="1">
        <f t="shared" si="147"/>
        <v>183</v>
      </c>
      <c r="M86" s="1">
        <f t="shared" si="148"/>
        <v>12</v>
      </c>
      <c r="N86" s="1">
        <f t="shared" si="149"/>
        <v>1635</v>
      </c>
      <c r="O86" s="2">
        <f t="shared" si="150"/>
        <v>2059</v>
      </c>
      <c r="P86" s="1">
        <f t="shared" si="151"/>
        <v>561</v>
      </c>
      <c r="Q86" s="1">
        <f t="shared" si="152"/>
        <v>168</v>
      </c>
      <c r="R86" s="1">
        <f t="shared" si="153"/>
        <v>1309</v>
      </c>
      <c r="S86" s="3">
        <f t="shared" si="126"/>
        <v>8.159300631374454E-2</v>
      </c>
      <c r="T86" s="4">
        <f t="shared" si="127"/>
        <v>6.4000000000000003E-3</v>
      </c>
      <c r="U86" s="4">
        <f t="shared" si="128"/>
        <v>0.55536684782608692</v>
      </c>
    </row>
    <row r="87" spans="1:21" ht="14.4">
      <c r="A87" s="1" t="str">
        <f>all!A87</f>
        <v>Nash</v>
      </c>
      <c r="B87" s="1" t="s">
        <v>255</v>
      </c>
      <c r="C87" s="1">
        <v>692</v>
      </c>
      <c r="D87" s="1">
        <v>110</v>
      </c>
      <c r="E87" s="1">
        <v>3</v>
      </c>
      <c r="F87" s="1">
        <v>506</v>
      </c>
      <c r="G87" s="2">
        <v>872</v>
      </c>
      <c r="H87" s="1">
        <v>333</v>
      </c>
      <c r="I87" s="1">
        <v>135</v>
      </c>
      <c r="J87" s="1">
        <v>391</v>
      </c>
      <c r="K87" s="2">
        <f>C87+C88</f>
        <v>2235</v>
      </c>
      <c r="L87" s="6">
        <f t="shared" ref="L87" si="154">D87+D88</f>
        <v>370</v>
      </c>
      <c r="M87" s="6">
        <f t="shared" ref="M87" si="155">E87+E88</f>
        <v>12</v>
      </c>
      <c r="N87" s="6">
        <f t="shared" ref="N87" si="156">F87+F88</f>
        <v>1695</v>
      </c>
      <c r="O87" s="2">
        <f t="shared" ref="O87" si="157">G87+G88</f>
        <v>2192</v>
      </c>
      <c r="P87" s="6">
        <f t="shared" ref="P87" si="158">H87+H88</f>
        <v>1066</v>
      </c>
      <c r="Q87" s="6">
        <f t="shared" ref="Q87" si="159">I87+I88</f>
        <v>233</v>
      </c>
      <c r="R87" s="6">
        <f t="shared" ref="R87" si="160">J87+J88</f>
        <v>661</v>
      </c>
      <c r="S87" s="3">
        <f t="shared" si="126"/>
        <v>0.10629562043795621</v>
      </c>
      <c r="T87" s="4">
        <f t="shared" si="127"/>
        <v>5.3691275167785232E-3</v>
      </c>
      <c r="U87" s="4">
        <f t="shared" si="128"/>
        <v>0.71943972835314096</v>
      </c>
    </row>
    <row r="88" spans="1:21" ht="14.4">
      <c r="A88" s="1"/>
      <c r="B88" s="1" t="s">
        <v>256</v>
      </c>
      <c r="C88" s="1">
        <v>1543</v>
      </c>
      <c r="D88" s="1">
        <v>260</v>
      </c>
      <c r="E88" s="1">
        <v>9</v>
      </c>
      <c r="F88" s="1">
        <v>1189</v>
      </c>
      <c r="G88" s="2">
        <v>1320</v>
      </c>
      <c r="H88" s="1">
        <v>733</v>
      </c>
      <c r="I88" s="1">
        <v>98</v>
      </c>
      <c r="J88" s="1">
        <v>270</v>
      </c>
      <c r="K88" s="2"/>
      <c r="L88" s="6"/>
      <c r="M88" s="6"/>
      <c r="N88" s="6"/>
      <c r="O88" s="2"/>
      <c r="P88" s="6"/>
      <c r="Q88" s="6"/>
      <c r="R88" s="1"/>
      <c r="S88" s="3" t="str">
        <f t="shared" si="126"/>
        <v/>
      </c>
      <c r="T88" s="4" t="str">
        <f t="shared" si="127"/>
        <v/>
      </c>
      <c r="U88" s="4" t="str">
        <f t="shared" si="128"/>
        <v/>
      </c>
    </row>
    <row r="89" spans="1:21" ht="14.4">
      <c r="A89" s="1" t="str">
        <f>all!A89</f>
        <v>New Hanover</v>
      </c>
      <c r="B89" s="1" t="s">
        <v>258</v>
      </c>
      <c r="C89" s="1">
        <v>1700</v>
      </c>
      <c r="D89" s="1">
        <v>511</v>
      </c>
      <c r="E89" s="1">
        <v>63</v>
      </c>
      <c r="F89" s="1">
        <v>1076</v>
      </c>
      <c r="G89" s="2">
        <v>1924</v>
      </c>
      <c r="H89" s="1">
        <v>548</v>
      </c>
      <c r="I89" s="1">
        <v>613</v>
      </c>
      <c r="J89" s="1">
        <v>715</v>
      </c>
      <c r="K89" s="2">
        <f>C89+C90</f>
        <v>1711</v>
      </c>
      <c r="L89" s="6">
        <f t="shared" ref="L89" si="161">D89+D90</f>
        <v>511</v>
      </c>
      <c r="M89" s="6">
        <f t="shared" ref="M89" si="162">E89+E90</f>
        <v>66</v>
      </c>
      <c r="N89" s="6">
        <f t="shared" ref="N89" si="163">F89+F90</f>
        <v>1076</v>
      </c>
      <c r="O89" s="2">
        <f t="shared" ref="O89" si="164">G89+G90</f>
        <v>1961</v>
      </c>
      <c r="P89" s="6">
        <f t="shared" ref="P89" si="165">H89+H90</f>
        <v>548</v>
      </c>
      <c r="Q89" s="6">
        <f t="shared" ref="Q89" si="166">I89+I90</f>
        <v>648</v>
      </c>
      <c r="R89" s="6">
        <f t="shared" ref="R89" si="167">J89+J90</f>
        <v>715</v>
      </c>
      <c r="S89" s="3">
        <f t="shared" si="126"/>
        <v>0.33044365119836816</v>
      </c>
      <c r="T89" s="4">
        <f t="shared" si="127"/>
        <v>3.8573933372296899E-2</v>
      </c>
      <c r="U89" s="4">
        <f t="shared" si="128"/>
        <v>0.60078168620882189</v>
      </c>
    </row>
    <row r="90" spans="1:21" ht="14.4">
      <c r="A90" s="1"/>
      <c r="B90" s="1" t="s">
        <v>259</v>
      </c>
      <c r="C90" s="1">
        <v>11</v>
      </c>
      <c r="D90" s="1">
        <v>0</v>
      </c>
      <c r="E90" s="1">
        <v>3</v>
      </c>
      <c r="F90" s="1">
        <v>0</v>
      </c>
      <c r="G90" s="2">
        <v>37</v>
      </c>
      <c r="H90" s="1">
        <v>0</v>
      </c>
      <c r="I90" s="1">
        <v>35</v>
      </c>
      <c r="J90" s="1">
        <v>0</v>
      </c>
      <c r="K90" s="2"/>
      <c r="L90" s="6"/>
      <c r="M90" s="6"/>
      <c r="N90" s="6"/>
      <c r="O90" s="2"/>
      <c r="P90" s="6"/>
      <c r="Q90" s="6"/>
      <c r="R90" s="1"/>
      <c r="S90" s="3" t="str">
        <f t="shared" si="126"/>
        <v/>
      </c>
      <c r="T90" s="4" t="str">
        <f t="shared" si="127"/>
        <v/>
      </c>
      <c r="U90" s="4" t="str">
        <f t="shared" si="128"/>
        <v/>
      </c>
    </row>
    <row r="91" spans="1:21" ht="14.4">
      <c r="A91" s="1" t="str">
        <f>all!A91</f>
        <v>Northampton</v>
      </c>
      <c r="B91" s="1" t="s">
        <v>261</v>
      </c>
      <c r="C91" s="1">
        <v>7</v>
      </c>
      <c r="D91" s="1">
        <v>7</v>
      </c>
      <c r="E91" s="1">
        <v>0</v>
      </c>
      <c r="F91" s="1">
        <v>0</v>
      </c>
      <c r="G91" s="2">
        <v>3</v>
      </c>
      <c r="H91" s="1">
        <v>3</v>
      </c>
      <c r="I91" s="1">
        <v>0</v>
      </c>
      <c r="J91" s="1">
        <v>0</v>
      </c>
      <c r="K91" s="2">
        <f>SUM(C91:C95)</f>
        <v>276</v>
      </c>
      <c r="L91" s="6">
        <f t="shared" ref="L91" si="168">SUM(D91:D95)</f>
        <v>23</v>
      </c>
      <c r="M91" s="6">
        <f t="shared" ref="M91" si="169">SUM(E91:E95)</f>
        <v>3</v>
      </c>
      <c r="N91" s="6">
        <f t="shared" ref="N91" si="170">SUM(F91:F95)</f>
        <v>241</v>
      </c>
      <c r="O91" s="2">
        <f t="shared" ref="O91" si="171">SUM(G91:G95)</f>
        <v>406</v>
      </c>
      <c r="P91" s="6">
        <f t="shared" ref="P91" si="172">SUM(H91:H95)</f>
        <v>56</v>
      </c>
      <c r="Q91" s="6">
        <f t="shared" ref="Q91" si="173">SUM(I91:I95)</f>
        <v>14</v>
      </c>
      <c r="R91" s="6">
        <f t="shared" ref="R91" si="174">SUM(J91:J95)</f>
        <v>330</v>
      </c>
      <c r="S91" s="3">
        <f t="shared" si="126"/>
        <v>3.4482758620689655E-2</v>
      </c>
      <c r="T91" s="4">
        <f t="shared" si="127"/>
        <v>1.0869565217391304E-2</v>
      </c>
      <c r="U91" s="4">
        <f t="shared" si="128"/>
        <v>0.42206654991243431</v>
      </c>
    </row>
    <row r="92" spans="1:21" ht="14.4">
      <c r="A92" s="1"/>
      <c r="B92" s="1" t="s">
        <v>262</v>
      </c>
      <c r="C92" s="1">
        <v>260</v>
      </c>
      <c r="D92" s="1">
        <v>16</v>
      </c>
      <c r="E92" s="1">
        <v>3</v>
      </c>
      <c r="F92" s="1">
        <v>241</v>
      </c>
      <c r="G92" s="2">
        <v>397</v>
      </c>
      <c r="H92" s="1">
        <v>53</v>
      </c>
      <c r="I92" s="1">
        <v>14</v>
      </c>
      <c r="J92" s="1">
        <v>330</v>
      </c>
      <c r="K92" s="2"/>
      <c r="L92" s="6"/>
      <c r="M92" s="6"/>
      <c r="N92" s="6"/>
      <c r="O92" s="2"/>
      <c r="P92" s="6"/>
      <c r="Q92" s="6"/>
      <c r="R92" s="1"/>
      <c r="S92" s="3" t="str">
        <f t="shared" si="126"/>
        <v/>
      </c>
      <c r="T92" s="4" t="str">
        <f t="shared" si="127"/>
        <v/>
      </c>
      <c r="U92" s="4" t="str">
        <f t="shared" si="128"/>
        <v/>
      </c>
    </row>
    <row r="93" spans="1:21" ht="14.4">
      <c r="A93" s="1"/>
      <c r="B93" s="1" t="s">
        <v>263</v>
      </c>
      <c r="C93" s="1">
        <v>9</v>
      </c>
      <c r="D93" s="1">
        <v>0</v>
      </c>
      <c r="E93" s="1">
        <v>0</v>
      </c>
      <c r="F93" s="1">
        <v>0</v>
      </c>
      <c r="G93" s="2">
        <v>6</v>
      </c>
      <c r="H93" s="1">
        <v>0</v>
      </c>
      <c r="I93" s="1">
        <v>0</v>
      </c>
      <c r="J93" s="1">
        <v>0</v>
      </c>
      <c r="K93" s="2"/>
      <c r="L93" s="6"/>
      <c r="M93" s="6"/>
      <c r="N93" s="6"/>
      <c r="O93" s="2"/>
      <c r="P93" s="6"/>
      <c r="Q93" s="6"/>
      <c r="R93" s="1"/>
      <c r="S93" s="3" t="str">
        <f t="shared" si="126"/>
        <v/>
      </c>
      <c r="T93" s="4" t="str">
        <f t="shared" si="127"/>
        <v/>
      </c>
      <c r="U93" s="4" t="str">
        <f t="shared" si="128"/>
        <v/>
      </c>
    </row>
    <row r="94" spans="1:21" ht="14.4">
      <c r="A94" s="1"/>
      <c r="B94" s="1" t="s">
        <v>264</v>
      </c>
      <c r="C94" s="1"/>
      <c r="D94" s="1"/>
      <c r="E94" s="1"/>
      <c r="F94" s="1"/>
      <c r="G94" s="2"/>
      <c r="H94" s="1"/>
      <c r="I94" s="1"/>
      <c r="J94" s="1"/>
      <c r="K94" s="2"/>
      <c r="L94" s="6"/>
      <c r="M94" s="6"/>
      <c r="N94" s="6"/>
      <c r="O94" s="2"/>
      <c r="P94" s="6"/>
      <c r="Q94" s="6"/>
      <c r="R94" s="1"/>
      <c r="S94" s="3" t="str">
        <f t="shared" si="126"/>
        <v/>
      </c>
      <c r="T94" s="4" t="str">
        <f t="shared" si="127"/>
        <v/>
      </c>
      <c r="U94" s="4" t="str">
        <f t="shared" si="128"/>
        <v/>
      </c>
    </row>
    <row r="95" spans="1:21" ht="14.4">
      <c r="A95" s="1"/>
      <c r="B95" s="1" t="s">
        <v>265</v>
      </c>
      <c r="C95" s="1"/>
      <c r="D95" s="1"/>
      <c r="E95" s="1"/>
      <c r="F95" s="1"/>
      <c r="G95" s="2"/>
      <c r="H95" s="1"/>
      <c r="I95" s="1"/>
      <c r="J95" s="1"/>
      <c r="K95" s="2"/>
      <c r="L95" s="6"/>
      <c r="M95" s="6"/>
      <c r="N95" s="6"/>
      <c r="O95" s="2"/>
      <c r="P95" s="6"/>
      <c r="Q95" s="6"/>
      <c r="R95" s="1"/>
      <c r="S95" s="3" t="str">
        <f t="shared" si="126"/>
        <v/>
      </c>
      <c r="T95" s="4" t="str">
        <f t="shared" si="127"/>
        <v/>
      </c>
      <c r="U95" s="4" t="str">
        <f t="shared" si="128"/>
        <v/>
      </c>
    </row>
    <row r="96" spans="1:21" ht="14.4">
      <c r="A96" s="1" t="str">
        <f>all!A96</f>
        <v>Onslow</v>
      </c>
      <c r="B96" s="1" t="s">
        <v>267</v>
      </c>
      <c r="C96" s="1">
        <v>3339</v>
      </c>
      <c r="D96" s="1">
        <v>329</v>
      </c>
      <c r="E96" s="1">
        <v>53</v>
      </c>
      <c r="F96" s="1">
        <v>2957</v>
      </c>
      <c r="G96" s="2">
        <v>3002</v>
      </c>
      <c r="H96" s="1">
        <v>1255</v>
      </c>
      <c r="I96" s="1">
        <v>604</v>
      </c>
      <c r="J96" s="1">
        <v>1143</v>
      </c>
      <c r="K96" s="2">
        <f t="shared" ref="K96" si="175">C96</f>
        <v>3339</v>
      </c>
      <c r="L96" s="6">
        <f t="shared" ref="L96" si="176">D96</f>
        <v>329</v>
      </c>
      <c r="M96" s="6">
        <f t="shared" ref="M96" si="177">E96</f>
        <v>53</v>
      </c>
      <c r="N96" s="6">
        <f t="shared" ref="N96" si="178">F96</f>
        <v>2957</v>
      </c>
      <c r="O96" s="2">
        <f t="shared" ref="O96" si="179">G96</f>
        <v>3002</v>
      </c>
      <c r="P96" s="6">
        <f t="shared" ref="P96" si="180">H96</f>
        <v>1255</v>
      </c>
      <c r="Q96" s="6">
        <f t="shared" ref="Q96" si="181">I96</f>
        <v>604</v>
      </c>
      <c r="R96" s="1">
        <f t="shared" ref="R96" si="182">J96</f>
        <v>1143</v>
      </c>
      <c r="S96" s="3">
        <f t="shared" si="126"/>
        <v>0.20119920053297802</v>
      </c>
      <c r="T96" s="4">
        <f t="shared" si="127"/>
        <v>1.5873015873015872E-2</v>
      </c>
      <c r="U96" s="4">
        <f t="shared" si="128"/>
        <v>0.72121951219512193</v>
      </c>
    </row>
    <row r="97" spans="1:21" ht="14.4">
      <c r="A97" s="1" t="str">
        <f>all!A97</f>
        <v>Orange</v>
      </c>
      <c r="B97" s="1" t="s">
        <v>268</v>
      </c>
      <c r="C97" s="1">
        <v>1474</v>
      </c>
      <c r="D97" s="1">
        <v>853</v>
      </c>
      <c r="E97" s="1">
        <v>50</v>
      </c>
      <c r="F97" s="1">
        <v>506</v>
      </c>
      <c r="G97" s="2">
        <v>1909</v>
      </c>
      <c r="H97" s="1">
        <v>910</v>
      </c>
      <c r="I97" s="1">
        <v>377</v>
      </c>
      <c r="J97" s="1">
        <v>609</v>
      </c>
      <c r="K97" s="2">
        <f>C97+C98</f>
        <v>1474</v>
      </c>
      <c r="L97" s="6">
        <f t="shared" ref="L97" si="183">D97+D98</f>
        <v>853</v>
      </c>
      <c r="M97" s="6">
        <f t="shared" ref="M97" si="184">E97+E98</f>
        <v>50</v>
      </c>
      <c r="N97" s="6">
        <f t="shared" ref="N97" si="185">F97+F98</f>
        <v>506</v>
      </c>
      <c r="O97" s="2">
        <f t="shared" ref="O97" si="186">G97+G98</f>
        <v>1909</v>
      </c>
      <c r="P97" s="6">
        <f t="shared" ref="P97" si="187">H97+H98</f>
        <v>910</v>
      </c>
      <c r="Q97" s="6">
        <f t="shared" ref="Q97" si="188">I97+I98</f>
        <v>377</v>
      </c>
      <c r="R97" s="6">
        <f t="shared" ref="R97" si="189">J97+J98</f>
        <v>609</v>
      </c>
      <c r="S97" s="3">
        <f t="shared" si="126"/>
        <v>0.19748559455212153</v>
      </c>
      <c r="T97" s="4">
        <f t="shared" si="127"/>
        <v>3.3921302578018994E-2</v>
      </c>
      <c r="U97" s="4">
        <f t="shared" si="128"/>
        <v>0.45381165919282512</v>
      </c>
    </row>
    <row r="98" spans="1:21" ht="14.4">
      <c r="A98" s="1"/>
      <c r="B98" s="1" t="s">
        <v>341</v>
      </c>
      <c r="C98" s="1"/>
      <c r="D98" s="1"/>
      <c r="E98" s="1"/>
      <c r="F98" s="1"/>
      <c r="G98" s="2"/>
      <c r="H98" s="1"/>
      <c r="I98" s="1"/>
      <c r="J98" s="1"/>
      <c r="K98" s="2"/>
      <c r="L98" s="6"/>
      <c r="M98" s="6"/>
      <c r="N98" s="6"/>
      <c r="O98" s="2"/>
      <c r="P98" s="6"/>
      <c r="Q98" s="6"/>
      <c r="R98" s="1"/>
      <c r="S98" s="3" t="str">
        <f t="shared" si="126"/>
        <v/>
      </c>
      <c r="T98" s="4" t="str">
        <f t="shared" si="127"/>
        <v/>
      </c>
      <c r="U98" s="4"/>
    </row>
    <row r="99" spans="1:21" ht="14.4">
      <c r="A99" s="1" t="str">
        <f>all!A99</f>
        <v>Pasquotank</v>
      </c>
      <c r="B99" s="1" t="s">
        <v>270</v>
      </c>
      <c r="C99" s="1">
        <v>1948</v>
      </c>
      <c r="D99" s="1">
        <v>354</v>
      </c>
      <c r="E99" s="1">
        <v>42</v>
      </c>
      <c r="F99" s="1">
        <v>1462</v>
      </c>
      <c r="G99" s="2">
        <v>1116</v>
      </c>
      <c r="H99" s="1">
        <v>616</v>
      </c>
      <c r="I99" s="1">
        <v>188</v>
      </c>
      <c r="J99" s="1">
        <v>290</v>
      </c>
      <c r="K99" s="2">
        <f t="shared" ref="K99:K100" si="190">C99</f>
        <v>1948</v>
      </c>
      <c r="L99" s="6">
        <f t="shared" ref="L99:L100" si="191">D99</f>
        <v>354</v>
      </c>
      <c r="M99" s="6">
        <f t="shared" ref="M99:M100" si="192">E99</f>
        <v>42</v>
      </c>
      <c r="N99" s="6">
        <f t="shared" ref="N99:N100" si="193">F99</f>
        <v>1462</v>
      </c>
      <c r="O99" s="2">
        <f t="shared" ref="O99:O100" si="194">G99</f>
        <v>1116</v>
      </c>
      <c r="P99" s="6">
        <f t="shared" ref="P99:P100" si="195">H99</f>
        <v>616</v>
      </c>
      <c r="Q99" s="6">
        <f t="shared" ref="Q99:Q100" si="196">I99</f>
        <v>188</v>
      </c>
      <c r="R99" s="1">
        <f t="shared" ref="R99:R100" si="197">J99</f>
        <v>290</v>
      </c>
      <c r="S99" s="3">
        <f t="shared" si="126"/>
        <v>0.16845878136200718</v>
      </c>
      <c r="T99" s="4">
        <f t="shared" si="127"/>
        <v>2.1560574948665298E-2</v>
      </c>
      <c r="U99" s="4">
        <f t="shared" ref="U99:U100" si="198">IFERROR(N99/(N99+R99),"")</f>
        <v>0.83447488584474883</v>
      </c>
    </row>
    <row r="100" spans="1:21" ht="14.4">
      <c r="A100" s="1" t="str">
        <f>all!A100</f>
        <v>Pender</v>
      </c>
      <c r="B100" s="1" t="s">
        <v>272</v>
      </c>
      <c r="C100" s="1">
        <v>1782</v>
      </c>
      <c r="D100" s="1">
        <v>1171</v>
      </c>
      <c r="E100" s="1">
        <v>199</v>
      </c>
      <c r="F100" s="1">
        <v>364</v>
      </c>
      <c r="G100" s="2">
        <v>1782</v>
      </c>
      <c r="H100" s="1">
        <v>1171</v>
      </c>
      <c r="I100" s="1">
        <v>199</v>
      </c>
      <c r="J100" s="1">
        <v>364</v>
      </c>
      <c r="K100" s="2">
        <f t="shared" si="190"/>
        <v>1782</v>
      </c>
      <c r="L100" s="6">
        <f t="shared" si="191"/>
        <v>1171</v>
      </c>
      <c r="M100" s="6">
        <f t="shared" si="192"/>
        <v>199</v>
      </c>
      <c r="N100" s="6">
        <f t="shared" si="193"/>
        <v>364</v>
      </c>
      <c r="O100" s="2">
        <f t="shared" si="194"/>
        <v>1782</v>
      </c>
      <c r="P100" s="6">
        <f t="shared" si="195"/>
        <v>1171</v>
      </c>
      <c r="Q100" s="6">
        <f t="shared" si="196"/>
        <v>199</v>
      </c>
      <c r="R100" s="1">
        <f t="shared" si="197"/>
        <v>364</v>
      </c>
      <c r="S100" s="3">
        <f t="shared" si="126"/>
        <v>0.11167227833894501</v>
      </c>
      <c r="T100" s="4">
        <f t="shared" si="127"/>
        <v>0.11167227833894501</v>
      </c>
      <c r="U100" s="4">
        <f t="shared" si="198"/>
        <v>0.5</v>
      </c>
    </row>
    <row r="101" spans="1:21" ht="14.4">
      <c r="A101" s="1" t="str">
        <f>all!A101</f>
        <v>Perquimans</v>
      </c>
      <c r="B101" s="1" t="s">
        <v>273</v>
      </c>
      <c r="C101" s="1"/>
      <c r="D101" s="1"/>
      <c r="E101" s="1"/>
      <c r="F101" s="1"/>
      <c r="G101" s="2"/>
      <c r="H101" s="1"/>
      <c r="I101" s="1"/>
      <c r="J101" s="1"/>
      <c r="K101" s="2"/>
      <c r="L101" s="6"/>
      <c r="M101" s="6"/>
      <c r="N101" s="6"/>
      <c r="O101" s="2"/>
      <c r="P101" s="6"/>
      <c r="Q101" s="6"/>
      <c r="R101" s="1"/>
      <c r="S101" s="3" t="str">
        <f t="shared" si="126"/>
        <v/>
      </c>
      <c r="T101" s="4" t="str">
        <f t="shared" si="127"/>
        <v/>
      </c>
      <c r="U101" s="4" t="str">
        <f t="shared" si="128"/>
        <v/>
      </c>
    </row>
    <row r="102" spans="1:21" ht="14.4">
      <c r="A102" s="1" t="str">
        <f>all!A102</f>
        <v>Person</v>
      </c>
      <c r="B102" s="1" t="s">
        <v>274</v>
      </c>
      <c r="C102" s="1">
        <v>967</v>
      </c>
      <c r="D102" s="1">
        <v>62</v>
      </c>
      <c r="E102" s="1">
        <v>14</v>
      </c>
      <c r="F102" s="1">
        <v>902</v>
      </c>
      <c r="G102" s="2">
        <v>888</v>
      </c>
      <c r="H102" s="1">
        <v>463</v>
      </c>
      <c r="I102" s="1">
        <v>80</v>
      </c>
      <c r="J102" s="1">
        <v>344</v>
      </c>
      <c r="K102" s="2">
        <f t="shared" ref="K102" si="199">C102</f>
        <v>967</v>
      </c>
      <c r="L102" s="6">
        <f t="shared" ref="L102" si="200">D102</f>
        <v>62</v>
      </c>
      <c r="M102" s="6">
        <f t="shared" ref="M102" si="201">E102</f>
        <v>14</v>
      </c>
      <c r="N102" s="6">
        <f t="shared" ref="N102" si="202">F102</f>
        <v>902</v>
      </c>
      <c r="O102" s="2">
        <f t="shared" ref="O102" si="203">G102</f>
        <v>888</v>
      </c>
      <c r="P102" s="6">
        <f t="shared" ref="P102" si="204">H102</f>
        <v>463</v>
      </c>
      <c r="Q102" s="6">
        <f t="shared" ref="Q102" si="205">I102</f>
        <v>80</v>
      </c>
      <c r="R102" s="1">
        <f t="shared" ref="R102" si="206">J102</f>
        <v>344</v>
      </c>
      <c r="S102" s="3">
        <f t="shared" si="126"/>
        <v>9.0090090090090086E-2</v>
      </c>
      <c r="T102" s="4">
        <f t="shared" si="127"/>
        <v>1.4477766287487074E-2</v>
      </c>
      <c r="U102" s="4">
        <f t="shared" si="128"/>
        <v>0.72391653290529701</v>
      </c>
    </row>
    <row r="103" spans="1:21" ht="14.4">
      <c r="A103" s="1" t="str">
        <f>all!A103</f>
        <v>Pitt</v>
      </c>
      <c r="B103" s="1" t="s">
        <v>276</v>
      </c>
      <c r="C103" s="1">
        <v>303</v>
      </c>
      <c r="D103" s="1">
        <v>0</v>
      </c>
      <c r="E103" s="1">
        <v>12</v>
      </c>
      <c r="F103" s="1">
        <v>23</v>
      </c>
      <c r="G103" s="2">
        <v>591</v>
      </c>
      <c r="H103" s="1">
        <v>0</v>
      </c>
      <c r="I103" s="1">
        <v>70</v>
      </c>
      <c r="J103" s="1">
        <v>26</v>
      </c>
      <c r="K103" s="2">
        <f>SUM(C103:C108)</f>
        <v>2113</v>
      </c>
      <c r="L103" s="6">
        <f t="shared" ref="L103:R103" si="207">SUM(D103:D108)</f>
        <v>423</v>
      </c>
      <c r="M103" s="6">
        <f t="shared" si="207"/>
        <v>22</v>
      </c>
      <c r="N103" s="6">
        <f t="shared" si="207"/>
        <v>1327</v>
      </c>
      <c r="O103" s="2">
        <f t="shared" si="207"/>
        <v>3083</v>
      </c>
      <c r="P103" s="6">
        <f t="shared" si="207"/>
        <v>925</v>
      </c>
      <c r="Q103" s="6">
        <f t="shared" si="207"/>
        <v>292</v>
      </c>
      <c r="R103" s="6">
        <f t="shared" si="207"/>
        <v>1234</v>
      </c>
      <c r="S103" s="3">
        <f t="shared" si="126"/>
        <v>9.4712941939669157E-2</v>
      </c>
      <c r="T103" s="4">
        <f t="shared" si="127"/>
        <v>1.0411736867013724E-2</v>
      </c>
      <c r="U103" s="4">
        <f t="shared" si="128"/>
        <v>0.5181569699336197</v>
      </c>
    </row>
    <row r="104" spans="1:21" ht="14.4">
      <c r="A104" s="1"/>
      <c r="B104" s="1" t="s">
        <v>277</v>
      </c>
      <c r="C104" s="1">
        <v>92</v>
      </c>
      <c r="D104" s="1">
        <v>4</v>
      </c>
      <c r="E104" s="1">
        <v>3</v>
      </c>
      <c r="F104" s="1">
        <v>79</v>
      </c>
      <c r="G104" s="2">
        <v>58</v>
      </c>
      <c r="H104" s="1">
        <v>3</v>
      </c>
      <c r="I104" s="1">
        <v>22</v>
      </c>
      <c r="J104" s="1">
        <v>33</v>
      </c>
      <c r="K104" s="2"/>
      <c r="L104" s="6"/>
      <c r="M104" s="6"/>
      <c r="N104" s="6"/>
      <c r="O104" s="2"/>
      <c r="P104" s="6"/>
      <c r="Q104" s="6"/>
      <c r="R104" s="1"/>
      <c r="S104" s="3" t="str">
        <f t="shared" si="126"/>
        <v/>
      </c>
      <c r="T104" s="4" t="str">
        <f t="shared" si="127"/>
        <v/>
      </c>
      <c r="U104" s="4" t="str">
        <f t="shared" si="128"/>
        <v/>
      </c>
    </row>
    <row r="105" spans="1:21" ht="14.4">
      <c r="A105" s="1"/>
      <c r="B105" s="1" t="s">
        <v>278</v>
      </c>
      <c r="C105" s="1">
        <v>0</v>
      </c>
      <c r="D105" s="1">
        <v>0</v>
      </c>
      <c r="E105" s="1">
        <v>0</v>
      </c>
      <c r="F105" s="1">
        <v>0</v>
      </c>
      <c r="G105" s="2">
        <v>0</v>
      </c>
      <c r="H105" s="1">
        <v>0</v>
      </c>
      <c r="I105" s="1">
        <v>0</v>
      </c>
      <c r="J105" s="1">
        <v>0</v>
      </c>
      <c r="K105" s="2"/>
      <c r="L105" s="6"/>
      <c r="M105" s="6"/>
      <c r="N105" s="6"/>
      <c r="O105" s="2"/>
      <c r="P105" s="6"/>
      <c r="Q105" s="6"/>
      <c r="R105" s="1"/>
      <c r="S105" s="3" t="str">
        <f t="shared" si="126"/>
        <v/>
      </c>
      <c r="T105" s="4" t="str">
        <f t="shared" si="127"/>
        <v/>
      </c>
      <c r="U105" s="4" t="str">
        <f t="shared" si="128"/>
        <v/>
      </c>
    </row>
    <row r="106" spans="1:21" ht="14.4">
      <c r="A106" s="1"/>
      <c r="B106" s="1" t="s">
        <v>279</v>
      </c>
      <c r="C106" s="1">
        <v>1652</v>
      </c>
      <c r="D106" s="1">
        <v>419</v>
      </c>
      <c r="E106" s="1">
        <v>7</v>
      </c>
      <c r="F106" s="1">
        <v>1224</v>
      </c>
      <c r="G106" s="2">
        <v>2263</v>
      </c>
      <c r="H106" s="1">
        <v>912</v>
      </c>
      <c r="I106" s="1">
        <v>152</v>
      </c>
      <c r="J106" s="1">
        <v>1175</v>
      </c>
      <c r="K106" s="2"/>
      <c r="L106" s="6"/>
      <c r="M106" s="6"/>
      <c r="N106" s="6"/>
      <c r="O106" s="2"/>
      <c r="P106" s="6"/>
      <c r="Q106" s="6"/>
      <c r="R106" s="1"/>
      <c r="S106" s="3" t="str">
        <f t="shared" si="126"/>
        <v/>
      </c>
      <c r="T106" s="4" t="str">
        <f t="shared" si="127"/>
        <v/>
      </c>
      <c r="U106" s="4" t="str">
        <f t="shared" si="128"/>
        <v/>
      </c>
    </row>
    <row r="107" spans="1:21" ht="14.4">
      <c r="A107" s="1"/>
      <c r="B107" s="1" t="s">
        <v>280</v>
      </c>
      <c r="C107" s="1">
        <v>65</v>
      </c>
      <c r="D107" s="1">
        <v>0</v>
      </c>
      <c r="E107" s="1">
        <v>0</v>
      </c>
      <c r="F107" s="1">
        <v>0</v>
      </c>
      <c r="G107" s="2">
        <v>153</v>
      </c>
      <c r="H107" s="1">
        <v>7</v>
      </c>
      <c r="I107" s="1">
        <v>37</v>
      </c>
      <c r="J107" s="1">
        <v>0</v>
      </c>
      <c r="K107" s="2"/>
      <c r="L107" s="6"/>
      <c r="M107" s="6"/>
      <c r="N107" s="6"/>
      <c r="O107" s="2"/>
      <c r="P107" s="6"/>
      <c r="Q107" s="6"/>
      <c r="R107" s="1"/>
      <c r="S107" s="3" t="str">
        <f t="shared" si="126"/>
        <v/>
      </c>
      <c r="T107" s="4" t="str">
        <f t="shared" si="127"/>
        <v/>
      </c>
      <c r="U107" s="4" t="str">
        <f t="shared" si="128"/>
        <v/>
      </c>
    </row>
    <row r="108" spans="1:21" ht="14.4">
      <c r="A108" s="1"/>
      <c r="B108" s="1" t="s">
        <v>281</v>
      </c>
      <c r="C108" s="1">
        <v>1</v>
      </c>
      <c r="D108" s="1">
        <v>0</v>
      </c>
      <c r="E108" s="1">
        <v>0</v>
      </c>
      <c r="F108" s="1">
        <v>1</v>
      </c>
      <c r="G108" s="2">
        <v>18</v>
      </c>
      <c r="H108" s="1">
        <v>3</v>
      </c>
      <c r="I108" s="1">
        <v>11</v>
      </c>
      <c r="J108" s="1">
        <v>0</v>
      </c>
      <c r="K108" s="2"/>
      <c r="L108" s="6"/>
      <c r="M108" s="6"/>
      <c r="N108" s="6"/>
      <c r="O108" s="2"/>
      <c r="P108" s="6"/>
      <c r="Q108" s="6"/>
      <c r="R108" s="1"/>
      <c r="S108" s="3" t="str">
        <f t="shared" si="126"/>
        <v/>
      </c>
      <c r="T108" s="4" t="str">
        <f t="shared" si="127"/>
        <v/>
      </c>
      <c r="U108" s="4" t="str">
        <f t="shared" si="128"/>
        <v/>
      </c>
    </row>
    <row r="109" spans="1:21" ht="14.4">
      <c r="A109" s="1" t="str">
        <f>all!A109</f>
        <v>Polk</v>
      </c>
      <c r="B109" s="1" t="s">
        <v>283</v>
      </c>
      <c r="C109" s="1">
        <v>1053</v>
      </c>
      <c r="D109" s="1">
        <v>365</v>
      </c>
      <c r="E109" s="1">
        <v>13</v>
      </c>
      <c r="F109" s="1">
        <v>4</v>
      </c>
      <c r="G109" s="2">
        <v>663</v>
      </c>
      <c r="H109" s="1">
        <v>261</v>
      </c>
      <c r="I109" s="1">
        <v>79</v>
      </c>
      <c r="J109" s="1">
        <v>14</v>
      </c>
      <c r="K109" s="2">
        <f t="shared" ref="K109:K111" si="208">C109</f>
        <v>1053</v>
      </c>
      <c r="L109" s="6">
        <f t="shared" ref="L109:L111" si="209">D109</f>
        <v>365</v>
      </c>
      <c r="M109" s="6">
        <f t="shared" ref="M109:M111" si="210">E109</f>
        <v>13</v>
      </c>
      <c r="N109" s="6">
        <f t="shared" ref="N109:N111" si="211">F109</f>
        <v>4</v>
      </c>
      <c r="O109" s="2">
        <f t="shared" ref="O109:O111" si="212">G109</f>
        <v>663</v>
      </c>
      <c r="P109" s="6">
        <f t="shared" ref="P109:P111" si="213">H109</f>
        <v>261</v>
      </c>
      <c r="Q109" s="6">
        <f t="shared" ref="Q109:Q111" si="214">I109</f>
        <v>79</v>
      </c>
      <c r="R109" s="1">
        <f t="shared" ref="R109:R111" si="215">J109</f>
        <v>14</v>
      </c>
      <c r="S109" s="3">
        <f t="shared" si="126"/>
        <v>0.1191553544494721</v>
      </c>
      <c r="T109" s="4">
        <f t="shared" si="127"/>
        <v>1.2345679012345678E-2</v>
      </c>
      <c r="U109" s="4">
        <f t="shared" si="128"/>
        <v>0.22222222222222221</v>
      </c>
    </row>
    <row r="110" spans="1:21" ht="14.4">
      <c r="A110" s="1" t="str">
        <f>all!A110</f>
        <v>Randolph</v>
      </c>
      <c r="B110" s="1" t="s">
        <v>284</v>
      </c>
      <c r="C110" s="1">
        <v>3483</v>
      </c>
      <c r="D110" s="1">
        <v>108</v>
      </c>
      <c r="E110" s="1">
        <v>22</v>
      </c>
      <c r="F110" s="1">
        <v>3039</v>
      </c>
      <c r="G110" s="2">
        <v>3222</v>
      </c>
      <c r="H110" s="1">
        <v>547</v>
      </c>
      <c r="I110" s="1">
        <v>282</v>
      </c>
      <c r="J110" s="1">
        <v>2356</v>
      </c>
      <c r="K110" s="2">
        <f t="shared" si="208"/>
        <v>3483</v>
      </c>
      <c r="L110" s="6">
        <f t="shared" si="209"/>
        <v>108</v>
      </c>
      <c r="M110" s="6">
        <f t="shared" si="210"/>
        <v>22</v>
      </c>
      <c r="N110" s="6">
        <f t="shared" si="211"/>
        <v>3039</v>
      </c>
      <c r="O110" s="2">
        <f t="shared" si="212"/>
        <v>3222</v>
      </c>
      <c r="P110" s="6">
        <f t="shared" si="213"/>
        <v>547</v>
      </c>
      <c r="Q110" s="6">
        <f t="shared" si="214"/>
        <v>282</v>
      </c>
      <c r="R110" s="1">
        <f t="shared" si="215"/>
        <v>2356</v>
      </c>
      <c r="S110" s="3">
        <f t="shared" si="126"/>
        <v>8.752327746741155E-2</v>
      </c>
      <c r="T110" s="4">
        <f t="shared" si="127"/>
        <v>6.3163939132931382E-3</v>
      </c>
      <c r="U110" s="4">
        <f t="shared" si="128"/>
        <v>0.56329935125115849</v>
      </c>
    </row>
    <row r="111" spans="1:21" ht="14.4">
      <c r="A111" s="1" t="str">
        <f>all!A111</f>
        <v>Richmond</v>
      </c>
      <c r="B111" s="1" t="s">
        <v>285</v>
      </c>
      <c r="C111" s="1"/>
      <c r="D111" s="1"/>
      <c r="E111" s="1"/>
      <c r="F111" s="1"/>
      <c r="G111" s="2"/>
      <c r="H111" s="1"/>
      <c r="I111" s="1"/>
      <c r="J111" s="1"/>
      <c r="K111" s="2">
        <f t="shared" si="208"/>
        <v>0</v>
      </c>
      <c r="L111" s="6">
        <f t="shared" si="209"/>
        <v>0</v>
      </c>
      <c r="M111" s="6">
        <f t="shared" si="210"/>
        <v>0</v>
      </c>
      <c r="N111" s="6">
        <f t="shared" si="211"/>
        <v>0</v>
      </c>
      <c r="O111" s="2">
        <f t="shared" si="212"/>
        <v>0</v>
      </c>
      <c r="P111" s="6">
        <f t="shared" si="213"/>
        <v>0</v>
      </c>
      <c r="Q111" s="6">
        <f t="shared" si="214"/>
        <v>0</v>
      </c>
      <c r="R111" s="1">
        <f t="shared" si="215"/>
        <v>0</v>
      </c>
      <c r="S111" s="3" t="str">
        <f t="shared" si="126"/>
        <v/>
      </c>
      <c r="T111" s="4" t="str">
        <f t="shared" si="127"/>
        <v/>
      </c>
      <c r="U111" s="4" t="str">
        <f t="shared" si="128"/>
        <v/>
      </c>
    </row>
    <row r="112" spans="1:21" ht="14.4">
      <c r="A112" s="1" t="str">
        <f>all!A112</f>
        <v>Robeson</v>
      </c>
      <c r="B112" s="1" t="s">
        <v>286</v>
      </c>
      <c r="C112" s="1">
        <v>1752</v>
      </c>
      <c r="D112" s="1">
        <v>241</v>
      </c>
      <c r="E112" s="1">
        <v>17</v>
      </c>
      <c r="F112" s="1">
        <v>1447</v>
      </c>
      <c r="G112" s="2">
        <v>4280</v>
      </c>
      <c r="H112" s="1">
        <v>937</v>
      </c>
      <c r="I112" s="1">
        <v>124</v>
      </c>
      <c r="J112" s="1">
        <v>3013</v>
      </c>
      <c r="K112" s="2">
        <f>SUM(C112:C115)</f>
        <v>1752</v>
      </c>
      <c r="L112" s="6">
        <f t="shared" ref="L112:R112" si="216">SUM(D112:D115)</f>
        <v>241</v>
      </c>
      <c r="M112" s="6">
        <f t="shared" si="216"/>
        <v>17</v>
      </c>
      <c r="N112" s="6">
        <f t="shared" si="216"/>
        <v>1447</v>
      </c>
      <c r="O112" s="2">
        <f t="shared" si="216"/>
        <v>4280</v>
      </c>
      <c r="P112" s="6">
        <f t="shared" si="216"/>
        <v>937</v>
      </c>
      <c r="Q112" s="6">
        <f t="shared" si="216"/>
        <v>124</v>
      </c>
      <c r="R112" s="6">
        <f t="shared" si="216"/>
        <v>3013</v>
      </c>
      <c r="S112" s="3">
        <f t="shared" si="126"/>
        <v>2.897196261682243E-2</v>
      </c>
      <c r="T112" s="4">
        <f t="shared" si="127"/>
        <v>9.7031963470319629E-3</v>
      </c>
      <c r="U112" s="4">
        <f t="shared" si="128"/>
        <v>0.32443946188340805</v>
      </c>
    </row>
    <row r="113" spans="1:21" ht="14.4">
      <c r="A113" s="1"/>
      <c r="B113" s="1" t="s">
        <v>287</v>
      </c>
      <c r="C113" s="1"/>
      <c r="D113" s="1"/>
      <c r="E113" s="1"/>
      <c r="F113" s="1"/>
      <c r="G113" s="2"/>
      <c r="H113" s="1"/>
      <c r="I113" s="1"/>
      <c r="J113" s="1"/>
      <c r="K113" s="2"/>
      <c r="L113" s="6"/>
      <c r="M113" s="6"/>
      <c r="N113" s="6"/>
      <c r="O113" s="2"/>
      <c r="P113" s="6"/>
      <c r="Q113" s="6"/>
      <c r="R113" s="1"/>
      <c r="S113" s="3" t="str">
        <f t="shared" si="126"/>
        <v/>
      </c>
      <c r="T113" s="4" t="str">
        <f t="shared" si="127"/>
        <v/>
      </c>
      <c r="U113" s="4" t="str">
        <f t="shared" si="128"/>
        <v/>
      </c>
    </row>
    <row r="114" spans="1:21" ht="14.4">
      <c r="A114" s="1"/>
      <c r="B114" s="1" t="s">
        <v>288</v>
      </c>
      <c r="C114" s="1"/>
      <c r="D114" s="1"/>
      <c r="E114" s="1"/>
      <c r="F114" s="1"/>
      <c r="G114" s="2"/>
      <c r="H114" s="1"/>
      <c r="I114" s="1"/>
      <c r="J114" s="1"/>
      <c r="K114" s="2"/>
      <c r="L114" s="6"/>
      <c r="M114" s="6"/>
      <c r="N114" s="6"/>
      <c r="O114" s="2"/>
      <c r="P114" s="6"/>
      <c r="Q114" s="6"/>
      <c r="R114" s="1"/>
      <c r="S114" s="3" t="str">
        <f t="shared" si="126"/>
        <v/>
      </c>
      <c r="T114" s="4" t="str">
        <f t="shared" si="127"/>
        <v/>
      </c>
      <c r="U114" s="4" t="str">
        <f t="shared" si="128"/>
        <v/>
      </c>
    </row>
    <row r="115" spans="1:21" ht="14.4">
      <c r="A115" s="1"/>
      <c r="B115" s="1" t="s">
        <v>289</v>
      </c>
      <c r="C115" s="1"/>
      <c r="D115" s="1"/>
      <c r="E115" s="1"/>
      <c r="F115" s="1"/>
      <c r="G115" s="2"/>
      <c r="H115" s="1"/>
      <c r="I115" s="1"/>
      <c r="J115" s="1"/>
      <c r="K115" s="2"/>
      <c r="L115" s="6"/>
      <c r="M115" s="6"/>
      <c r="N115" s="6"/>
      <c r="O115" s="2"/>
      <c r="P115" s="6"/>
      <c r="Q115" s="6"/>
      <c r="R115" s="1"/>
      <c r="S115" s="3" t="str">
        <f t="shared" si="126"/>
        <v/>
      </c>
      <c r="T115" s="4" t="str">
        <f t="shared" si="127"/>
        <v/>
      </c>
      <c r="U115" s="4" t="str">
        <f t="shared" si="128"/>
        <v/>
      </c>
    </row>
    <row r="116" spans="1:21" ht="14.4">
      <c r="A116" s="1" t="str">
        <f>all!A116</f>
        <v>Rockingham</v>
      </c>
      <c r="B116" s="1" t="s">
        <v>342</v>
      </c>
      <c r="C116" s="1">
        <v>2830</v>
      </c>
      <c r="D116" s="1">
        <v>204</v>
      </c>
      <c r="E116" s="1">
        <v>20</v>
      </c>
      <c r="F116" s="1">
        <v>2571</v>
      </c>
      <c r="G116" s="2">
        <v>2124</v>
      </c>
      <c r="H116" s="1">
        <v>756</v>
      </c>
      <c r="I116" s="1">
        <v>287</v>
      </c>
      <c r="J116" s="1">
        <v>1009</v>
      </c>
      <c r="K116" s="2">
        <f>C116+C117</f>
        <v>2830</v>
      </c>
      <c r="L116" s="6">
        <f t="shared" ref="L116" si="217">D116+D117</f>
        <v>204</v>
      </c>
      <c r="M116" s="6">
        <f t="shared" ref="M116" si="218">E116+E117</f>
        <v>20</v>
      </c>
      <c r="N116" s="6">
        <f t="shared" ref="N116" si="219">F116+F117</f>
        <v>2571</v>
      </c>
      <c r="O116" s="2">
        <f t="shared" ref="O116" si="220">G116+G117</f>
        <v>2124</v>
      </c>
      <c r="P116" s="6">
        <f t="shared" ref="P116" si="221">H116+H117</f>
        <v>756</v>
      </c>
      <c r="Q116" s="6">
        <f t="shared" ref="Q116" si="222">I116+I117</f>
        <v>287</v>
      </c>
      <c r="R116" s="6">
        <f t="shared" ref="R116" si="223">J116+J117</f>
        <v>1009</v>
      </c>
      <c r="S116" s="3">
        <f t="shared" si="126"/>
        <v>0.13512241054613935</v>
      </c>
      <c r="T116" s="4">
        <f t="shared" si="127"/>
        <v>7.0671378091872791E-3</v>
      </c>
      <c r="U116" s="4">
        <f t="shared" si="128"/>
        <v>0.71815642458100559</v>
      </c>
    </row>
    <row r="117" spans="1:21" ht="14.4">
      <c r="A117" s="1"/>
      <c r="B117" s="1" t="s">
        <v>343</v>
      </c>
      <c r="C117" s="1"/>
      <c r="D117" s="1"/>
      <c r="E117" s="1"/>
      <c r="F117" s="1"/>
      <c r="G117" s="2"/>
      <c r="H117" s="1"/>
      <c r="I117" s="1"/>
      <c r="J117" s="1"/>
      <c r="K117" s="2"/>
      <c r="L117" s="6"/>
      <c r="M117" s="6"/>
      <c r="N117" s="6"/>
      <c r="O117" s="2"/>
      <c r="P117" s="6"/>
      <c r="Q117" s="6"/>
      <c r="R117" s="1"/>
      <c r="S117" s="3" t="str">
        <f t="shared" si="126"/>
        <v/>
      </c>
      <c r="T117" s="4" t="str">
        <f t="shared" si="127"/>
        <v/>
      </c>
      <c r="U117" s="4"/>
    </row>
    <row r="118" spans="1:21" ht="14.4">
      <c r="A118" s="1" t="str">
        <f>all!A118</f>
        <v>Rowan</v>
      </c>
      <c r="B118" s="1" t="s">
        <v>292</v>
      </c>
      <c r="C118" s="1">
        <v>3775</v>
      </c>
      <c r="D118" s="1">
        <v>190</v>
      </c>
      <c r="E118" s="1">
        <v>44</v>
      </c>
      <c r="F118" s="1">
        <v>2056</v>
      </c>
      <c r="G118" s="2">
        <v>3110</v>
      </c>
      <c r="H118" s="1">
        <v>1219</v>
      </c>
      <c r="I118" s="1">
        <v>369</v>
      </c>
      <c r="J118" s="1">
        <v>1236</v>
      </c>
      <c r="K118" s="2">
        <f t="shared" ref="K118:K129" si="224">C118</f>
        <v>3775</v>
      </c>
      <c r="L118" s="6">
        <f t="shared" ref="L118:L129" si="225">D118</f>
        <v>190</v>
      </c>
      <c r="M118" s="6">
        <f t="shared" ref="M118:M129" si="226">E118</f>
        <v>44</v>
      </c>
      <c r="N118" s="6">
        <f t="shared" ref="N118:N129" si="227">F118</f>
        <v>2056</v>
      </c>
      <c r="O118" s="2">
        <f t="shared" ref="O118:O129" si="228">G118</f>
        <v>3110</v>
      </c>
      <c r="P118" s="6">
        <f t="shared" ref="P118:P129" si="229">H118</f>
        <v>1219</v>
      </c>
      <c r="Q118" s="6">
        <f t="shared" ref="Q118:Q129" si="230">I118</f>
        <v>369</v>
      </c>
      <c r="R118" s="1">
        <f t="shared" ref="R118:R129" si="231">J118</f>
        <v>1236</v>
      </c>
      <c r="S118" s="3">
        <f t="shared" si="126"/>
        <v>0.11864951768488746</v>
      </c>
      <c r="T118" s="4">
        <f t="shared" si="127"/>
        <v>1.1655629139072848E-2</v>
      </c>
      <c r="U118" s="4">
        <f t="shared" ref="U118:U129" si="232">IFERROR(N118/(N118+R118),"")</f>
        <v>0.62454434993924668</v>
      </c>
    </row>
    <row r="119" spans="1:21" ht="14.4">
      <c r="A119" s="1" t="str">
        <f>all!A119</f>
        <v>Rutherford</v>
      </c>
      <c r="B119" s="1" t="s">
        <v>294</v>
      </c>
      <c r="C119" s="1">
        <v>1472</v>
      </c>
      <c r="D119" s="1">
        <v>384</v>
      </c>
      <c r="E119" s="1">
        <v>6</v>
      </c>
      <c r="F119" s="1">
        <v>983</v>
      </c>
      <c r="G119" s="2">
        <v>2294</v>
      </c>
      <c r="H119" s="1">
        <v>1534</v>
      </c>
      <c r="I119" s="1">
        <v>198</v>
      </c>
      <c r="J119" s="1">
        <v>541</v>
      </c>
      <c r="K119" s="2">
        <f t="shared" si="224"/>
        <v>1472</v>
      </c>
      <c r="L119" s="6">
        <f t="shared" si="225"/>
        <v>384</v>
      </c>
      <c r="M119" s="6">
        <f t="shared" si="226"/>
        <v>6</v>
      </c>
      <c r="N119" s="6">
        <f t="shared" si="227"/>
        <v>983</v>
      </c>
      <c r="O119" s="2">
        <f t="shared" si="228"/>
        <v>2294</v>
      </c>
      <c r="P119" s="6">
        <f t="shared" si="229"/>
        <v>1534</v>
      </c>
      <c r="Q119" s="6">
        <f t="shared" si="230"/>
        <v>198</v>
      </c>
      <c r="R119" s="1">
        <f t="shared" si="231"/>
        <v>541</v>
      </c>
      <c r="S119" s="3">
        <f t="shared" si="126"/>
        <v>8.6312118570183088E-2</v>
      </c>
      <c r="T119" s="4">
        <f t="shared" si="127"/>
        <v>4.076086956521739E-3</v>
      </c>
      <c r="U119" s="4">
        <f t="shared" si="232"/>
        <v>0.64501312335958005</v>
      </c>
    </row>
    <row r="120" spans="1:21" ht="14.4">
      <c r="A120" s="1" t="str">
        <f>all!A120</f>
        <v>Sampson</v>
      </c>
      <c r="B120" s="1" t="s">
        <v>296</v>
      </c>
      <c r="C120" s="1"/>
      <c r="D120" s="1"/>
      <c r="E120" s="1"/>
      <c r="F120" s="1"/>
      <c r="G120" s="2"/>
      <c r="H120" s="1"/>
      <c r="I120" s="1"/>
      <c r="J120" s="1"/>
      <c r="K120" s="2">
        <f t="shared" si="224"/>
        <v>0</v>
      </c>
      <c r="L120" s="6">
        <f t="shared" si="225"/>
        <v>0</v>
      </c>
      <c r="M120" s="6">
        <f t="shared" si="226"/>
        <v>0</v>
      </c>
      <c r="N120" s="6">
        <f t="shared" si="227"/>
        <v>0</v>
      </c>
      <c r="O120" s="2">
        <f t="shared" si="228"/>
        <v>0</v>
      </c>
      <c r="P120" s="6">
        <f t="shared" si="229"/>
        <v>0</v>
      </c>
      <c r="Q120" s="6">
        <f t="shared" si="230"/>
        <v>0</v>
      </c>
      <c r="R120" s="1">
        <f t="shared" si="231"/>
        <v>0</v>
      </c>
      <c r="S120" s="3" t="str">
        <f t="shared" si="126"/>
        <v/>
      </c>
      <c r="T120" s="4" t="str">
        <f t="shared" si="127"/>
        <v/>
      </c>
      <c r="U120" s="4" t="str">
        <f t="shared" si="232"/>
        <v/>
      </c>
    </row>
    <row r="121" spans="1:21" ht="14.4">
      <c r="A121" s="1" t="str">
        <f>all!A121</f>
        <v>Scotland</v>
      </c>
      <c r="B121" s="1" t="s">
        <v>297</v>
      </c>
      <c r="C121" s="1">
        <v>696</v>
      </c>
      <c r="D121" s="1">
        <v>240</v>
      </c>
      <c r="E121" s="1">
        <v>23</v>
      </c>
      <c r="F121" s="1">
        <v>451</v>
      </c>
      <c r="G121" s="2">
        <v>1397</v>
      </c>
      <c r="H121" s="1">
        <v>782</v>
      </c>
      <c r="I121" s="1">
        <v>110</v>
      </c>
      <c r="J121" s="1">
        <v>434</v>
      </c>
      <c r="K121" s="2">
        <f t="shared" si="224"/>
        <v>696</v>
      </c>
      <c r="L121" s="6">
        <f t="shared" si="225"/>
        <v>240</v>
      </c>
      <c r="M121" s="6">
        <f t="shared" si="226"/>
        <v>23</v>
      </c>
      <c r="N121" s="6">
        <f t="shared" si="227"/>
        <v>451</v>
      </c>
      <c r="O121" s="2">
        <f t="shared" si="228"/>
        <v>1397</v>
      </c>
      <c r="P121" s="6">
        <f t="shared" si="229"/>
        <v>782</v>
      </c>
      <c r="Q121" s="6">
        <f t="shared" si="230"/>
        <v>110</v>
      </c>
      <c r="R121" s="1">
        <f t="shared" si="231"/>
        <v>434</v>
      </c>
      <c r="S121" s="3">
        <f t="shared" si="126"/>
        <v>7.874015748031496E-2</v>
      </c>
      <c r="T121" s="4">
        <f t="shared" si="127"/>
        <v>3.3045977011494254E-2</v>
      </c>
      <c r="U121" s="4">
        <f t="shared" si="232"/>
        <v>0.50960451977401133</v>
      </c>
    </row>
    <row r="122" spans="1:21" ht="14.4">
      <c r="A122" s="1" t="str">
        <f>all!A122</f>
        <v>Stanly</v>
      </c>
      <c r="B122" s="1" t="s">
        <v>299</v>
      </c>
      <c r="C122" s="1">
        <v>1318</v>
      </c>
      <c r="D122" s="1">
        <v>58</v>
      </c>
      <c r="E122" s="1">
        <v>4</v>
      </c>
      <c r="F122" s="1">
        <v>1256</v>
      </c>
      <c r="G122" s="2">
        <v>1222</v>
      </c>
      <c r="H122" s="1">
        <v>223</v>
      </c>
      <c r="I122" s="1">
        <v>93</v>
      </c>
      <c r="J122" s="1">
        <v>906</v>
      </c>
      <c r="K122" s="2">
        <f t="shared" si="224"/>
        <v>1318</v>
      </c>
      <c r="L122" s="6">
        <f t="shared" si="225"/>
        <v>58</v>
      </c>
      <c r="M122" s="6">
        <f t="shared" si="226"/>
        <v>4</v>
      </c>
      <c r="N122" s="6">
        <f t="shared" si="227"/>
        <v>1256</v>
      </c>
      <c r="O122" s="2">
        <f t="shared" si="228"/>
        <v>1222</v>
      </c>
      <c r="P122" s="6">
        <f t="shared" si="229"/>
        <v>223</v>
      </c>
      <c r="Q122" s="6">
        <f t="shared" si="230"/>
        <v>93</v>
      </c>
      <c r="R122" s="1">
        <f t="shared" si="231"/>
        <v>906</v>
      </c>
      <c r="S122" s="3">
        <f t="shared" si="126"/>
        <v>7.6104746317512281E-2</v>
      </c>
      <c r="T122" s="4">
        <f t="shared" si="127"/>
        <v>3.0349013657056147E-3</v>
      </c>
      <c r="U122" s="4">
        <f t="shared" si="232"/>
        <v>0.58094357076780756</v>
      </c>
    </row>
    <row r="123" spans="1:21" ht="14.4">
      <c r="A123" s="1" t="str">
        <f>all!A123</f>
        <v>Stokes</v>
      </c>
      <c r="B123" s="1" t="s">
        <v>301</v>
      </c>
      <c r="C123" s="1"/>
      <c r="D123" s="1"/>
      <c r="E123" s="1"/>
      <c r="F123" s="1"/>
      <c r="G123" s="2"/>
      <c r="H123" s="1"/>
      <c r="I123" s="1"/>
      <c r="J123" s="1"/>
      <c r="K123" s="2">
        <f t="shared" si="224"/>
        <v>0</v>
      </c>
      <c r="L123" s="6">
        <f t="shared" si="225"/>
        <v>0</v>
      </c>
      <c r="M123" s="6">
        <f t="shared" si="226"/>
        <v>0</v>
      </c>
      <c r="N123" s="6">
        <f t="shared" si="227"/>
        <v>0</v>
      </c>
      <c r="O123" s="2">
        <f t="shared" si="228"/>
        <v>0</v>
      </c>
      <c r="P123" s="6">
        <f t="shared" si="229"/>
        <v>0</v>
      </c>
      <c r="Q123" s="6">
        <f t="shared" si="230"/>
        <v>0</v>
      </c>
      <c r="R123" s="1">
        <f t="shared" si="231"/>
        <v>0</v>
      </c>
      <c r="S123" s="3" t="str">
        <f t="shared" si="126"/>
        <v/>
      </c>
      <c r="T123" s="4" t="str">
        <f t="shared" si="127"/>
        <v/>
      </c>
      <c r="U123" s="4" t="str">
        <f t="shared" si="232"/>
        <v/>
      </c>
    </row>
    <row r="124" spans="1:21" ht="14.4">
      <c r="A124" s="1" t="str">
        <f>all!A124</f>
        <v>Surry</v>
      </c>
      <c r="B124" s="1" t="s">
        <v>303</v>
      </c>
      <c r="C124" s="1">
        <v>1816</v>
      </c>
      <c r="D124" s="1">
        <v>56</v>
      </c>
      <c r="E124" s="1">
        <v>6</v>
      </c>
      <c r="F124" s="1">
        <v>1705</v>
      </c>
      <c r="G124" s="2">
        <v>1651</v>
      </c>
      <c r="H124" s="1">
        <v>162</v>
      </c>
      <c r="I124" s="1">
        <v>114</v>
      </c>
      <c r="J124" s="1">
        <v>1274</v>
      </c>
      <c r="K124" s="2">
        <f t="shared" si="224"/>
        <v>1816</v>
      </c>
      <c r="L124" s="6">
        <f t="shared" si="225"/>
        <v>56</v>
      </c>
      <c r="M124" s="6">
        <f t="shared" si="226"/>
        <v>6</v>
      </c>
      <c r="N124" s="6">
        <f t="shared" si="227"/>
        <v>1705</v>
      </c>
      <c r="O124" s="2">
        <f t="shared" si="228"/>
        <v>1651</v>
      </c>
      <c r="P124" s="6">
        <f t="shared" si="229"/>
        <v>162</v>
      </c>
      <c r="Q124" s="6">
        <f t="shared" si="230"/>
        <v>114</v>
      </c>
      <c r="R124" s="1">
        <f t="shared" si="231"/>
        <v>1274</v>
      </c>
      <c r="S124" s="3">
        <f t="shared" si="126"/>
        <v>6.9049061175045431E-2</v>
      </c>
      <c r="T124" s="4">
        <f t="shared" si="127"/>
        <v>3.3039647577092512E-3</v>
      </c>
      <c r="U124" s="4">
        <f t="shared" si="232"/>
        <v>0.57233971131252093</v>
      </c>
    </row>
    <row r="125" spans="1:21" ht="14.4">
      <c r="A125" s="1" t="s">
        <v>345</v>
      </c>
      <c r="B125" s="1" t="s">
        <v>344</v>
      </c>
      <c r="C125" s="1">
        <v>34</v>
      </c>
      <c r="D125" s="1">
        <v>32</v>
      </c>
      <c r="E125" s="1">
        <v>0</v>
      </c>
      <c r="F125" s="1">
        <v>0</v>
      </c>
      <c r="G125" s="2">
        <v>136</v>
      </c>
      <c r="H125" s="1">
        <v>119</v>
      </c>
      <c r="I125" s="1">
        <v>5</v>
      </c>
      <c r="J125" s="1">
        <v>0</v>
      </c>
      <c r="K125" s="2">
        <f t="shared" si="224"/>
        <v>34</v>
      </c>
      <c r="L125" s="6">
        <f t="shared" si="225"/>
        <v>32</v>
      </c>
      <c r="M125" s="6">
        <f t="shared" si="226"/>
        <v>0</v>
      </c>
      <c r="N125" s="6">
        <f t="shared" si="227"/>
        <v>0</v>
      </c>
      <c r="O125" s="2">
        <f t="shared" si="228"/>
        <v>136</v>
      </c>
      <c r="P125" s="6">
        <f t="shared" si="229"/>
        <v>119</v>
      </c>
      <c r="Q125" s="6">
        <f t="shared" si="230"/>
        <v>5</v>
      </c>
      <c r="R125" s="1">
        <f t="shared" si="231"/>
        <v>0</v>
      </c>
      <c r="S125" s="3">
        <f t="shared" si="126"/>
        <v>3.6764705882352942E-2</v>
      </c>
      <c r="T125" s="4">
        <f t="shared" si="127"/>
        <v>0</v>
      </c>
      <c r="U125" s="4" t="str">
        <f t="shared" si="232"/>
        <v/>
      </c>
    </row>
    <row r="126" spans="1:21" ht="14.4">
      <c r="A126" s="1" t="str">
        <f>all!A126</f>
        <v>Transylvania</v>
      </c>
      <c r="B126" s="1" t="s">
        <v>305</v>
      </c>
      <c r="C126" s="1">
        <v>242</v>
      </c>
      <c r="D126" s="1">
        <v>107</v>
      </c>
      <c r="E126" s="1">
        <v>15</v>
      </c>
      <c r="F126" s="1">
        <v>120</v>
      </c>
      <c r="G126" s="2">
        <v>479</v>
      </c>
      <c r="H126" s="1">
        <v>256</v>
      </c>
      <c r="I126" s="1">
        <v>83</v>
      </c>
      <c r="J126" s="1">
        <v>140</v>
      </c>
      <c r="K126" s="2">
        <f t="shared" si="224"/>
        <v>242</v>
      </c>
      <c r="L126" s="6">
        <f t="shared" si="225"/>
        <v>107</v>
      </c>
      <c r="M126" s="6">
        <f t="shared" si="226"/>
        <v>15</v>
      </c>
      <c r="N126" s="6">
        <f t="shared" si="227"/>
        <v>120</v>
      </c>
      <c r="O126" s="2">
        <f t="shared" si="228"/>
        <v>479</v>
      </c>
      <c r="P126" s="6">
        <f t="shared" si="229"/>
        <v>256</v>
      </c>
      <c r="Q126" s="6">
        <f t="shared" si="230"/>
        <v>83</v>
      </c>
      <c r="R126" s="1">
        <f t="shared" si="231"/>
        <v>140</v>
      </c>
      <c r="S126" s="3">
        <f t="shared" si="126"/>
        <v>0.1732776617954071</v>
      </c>
      <c r="T126" s="4">
        <f t="shared" si="127"/>
        <v>6.1983471074380167E-2</v>
      </c>
      <c r="U126" s="4">
        <f t="shared" si="232"/>
        <v>0.46153846153846156</v>
      </c>
    </row>
    <row r="127" spans="1:21" ht="14.4">
      <c r="A127" s="1" t="str">
        <f>all!A127</f>
        <v>Tyrrell</v>
      </c>
      <c r="B127" s="1" t="s">
        <v>307</v>
      </c>
      <c r="C127" s="13">
        <v>226</v>
      </c>
      <c r="D127" s="13">
        <v>1</v>
      </c>
      <c r="E127" s="13">
        <v>1</v>
      </c>
      <c r="F127" s="13">
        <v>223</v>
      </c>
      <c r="G127" s="166">
        <v>116</v>
      </c>
      <c r="H127" s="14">
        <v>11</v>
      </c>
      <c r="I127" s="14">
        <v>25</v>
      </c>
      <c r="J127" s="14">
        <v>79</v>
      </c>
      <c r="K127" s="2">
        <f t="shared" si="224"/>
        <v>226</v>
      </c>
      <c r="L127" s="6">
        <f t="shared" si="225"/>
        <v>1</v>
      </c>
      <c r="M127" s="6">
        <f t="shared" si="226"/>
        <v>1</v>
      </c>
      <c r="N127" s="6">
        <f t="shared" si="227"/>
        <v>223</v>
      </c>
      <c r="O127" s="2">
        <f t="shared" si="228"/>
        <v>116</v>
      </c>
      <c r="P127" s="6">
        <f t="shared" si="229"/>
        <v>11</v>
      </c>
      <c r="Q127" s="6">
        <f t="shared" si="230"/>
        <v>25</v>
      </c>
      <c r="R127" s="1">
        <f t="shared" si="231"/>
        <v>79</v>
      </c>
      <c r="S127" s="3">
        <f t="shared" si="126"/>
        <v>0.21551724137931033</v>
      </c>
      <c r="T127" s="4">
        <f t="shared" si="127"/>
        <v>4.4247787610619468E-3</v>
      </c>
      <c r="U127" s="4">
        <f t="shared" si="232"/>
        <v>0.73841059602649006</v>
      </c>
    </row>
    <row r="128" spans="1:21" ht="14.4">
      <c r="A128" s="1" t="str">
        <f>all!A128</f>
        <v>Union</v>
      </c>
      <c r="B128" s="1" t="s">
        <v>309</v>
      </c>
      <c r="C128" s="1">
        <v>2827</v>
      </c>
      <c r="D128" s="1">
        <v>243</v>
      </c>
      <c r="E128" s="1">
        <v>26</v>
      </c>
      <c r="F128" s="1">
        <v>2514</v>
      </c>
      <c r="G128" s="2">
        <v>2856</v>
      </c>
      <c r="H128" s="1">
        <v>546</v>
      </c>
      <c r="I128" s="1">
        <v>309</v>
      </c>
      <c r="J128" s="1">
        <v>1797</v>
      </c>
      <c r="K128" s="2">
        <f t="shared" si="224"/>
        <v>2827</v>
      </c>
      <c r="L128" s="6">
        <f t="shared" si="225"/>
        <v>243</v>
      </c>
      <c r="M128" s="6">
        <f t="shared" si="226"/>
        <v>26</v>
      </c>
      <c r="N128" s="6">
        <f t="shared" si="227"/>
        <v>2514</v>
      </c>
      <c r="O128" s="2">
        <f t="shared" si="228"/>
        <v>2856</v>
      </c>
      <c r="P128" s="6">
        <f t="shared" si="229"/>
        <v>546</v>
      </c>
      <c r="Q128" s="6">
        <f t="shared" si="230"/>
        <v>309</v>
      </c>
      <c r="R128" s="1">
        <f t="shared" si="231"/>
        <v>1797</v>
      </c>
      <c r="S128" s="3">
        <f t="shared" si="126"/>
        <v>0.10819327731092437</v>
      </c>
      <c r="T128" s="4">
        <f t="shared" si="127"/>
        <v>9.1970286522815702E-3</v>
      </c>
      <c r="U128" s="4">
        <f t="shared" si="232"/>
        <v>0.58315935977731381</v>
      </c>
    </row>
    <row r="129" spans="1:21" ht="14.4">
      <c r="A129" s="1" t="str">
        <f>all!A129</f>
        <v>Vance</v>
      </c>
      <c r="B129" s="1" t="s">
        <v>311</v>
      </c>
      <c r="C129" s="15">
        <v>1471</v>
      </c>
      <c r="D129" s="15">
        <v>652</v>
      </c>
      <c r="E129" s="15">
        <v>15</v>
      </c>
      <c r="F129" s="15">
        <v>604</v>
      </c>
      <c r="G129" s="167">
        <v>2150</v>
      </c>
      <c r="H129" s="16">
        <v>1552</v>
      </c>
      <c r="I129" s="16">
        <v>159</v>
      </c>
      <c r="J129" s="16">
        <v>223</v>
      </c>
      <c r="K129" s="2">
        <f t="shared" si="224"/>
        <v>1471</v>
      </c>
      <c r="L129" s="6">
        <f t="shared" si="225"/>
        <v>652</v>
      </c>
      <c r="M129" s="6">
        <f t="shared" si="226"/>
        <v>15</v>
      </c>
      <c r="N129" s="6">
        <f t="shared" si="227"/>
        <v>604</v>
      </c>
      <c r="O129" s="2">
        <f t="shared" si="228"/>
        <v>2150</v>
      </c>
      <c r="P129" s="6">
        <f t="shared" si="229"/>
        <v>1552</v>
      </c>
      <c r="Q129" s="6">
        <f t="shared" si="230"/>
        <v>159</v>
      </c>
      <c r="R129" s="1">
        <f t="shared" si="231"/>
        <v>223</v>
      </c>
      <c r="S129" s="3">
        <f t="shared" si="126"/>
        <v>7.3953488372093021E-2</v>
      </c>
      <c r="T129" s="4">
        <f t="shared" si="127"/>
        <v>1.0197144799456152E-2</v>
      </c>
      <c r="U129" s="4">
        <f t="shared" si="232"/>
        <v>0.73035066505441359</v>
      </c>
    </row>
    <row r="130" spans="1:21" ht="14.4">
      <c r="A130" s="1" t="str">
        <f>all!A130</f>
        <v>Wake</v>
      </c>
      <c r="B130" s="1" t="s">
        <v>312</v>
      </c>
      <c r="C130" s="17">
        <v>23</v>
      </c>
      <c r="D130" s="17">
        <v>0</v>
      </c>
      <c r="E130" s="17">
        <v>2</v>
      </c>
      <c r="F130" s="17">
        <v>4</v>
      </c>
      <c r="G130" s="168">
        <v>23</v>
      </c>
      <c r="H130" s="18">
        <v>0</v>
      </c>
      <c r="I130" s="18">
        <v>6</v>
      </c>
      <c r="J130" s="18">
        <v>2</v>
      </c>
      <c r="K130" s="2">
        <f>C130+C131</f>
        <v>6942</v>
      </c>
      <c r="L130" s="6">
        <f t="shared" ref="L130" si="233">D130+D131</f>
        <v>2068</v>
      </c>
      <c r="M130" s="6">
        <f t="shared" ref="M130" si="234">E130+E131</f>
        <v>143</v>
      </c>
      <c r="N130" s="6">
        <f t="shared" ref="N130" si="235">F130+F131</f>
        <v>4622</v>
      </c>
      <c r="O130" s="2">
        <f t="shared" ref="O130" si="236">G130+G131</f>
        <v>7174</v>
      </c>
      <c r="P130" s="6">
        <f t="shared" ref="P130" si="237">H130+H131</f>
        <v>3591</v>
      </c>
      <c r="Q130" s="6">
        <f t="shared" ref="Q130" si="238">I130+I131</f>
        <v>1208</v>
      </c>
      <c r="R130" s="6">
        <f t="shared" ref="R130" si="239">J130+J131</f>
        <v>2319</v>
      </c>
      <c r="S130" s="3">
        <f t="shared" si="126"/>
        <v>0.16838583774742125</v>
      </c>
      <c r="T130" s="4">
        <f t="shared" si="127"/>
        <v>2.0599250936329586E-2</v>
      </c>
      <c r="U130" s="4">
        <f t="shared" si="128"/>
        <v>0.6658982855496326</v>
      </c>
    </row>
    <row r="131" spans="1:21" ht="14.4">
      <c r="A131" s="1"/>
      <c r="B131" s="1" t="s">
        <v>313</v>
      </c>
      <c r="C131" s="1">
        <v>6919</v>
      </c>
      <c r="D131" s="1">
        <v>2068</v>
      </c>
      <c r="E131" s="1">
        <v>141</v>
      </c>
      <c r="F131" s="1">
        <v>4618</v>
      </c>
      <c r="G131" s="2">
        <v>7151</v>
      </c>
      <c r="H131" s="1">
        <v>3591</v>
      </c>
      <c r="I131" s="1">
        <v>1202</v>
      </c>
      <c r="J131" s="1">
        <v>2317</v>
      </c>
      <c r="K131" s="2"/>
      <c r="L131" s="6"/>
      <c r="M131" s="6"/>
      <c r="N131" s="6"/>
      <c r="O131" s="2"/>
      <c r="P131" s="6"/>
      <c r="Q131" s="6"/>
      <c r="R131" s="1"/>
      <c r="S131" s="3" t="str">
        <f t="shared" si="126"/>
        <v/>
      </c>
      <c r="T131" s="4" t="str">
        <f t="shared" si="127"/>
        <v/>
      </c>
      <c r="U131" s="4" t="str">
        <f t="shared" si="128"/>
        <v/>
      </c>
    </row>
    <row r="132" spans="1:21" ht="14.4">
      <c r="A132" s="1" t="str">
        <f>all!A132</f>
        <v>Warren</v>
      </c>
      <c r="B132" s="1" t="s">
        <v>315</v>
      </c>
      <c r="C132" s="1">
        <v>666</v>
      </c>
      <c r="D132" s="1">
        <v>156</v>
      </c>
      <c r="E132" s="1">
        <v>5</v>
      </c>
      <c r="F132" s="1">
        <v>464</v>
      </c>
      <c r="G132" s="2">
        <v>982</v>
      </c>
      <c r="H132" s="1">
        <v>346</v>
      </c>
      <c r="I132" s="1">
        <v>63</v>
      </c>
      <c r="J132" s="1">
        <v>571</v>
      </c>
      <c r="K132" s="2">
        <f t="shared" ref="K132" si="240">C132</f>
        <v>666</v>
      </c>
      <c r="L132" s="6">
        <f t="shared" ref="L132" si="241">D132</f>
        <v>156</v>
      </c>
      <c r="M132" s="6">
        <f t="shared" ref="M132" si="242">E132</f>
        <v>5</v>
      </c>
      <c r="N132" s="6">
        <f t="shared" ref="N132" si="243">F132</f>
        <v>464</v>
      </c>
      <c r="O132" s="2">
        <f t="shared" ref="O132" si="244">G132</f>
        <v>982</v>
      </c>
      <c r="P132" s="6">
        <f t="shared" ref="P132" si="245">H132</f>
        <v>346</v>
      </c>
      <c r="Q132" s="6">
        <f t="shared" ref="Q132" si="246">I132</f>
        <v>63</v>
      </c>
      <c r="R132" s="1">
        <f t="shared" ref="R132" si="247">J132</f>
        <v>571</v>
      </c>
      <c r="S132" s="3">
        <f t="shared" si="126"/>
        <v>6.4154786150712836E-2</v>
      </c>
      <c r="T132" s="4">
        <f t="shared" si="127"/>
        <v>7.5075075075075074E-3</v>
      </c>
      <c r="U132" s="4">
        <f t="shared" si="128"/>
        <v>0.44830917874396137</v>
      </c>
    </row>
    <row r="133" spans="1:21" ht="14.4">
      <c r="A133" s="1" t="str">
        <f>all!A133</f>
        <v>Washington</v>
      </c>
      <c r="B133" s="1" t="s">
        <v>317</v>
      </c>
      <c r="C133" s="1"/>
      <c r="D133" s="1"/>
      <c r="E133" s="1"/>
      <c r="F133" s="1"/>
      <c r="G133" s="2"/>
      <c r="H133" s="1"/>
      <c r="I133" s="1"/>
      <c r="J133" s="1"/>
      <c r="K133" s="2">
        <f t="shared" ref="K133:R133" si="248">C165</f>
        <v>0</v>
      </c>
      <c r="L133" s="6">
        <f t="shared" si="248"/>
        <v>0</v>
      </c>
      <c r="M133" s="6">
        <f t="shared" si="248"/>
        <v>0</v>
      </c>
      <c r="N133" s="6">
        <f t="shared" si="248"/>
        <v>0</v>
      </c>
      <c r="O133" s="2">
        <f t="shared" si="248"/>
        <v>0</v>
      </c>
      <c r="P133" s="6">
        <f t="shared" si="248"/>
        <v>0</v>
      </c>
      <c r="Q133" s="6">
        <f t="shared" si="248"/>
        <v>0</v>
      </c>
      <c r="R133" s="1">
        <f t="shared" si="248"/>
        <v>0</v>
      </c>
      <c r="S133" s="3" t="str">
        <f t="shared" si="126"/>
        <v/>
      </c>
      <c r="T133" s="4" t="str">
        <f t="shared" si="127"/>
        <v/>
      </c>
      <c r="U133" s="4" t="str">
        <f t="shared" si="128"/>
        <v/>
      </c>
    </row>
    <row r="134" spans="1:21" ht="14.4">
      <c r="A134" s="1" t="str">
        <f>all!A134</f>
        <v>Watauga</v>
      </c>
      <c r="B134" s="1" t="s">
        <v>319</v>
      </c>
      <c r="C134" s="1">
        <v>1143</v>
      </c>
      <c r="D134" s="1">
        <v>530</v>
      </c>
      <c r="E134" s="1">
        <v>22</v>
      </c>
      <c r="F134" s="1">
        <v>549</v>
      </c>
      <c r="G134" s="2">
        <v>1185</v>
      </c>
      <c r="H134" s="1">
        <v>730</v>
      </c>
      <c r="I134" s="1">
        <v>273</v>
      </c>
      <c r="J134" s="1">
        <v>116</v>
      </c>
      <c r="K134" s="2">
        <f>C134+C135</f>
        <v>1143</v>
      </c>
      <c r="L134" s="6">
        <f t="shared" ref="L134:R134" si="249">D134+D135</f>
        <v>530</v>
      </c>
      <c r="M134" s="6">
        <f t="shared" si="249"/>
        <v>22</v>
      </c>
      <c r="N134" s="6">
        <f t="shared" si="249"/>
        <v>549</v>
      </c>
      <c r="O134" s="2">
        <f t="shared" si="249"/>
        <v>1185</v>
      </c>
      <c r="P134" s="6">
        <f t="shared" si="249"/>
        <v>730</v>
      </c>
      <c r="Q134" s="6">
        <f t="shared" si="249"/>
        <v>273</v>
      </c>
      <c r="R134" s="6">
        <f t="shared" si="249"/>
        <v>116</v>
      </c>
      <c r="S134" s="3">
        <f t="shared" si="126"/>
        <v>0.23037974683544304</v>
      </c>
      <c r="T134" s="4">
        <f t="shared" si="127"/>
        <v>1.9247594050743656E-2</v>
      </c>
      <c r="U134" s="4">
        <f t="shared" si="128"/>
        <v>0.82556390977443606</v>
      </c>
    </row>
    <row r="135" spans="1:21" ht="14.4">
      <c r="A135" s="1"/>
      <c r="B135" s="1" t="s">
        <v>320</v>
      </c>
      <c r="C135" s="1"/>
      <c r="D135" s="1"/>
      <c r="E135" s="1"/>
      <c r="F135" s="1"/>
      <c r="G135" s="2"/>
      <c r="H135" s="1"/>
      <c r="I135" s="1"/>
      <c r="J135" s="1"/>
      <c r="K135" s="2"/>
      <c r="L135" s="6"/>
      <c r="M135" s="6"/>
      <c r="N135" s="6"/>
      <c r="O135" s="2"/>
      <c r="P135" s="6"/>
      <c r="Q135" s="6"/>
      <c r="R135" s="1"/>
      <c r="S135" s="3" t="str">
        <f t="shared" ref="S135:S140" si="250">IFERROR(Q135/O135,"")</f>
        <v/>
      </c>
      <c r="T135" s="4" t="str">
        <f t="shared" ref="T135:T140" si="251">IFERROR(M135/K135,"")</f>
        <v/>
      </c>
      <c r="U135" s="4" t="str">
        <f t="shared" si="128"/>
        <v/>
      </c>
    </row>
    <row r="136" spans="1:21" ht="14.4">
      <c r="A136" s="1" t="str">
        <f>all!A136</f>
        <v>Wayne</v>
      </c>
      <c r="B136" s="1" t="s">
        <v>322</v>
      </c>
      <c r="C136" s="1">
        <v>3490</v>
      </c>
      <c r="D136" s="1">
        <v>568</v>
      </c>
      <c r="E136" s="1">
        <v>55</v>
      </c>
      <c r="F136" s="1">
        <v>2773</v>
      </c>
      <c r="G136" s="2">
        <v>3239</v>
      </c>
      <c r="H136" s="1">
        <v>1578</v>
      </c>
      <c r="I136" s="1">
        <v>316</v>
      </c>
      <c r="J136" s="1">
        <v>1256</v>
      </c>
      <c r="K136" s="2">
        <f t="shared" ref="K136:K140" si="252">C136</f>
        <v>3490</v>
      </c>
      <c r="L136" s="6">
        <f t="shared" ref="L136:L140" si="253">D136</f>
        <v>568</v>
      </c>
      <c r="M136" s="6">
        <f t="shared" ref="M136:M140" si="254">E136</f>
        <v>55</v>
      </c>
      <c r="N136" s="6">
        <f t="shared" ref="N136:N140" si="255">F136</f>
        <v>2773</v>
      </c>
      <c r="O136" s="2">
        <f t="shared" ref="O136:O140" si="256">G136</f>
        <v>3239</v>
      </c>
      <c r="P136" s="6">
        <f t="shared" ref="P136:P140" si="257">H136</f>
        <v>1578</v>
      </c>
      <c r="Q136" s="6">
        <f t="shared" ref="Q136:Q140" si="258">I136</f>
        <v>316</v>
      </c>
      <c r="R136" s="1">
        <f t="shared" ref="R136:R140" si="259">J136</f>
        <v>1256</v>
      </c>
      <c r="S136" s="3">
        <f t="shared" si="250"/>
        <v>9.7560975609756101E-2</v>
      </c>
      <c r="T136" s="4">
        <f t="shared" si="251"/>
        <v>1.5759312320916905E-2</v>
      </c>
      <c r="U136" s="4">
        <f t="shared" si="128"/>
        <v>0.68826011417225119</v>
      </c>
    </row>
    <row r="137" spans="1:21" ht="14.4">
      <c r="A137" s="1" t="str">
        <f>all!A137</f>
        <v>Wilkes</v>
      </c>
      <c r="B137" s="1" t="s">
        <v>324</v>
      </c>
      <c r="C137" s="1">
        <v>2634</v>
      </c>
      <c r="D137" s="1">
        <v>252</v>
      </c>
      <c r="E137" s="1">
        <v>28</v>
      </c>
      <c r="F137" s="1">
        <v>2343</v>
      </c>
      <c r="G137" s="2">
        <v>2745</v>
      </c>
      <c r="H137" s="1">
        <v>533</v>
      </c>
      <c r="I137" s="1">
        <v>244</v>
      </c>
      <c r="J137" s="1">
        <v>1952</v>
      </c>
      <c r="K137" s="2">
        <f t="shared" si="252"/>
        <v>2634</v>
      </c>
      <c r="L137" s="6">
        <f t="shared" si="253"/>
        <v>252</v>
      </c>
      <c r="M137" s="6">
        <f t="shared" si="254"/>
        <v>28</v>
      </c>
      <c r="N137" s="6">
        <f t="shared" si="255"/>
        <v>2343</v>
      </c>
      <c r="O137" s="2">
        <f t="shared" si="256"/>
        <v>2745</v>
      </c>
      <c r="P137" s="6">
        <f t="shared" si="257"/>
        <v>533</v>
      </c>
      <c r="Q137" s="6">
        <f t="shared" si="258"/>
        <v>244</v>
      </c>
      <c r="R137" s="1">
        <f t="shared" si="259"/>
        <v>1952</v>
      </c>
      <c r="S137" s="3">
        <f t="shared" si="250"/>
        <v>8.8888888888888892E-2</v>
      </c>
      <c r="T137" s="4">
        <f t="shared" si="251"/>
        <v>1.0630220197418374E-2</v>
      </c>
      <c r="U137" s="4">
        <f t="shared" ref="U137:U140" si="260">IFERROR(N137/(N137+R137),"")</f>
        <v>0.5455180442374854</v>
      </c>
    </row>
    <row r="138" spans="1:21" ht="14.4">
      <c r="A138" s="1" t="str">
        <f>all!A138</f>
        <v>Wilson</v>
      </c>
      <c r="B138" s="1" t="s">
        <v>326</v>
      </c>
      <c r="C138" s="1">
        <v>1338</v>
      </c>
      <c r="D138" s="1">
        <v>127</v>
      </c>
      <c r="E138" s="1">
        <v>8</v>
      </c>
      <c r="F138" s="1">
        <v>1181</v>
      </c>
      <c r="G138" s="2">
        <v>1643</v>
      </c>
      <c r="H138" s="1">
        <v>570</v>
      </c>
      <c r="I138" s="1">
        <v>197</v>
      </c>
      <c r="J138" s="1">
        <v>832</v>
      </c>
      <c r="K138" s="2">
        <f t="shared" si="252"/>
        <v>1338</v>
      </c>
      <c r="L138" s="6">
        <f t="shared" si="253"/>
        <v>127</v>
      </c>
      <c r="M138" s="6">
        <f t="shared" si="254"/>
        <v>8</v>
      </c>
      <c r="N138" s="6">
        <f t="shared" si="255"/>
        <v>1181</v>
      </c>
      <c r="O138" s="2">
        <f t="shared" si="256"/>
        <v>1643</v>
      </c>
      <c r="P138" s="6">
        <f t="shared" si="257"/>
        <v>570</v>
      </c>
      <c r="Q138" s="6">
        <f t="shared" si="258"/>
        <v>197</v>
      </c>
      <c r="R138" s="1">
        <f t="shared" si="259"/>
        <v>832</v>
      </c>
      <c r="S138" s="3">
        <f t="shared" si="250"/>
        <v>0.1199026171637249</v>
      </c>
      <c r="T138" s="4">
        <f t="shared" si="251"/>
        <v>5.9790732436472349E-3</v>
      </c>
      <c r="U138" s="4">
        <f t="shared" si="260"/>
        <v>0.58668653750620958</v>
      </c>
    </row>
    <row r="139" spans="1:21" ht="14.4">
      <c r="A139" s="1" t="str">
        <f>all!A139</f>
        <v>Yadkin</v>
      </c>
      <c r="B139" s="1" t="s">
        <v>328</v>
      </c>
      <c r="C139" s="1">
        <v>1129</v>
      </c>
      <c r="D139" s="1">
        <v>46</v>
      </c>
      <c r="E139" s="1">
        <v>12</v>
      </c>
      <c r="F139" s="1">
        <v>1062</v>
      </c>
      <c r="G139" s="2">
        <v>1043</v>
      </c>
      <c r="H139" s="1">
        <v>181</v>
      </c>
      <c r="I139" s="1">
        <v>88</v>
      </c>
      <c r="J139" s="1">
        <v>763</v>
      </c>
      <c r="K139" s="2">
        <f t="shared" si="252"/>
        <v>1129</v>
      </c>
      <c r="L139" s="6">
        <f t="shared" si="253"/>
        <v>46</v>
      </c>
      <c r="M139" s="6">
        <f t="shared" si="254"/>
        <v>12</v>
      </c>
      <c r="N139" s="6">
        <f t="shared" si="255"/>
        <v>1062</v>
      </c>
      <c r="O139" s="2">
        <f t="shared" si="256"/>
        <v>1043</v>
      </c>
      <c r="P139" s="6">
        <f t="shared" si="257"/>
        <v>181</v>
      </c>
      <c r="Q139" s="6">
        <f t="shared" si="258"/>
        <v>88</v>
      </c>
      <c r="R139" s="1">
        <f t="shared" si="259"/>
        <v>763</v>
      </c>
      <c r="S139" s="3">
        <f t="shared" si="250"/>
        <v>8.4372003835091081E-2</v>
      </c>
      <c r="T139" s="4">
        <f t="shared" si="251"/>
        <v>1.0628875110717449E-2</v>
      </c>
      <c r="U139" s="4">
        <f t="shared" si="260"/>
        <v>0.58191780821917805</v>
      </c>
    </row>
    <row r="140" spans="1:21" ht="14.4">
      <c r="A140" s="1" t="str">
        <f>all!A140</f>
        <v>Yancey</v>
      </c>
      <c r="B140" s="1" t="s">
        <v>330</v>
      </c>
      <c r="C140" s="1">
        <v>438</v>
      </c>
      <c r="D140" s="1">
        <v>181</v>
      </c>
      <c r="E140" s="1">
        <v>3</v>
      </c>
      <c r="F140" s="1">
        <v>233</v>
      </c>
      <c r="G140" s="2">
        <v>528</v>
      </c>
      <c r="H140" s="1">
        <v>377</v>
      </c>
      <c r="I140" s="1">
        <v>53</v>
      </c>
      <c r="J140" s="1">
        <v>81</v>
      </c>
      <c r="K140" s="2">
        <f t="shared" si="252"/>
        <v>438</v>
      </c>
      <c r="L140" s="6">
        <f t="shared" si="253"/>
        <v>181</v>
      </c>
      <c r="M140" s="6">
        <f t="shared" si="254"/>
        <v>3</v>
      </c>
      <c r="N140" s="6">
        <f t="shared" si="255"/>
        <v>233</v>
      </c>
      <c r="O140" s="2">
        <f t="shared" si="256"/>
        <v>528</v>
      </c>
      <c r="P140" s="6">
        <f t="shared" si="257"/>
        <v>377</v>
      </c>
      <c r="Q140" s="6">
        <f t="shared" si="258"/>
        <v>53</v>
      </c>
      <c r="R140" s="1">
        <f t="shared" si="259"/>
        <v>81</v>
      </c>
      <c r="S140" s="3">
        <f t="shared" si="250"/>
        <v>0.10037878787878787</v>
      </c>
      <c r="T140" s="4">
        <f t="shared" si="251"/>
        <v>6.8493150684931503E-3</v>
      </c>
      <c r="U140" s="4">
        <f t="shared" si="260"/>
        <v>0.7420382165605095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0"/>
  <sheetViews>
    <sheetView workbookViewId="0">
      <selection sqref="A1:XFD1048576"/>
    </sheetView>
  </sheetViews>
  <sheetFormatPr defaultRowHeight="12.6"/>
  <cols>
    <col min="1" max="1" width="12" customWidth="1"/>
    <col min="2" max="2" width="29.109375" customWidth="1"/>
    <col min="3" max="10" width="6.109375" customWidth="1"/>
    <col min="11" max="18" width="6.77734375" customWidth="1"/>
    <col min="19" max="19" width="7.88671875" customWidth="1"/>
    <col min="20" max="21" width="7" customWidth="1"/>
    <col min="22" max="27" width="8.88671875" customWidth="1"/>
  </cols>
  <sheetData>
    <row r="1" spans="1:21" ht="14.4">
      <c r="A1" s="173">
        <v>2013</v>
      </c>
      <c r="B1" s="173"/>
      <c r="C1" s="173"/>
      <c r="D1" s="173"/>
      <c r="E1" s="173"/>
      <c r="F1" s="173"/>
      <c r="G1" s="174"/>
      <c r="H1" s="173"/>
      <c r="I1" s="173"/>
      <c r="J1" s="173"/>
      <c r="K1" s="174"/>
      <c r="L1" s="173"/>
      <c r="M1" s="173"/>
      <c r="N1" s="173"/>
      <c r="O1" s="174"/>
      <c r="P1" s="173"/>
      <c r="Q1" s="173"/>
      <c r="R1" s="173"/>
      <c r="S1" s="175"/>
      <c r="T1" s="176"/>
      <c r="U1" s="176"/>
    </row>
    <row r="2" spans="1:21" ht="14.4">
      <c r="A2" s="173"/>
      <c r="B2" s="173"/>
      <c r="C2" s="173"/>
      <c r="D2" s="173" t="s">
        <v>4</v>
      </c>
      <c r="E2" s="173"/>
      <c r="F2" s="173"/>
      <c r="G2" s="174"/>
      <c r="H2" s="173" t="s">
        <v>5</v>
      </c>
      <c r="I2" s="173"/>
      <c r="J2" s="173"/>
      <c r="K2" s="174" t="s">
        <v>117</v>
      </c>
      <c r="L2" s="173" t="s">
        <v>4</v>
      </c>
      <c r="M2" s="173"/>
      <c r="N2" s="173"/>
      <c r="O2" s="174" t="s">
        <v>5</v>
      </c>
      <c r="P2" s="173"/>
      <c r="Q2" s="173"/>
      <c r="R2" s="173"/>
      <c r="S2" s="175" t="s">
        <v>8</v>
      </c>
      <c r="T2" s="176"/>
      <c r="U2" s="176" t="s">
        <v>333</v>
      </c>
    </row>
    <row r="3" spans="1:21" ht="14.4">
      <c r="A3" s="173" t="s">
        <v>0</v>
      </c>
      <c r="B3" s="173"/>
      <c r="C3" s="173" t="s">
        <v>6</v>
      </c>
      <c r="D3" s="173" t="s">
        <v>7</v>
      </c>
      <c r="E3" s="173" t="s">
        <v>8</v>
      </c>
      <c r="F3" s="173" t="s">
        <v>9</v>
      </c>
      <c r="G3" s="174" t="s">
        <v>6</v>
      </c>
      <c r="H3" s="173" t="s">
        <v>7</v>
      </c>
      <c r="I3" s="173" t="s">
        <v>8</v>
      </c>
      <c r="J3" s="173" t="s">
        <v>9</v>
      </c>
      <c r="K3" s="174" t="s">
        <v>6</v>
      </c>
      <c r="L3" s="173" t="s">
        <v>7</v>
      </c>
      <c r="M3" s="173" t="s">
        <v>8</v>
      </c>
      <c r="N3" s="173" t="s">
        <v>9</v>
      </c>
      <c r="O3" s="174" t="s">
        <v>6</v>
      </c>
      <c r="P3" s="173" t="s">
        <v>7</v>
      </c>
      <c r="Q3" s="173" t="s">
        <v>8</v>
      </c>
      <c r="R3" s="173" t="s">
        <v>9</v>
      </c>
      <c r="S3" s="175" t="s">
        <v>2</v>
      </c>
      <c r="T3" s="176" t="s">
        <v>3</v>
      </c>
      <c r="U3" s="176" t="s">
        <v>26</v>
      </c>
    </row>
    <row r="4" spans="1:21" ht="14.4">
      <c r="A4" s="173" t="str">
        <f>all!A4</f>
        <v>Alamance</v>
      </c>
      <c r="B4" s="173" t="s">
        <v>132</v>
      </c>
      <c r="C4" s="177">
        <v>3454</v>
      </c>
      <c r="D4" s="177">
        <v>242</v>
      </c>
      <c r="E4" s="177">
        <v>63</v>
      </c>
      <c r="F4" s="177">
        <v>2994</v>
      </c>
      <c r="G4" s="19">
        <v>2657</v>
      </c>
      <c r="H4" s="19">
        <v>573</v>
      </c>
      <c r="I4" s="19">
        <v>386</v>
      </c>
      <c r="J4" s="19">
        <v>1548</v>
      </c>
      <c r="K4" s="174">
        <f>C4</f>
        <v>3454</v>
      </c>
      <c r="L4" s="173">
        <f t="shared" ref="L4:R13" si="0">D4</f>
        <v>242</v>
      </c>
      <c r="M4" s="173">
        <f t="shared" si="0"/>
        <v>63</v>
      </c>
      <c r="N4" s="173">
        <f t="shared" si="0"/>
        <v>2994</v>
      </c>
      <c r="O4" s="174">
        <f>G4</f>
        <v>2657</v>
      </c>
      <c r="P4" s="173">
        <f t="shared" si="0"/>
        <v>573</v>
      </c>
      <c r="Q4" s="173">
        <f t="shared" si="0"/>
        <v>386</v>
      </c>
      <c r="R4" s="173">
        <f t="shared" si="0"/>
        <v>1548</v>
      </c>
      <c r="S4" s="175">
        <f>IFERROR(Q4/O4,"")</f>
        <v>0.14527662777568687</v>
      </c>
      <c r="T4" s="176">
        <f>IFERROR(M4/K4,"")</f>
        <v>1.8239722061378111E-2</v>
      </c>
      <c r="U4" s="176">
        <f>IFERROR(N4/(N4+R4),"")</f>
        <v>0.65918097754293259</v>
      </c>
    </row>
    <row r="5" spans="1:21" ht="14.4">
      <c r="A5" s="173" t="str">
        <f>all!A5</f>
        <v>Alexander</v>
      </c>
      <c r="B5" s="173" t="s">
        <v>134</v>
      </c>
      <c r="C5" s="177">
        <v>865</v>
      </c>
      <c r="D5" s="177">
        <v>26</v>
      </c>
      <c r="E5" s="177">
        <v>1</v>
      </c>
      <c r="F5" s="177">
        <v>772</v>
      </c>
      <c r="G5" s="19">
        <v>1039</v>
      </c>
      <c r="H5" s="19">
        <v>671</v>
      </c>
      <c r="I5" s="19">
        <v>72</v>
      </c>
      <c r="J5" s="19">
        <v>284</v>
      </c>
      <c r="K5" s="174">
        <f t="shared" ref="K5:K13" si="1">C5</f>
        <v>865</v>
      </c>
      <c r="L5" s="173">
        <f t="shared" si="0"/>
        <v>26</v>
      </c>
      <c r="M5" s="173">
        <f t="shared" si="0"/>
        <v>1</v>
      </c>
      <c r="N5" s="173">
        <f t="shared" si="0"/>
        <v>772</v>
      </c>
      <c r="O5" s="174">
        <f>G5</f>
        <v>1039</v>
      </c>
      <c r="P5" s="173">
        <f t="shared" si="0"/>
        <v>671</v>
      </c>
      <c r="Q5" s="173">
        <f t="shared" si="0"/>
        <v>72</v>
      </c>
      <c r="R5" s="173">
        <f t="shared" si="0"/>
        <v>284</v>
      </c>
      <c r="S5" s="175">
        <f t="shared" ref="S5:S69" si="2">IFERROR(Q5/O5,"")</f>
        <v>6.9297401347449467E-2</v>
      </c>
      <c r="T5" s="176">
        <f t="shared" ref="T5:T69" si="3">IFERROR(M5/K5,"")</f>
        <v>1.1560693641618498E-3</v>
      </c>
      <c r="U5" s="176">
        <f t="shared" ref="U5:U69" si="4">IFERROR(N5/(N5+R5),"")</f>
        <v>0.73106060606060608</v>
      </c>
    </row>
    <row r="6" spans="1:21" ht="14.4">
      <c r="A6" s="173" t="str">
        <f>all!A6</f>
        <v>Alleghany</v>
      </c>
      <c r="B6" s="173" t="s">
        <v>136</v>
      </c>
      <c r="C6" s="177"/>
      <c r="D6" s="177"/>
      <c r="E6" s="177"/>
      <c r="F6" s="177"/>
      <c r="G6" s="19"/>
      <c r="H6" s="19"/>
      <c r="I6" s="19"/>
      <c r="J6" s="19"/>
      <c r="K6" s="174">
        <f t="shared" si="1"/>
        <v>0</v>
      </c>
      <c r="L6" s="173">
        <f t="shared" si="0"/>
        <v>0</v>
      </c>
      <c r="M6" s="173">
        <f t="shared" si="0"/>
        <v>0</v>
      </c>
      <c r="N6" s="173">
        <f t="shared" si="0"/>
        <v>0</v>
      </c>
      <c r="O6" s="174">
        <f t="shared" si="0"/>
        <v>0</v>
      </c>
      <c r="P6" s="173">
        <f t="shared" si="0"/>
        <v>0</v>
      </c>
      <c r="Q6" s="173">
        <f t="shared" si="0"/>
        <v>0</v>
      </c>
      <c r="R6" s="173">
        <f t="shared" si="0"/>
        <v>0</v>
      </c>
      <c r="S6" s="175" t="str">
        <f t="shared" si="2"/>
        <v/>
      </c>
      <c r="T6" s="176" t="str">
        <f t="shared" si="3"/>
        <v/>
      </c>
      <c r="U6" s="176" t="str">
        <f t="shared" si="4"/>
        <v/>
      </c>
    </row>
    <row r="7" spans="1:21" ht="14.4">
      <c r="A7" s="173" t="str">
        <f>all!A7</f>
        <v>Anson</v>
      </c>
      <c r="B7" s="173" t="s">
        <v>138</v>
      </c>
      <c r="C7" s="177">
        <v>156</v>
      </c>
      <c r="D7" s="177">
        <v>12</v>
      </c>
      <c r="E7" s="177">
        <v>1</v>
      </c>
      <c r="F7" s="177">
        <v>143</v>
      </c>
      <c r="G7" s="19">
        <v>507</v>
      </c>
      <c r="H7" s="19">
        <v>22</v>
      </c>
      <c r="I7" s="19">
        <v>15</v>
      </c>
      <c r="J7" s="19">
        <v>470</v>
      </c>
      <c r="K7" s="174">
        <f t="shared" si="1"/>
        <v>156</v>
      </c>
      <c r="L7" s="173">
        <f t="shared" si="0"/>
        <v>12</v>
      </c>
      <c r="M7" s="173">
        <f t="shared" si="0"/>
        <v>1</v>
      </c>
      <c r="N7" s="173">
        <f t="shared" si="0"/>
        <v>143</v>
      </c>
      <c r="O7" s="174">
        <f>G7</f>
        <v>507</v>
      </c>
      <c r="P7" s="173">
        <f t="shared" si="0"/>
        <v>22</v>
      </c>
      <c r="Q7" s="173">
        <f t="shared" si="0"/>
        <v>15</v>
      </c>
      <c r="R7" s="173">
        <f t="shared" si="0"/>
        <v>470</v>
      </c>
      <c r="S7" s="175">
        <f t="shared" si="2"/>
        <v>2.9585798816568046E-2</v>
      </c>
      <c r="T7" s="176">
        <f t="shared" si="3"/>
        <v>6.41025641025641E-3</v>
      </c>
      <c r="U7" s="176">
        <f t="shared" si="4"/>
        <v>0.23327895595432299</v>
      </c>
    </row>
    <row r="8" spans="1:21" ht="14.4">
      <c r="A8" s="173" t="str">
        <f>all!A8</f>
        <v>Ashe</v>
      </c>
      <c r="B8" s="173" t="s">
        <v>140</v>
      </c>
      <c r="C8" s="177"/>
      <c r="D8" s="177"/>
      <c r="E8" s="177"/>
      <c r="F8" s="177"/>
      <c r="G8" s="19"/>
      <c r="H8" s="19"/>
      <c r="I8" s="19"/>
      <c r="J8" s="19"/>
      <c r="K8" s="174">
        <f t="shared" si="1"/>
        <v>0</v>
      </c>
      <c r="L8" s="173">
        <f t="shared" si="0"/>
        <v>0</v>
      </c>
      <c r="M8" s="173">
        <f t="shared" si="0"/>
        <v>0</v>
      </c>
      <c r="N8" s="173">
        <f t="shared" si="0"/>
        <v>0</v>
      </c>
      <c r="O8" s="174">
        <f t="shared" si="0"/>
        <v>0</v>
      </c>
      <c r="P8" s="173">
        <f t="shared" si="0"/>
        <v>0</v>
      </c>
      <c r="Q8" s="173">
        <f t="shared" si="0"/>
        <v>0</v>
      </c>
      <c r="R8" s="173">
        <f t="shared" si="0"/>
        <v>0</v>
      </c>
      <c r="S8" s="175" t="str">
        <f t="shared" si="2"/>
        <v/>
      </c>
      <c r="T8" s="176" t="str">
        <f t="shared" si="3"/>
        <v/>
      </c>
      <c r="U8" s="176" t="str">
        <f t="shared" si="4"/>
        <v/>
      </c>
    </row>
    <row r="9" spans="1:21" ht="14.4">
      <c r="A9" s="173" t="str">
        <f>all!A9</f>
        <v>Avery</v>
      </c>
      <c r="B9" s="173" t="s">
        <v>142</v>
      </c>
      <c r="C9" s="177">
        <v>446</v>
      </c>
      <c r="D9" s="177">
        <v>324</v>
      </c>
      <c r="E9" s="177">
        <v>11</v>
      </c>
      <c r="F9" s="177">
        <v>124</v>
      </c>
      <c r="G9" s="19">
        <v>497</v>
      </c>
      <c r="H9" s="19">
        <v>423</v>
      </c>
      <c r="I9" s="19">
        <v>33</v>
      </c>
      <c r="J9" s="19">
        <v>51</v>
      </c>
      <c r="K9" s="174">
        <f t="shared" si="1"/>
        <v>446</v>
      </c>
      <c r="L9" s="173">
        <f t="shared" si="0"/>
        <v>324</v>
      </c>
      <c r="M9" s="173">
        <f t="shared" si="0"/>
        <v>11</v>
      </c>
      <c r="N9" s="173">
        <f t="shared" si="0"/>
        <v>124</v>
      </c>
      <c r="O9" s="174">
        <f t="shared" si="0"/>
        <v>497</v>
      </c>
      <c r="P9" s="173">
        <f t="shared" si="0"/>
        <v>423</v>
      </c>
      <c r="Q9" s="173">
        <f t="shared" si="0"/>
        <v>33</v>
      </c>
      <c r="R9" s="173">
        <f t="shared" si="0"/>
        <v>51</v>
      </c>
      <c r="S9" s="175">
        <f t="shared" si="2"/>
        <v>6.6398390342052319E-2</v>
      </c>
      <c r="T9" s="176">
        <f t="shared" si="3"/>
        <v>2.4663677130044841E-2</v>
      </c>
      <c r="U9" s="176">
        <f t="shared" si="4"/>
        <v>0.70857142857142852</v>
      </c>
    </row>
    <row r="10" spans="1:21" ht="14.4">
      <c r="A10" s="173" t="str">
        <f>all!A10</f>
        <v>Beaufort</v>
      </c>
      <c r="B10" s="173" t="s">
        <v>144</v>
      </c>
      <c r="C10" s="177">
        <v>1425</v>
      </c>
      <c r="D10" s="177">
        <v>308</v>
      </c>
      <c r="E10" s="177">
        <v>6</v>
      </c>
      <c r="F10" s="177">
        <v>1103</v>
      </c>
      <c r="G10" s="19">
        <v>1168</v>
      </c>
      <c r="H10" s="19">
        <v>744</v>
      </c>
      <c r="I10" s="19">
        <v>117</v>
      </c>
      <c r="J10" s="19">
        <v>315</v>
      </c>
      <c r="K10" s="174">
        <f t="shared" si="1"/>
        <v>1425</v>
      </c>
      <c r="L10" s="173">
        <f t="shared" si="0"/>
        <v>308</v>
      </c>
      <c r="M10" s="173">
        <f t="shared" si="0"/>
        <v>6</v>
      </c>
      <c r="N10" s="173">
        <f t="shared" si="0"/>
        <v>1103</v>
      </c>
      <c r="O10" s="174">
        <f t="shared" si="0"/>
        <v>1168</v>
      </c>
      <c r="P10" s="173">
        <f t="shared" si="0"/>
        <v>744</v>
      </c>
      <c r="Q10" s="173">
        <f t="shared" si="0"/>
        <v>117</v>
      </c>
      <c r="R10" s="173">
        <f t="shared" si="0"/>
        <v>315</v>
      </c>
      <c r="S10" s="175">
        <f t="shared" si="2"/>
        <v>0.10017123287671233</v>
      </c>
      <c r="T10" s="176">
        <f t="shared" si="3"/>
        <v>4.2105263157894736E-3</v>
      </c>
      <c r="U10" s="176">
        <f t="shared" si="4"/>
        <v>0.77785613540197462</v>
      </c>
    </row>
    <row r="11" spans="1:21" ht="14.4">
      <c r="A11" s="173" t="str">
        <f>all!A11</f>
        <v>Bertie</v>
      </c>
      <c r="B11" s="173" t="s">
        <v>146</v>
      </c>
      <c r="C11" s="177">
        <v>508</v>
      </c>
      <c r="D11" s="177">
        <v>60</v>
      </c>
      <c r="E11" s="177">
        <v>7</v>
      </c>
      <c r="F11" s="177">
        <v>438</v>
      </c>
      <c r="G11" s="19">
        <v>410</v>
      </c>
      <c r="H11" s="19">
        <v>157</v>
      </c>
      <c r="I11" s="19">
        <v>21</v>
      </c>
      <c r="J11" s="19">
        <v>216</v>
      </c>
      <c r="K11" s="174">
        <f>C11+C12</f>
        <v>544</v>
      </c>
      <c r="L11" s="173">
        <f t="shared" ref="L11:R11" si="5">D11+D12</f>
        <v>61</v>
      </c>
      <c r="M11" s="173">
        <f t="shared" si="5"/>
        <v>7</v>
      </c>
      <c r="N11" s="173">
        <f t="shared" si="5"/>
        <v>473</v>
      </c>
      <c r="O11" s="174">
        <f t="shared" si="5"/>
        <v>453</v>
      </c>
      <c r="P11" s="173">
        <f t="shared" si="5"/>
        <v>170</v>
      </c>
      <c r="Q11" s="173">
        <f t="shared" si="5"/>
        <v>26</v>
      </c>
      <c r="R11" s="173">
        <f t="shared" si="5"/>
        <v>241</v>
      </c>
      <c r="S11" s="175">
        <f t="shared" si="2"/>
        <v>5.7395143487858721E-2</v>
      </c>
      <c r="T11" s="176">
        <f t="shared" si="3"/>
        <v>1.2867647058823529E-2</v>
      </c>
      <c r="U11" s="176">
        <f t="shared" si="4"/>
        <v>0.66246498599439774</v>
      </c>
    </row>
    <row r="12" spans="1:21" ht="14.4">
      <c r="A12" s="173"/>
      <c r="B12" s="173" t="s">
        <v>147</v>
      </c>
      <c r="C12" s="177">
        <v>36</v>
      </c>
      <c r="D12" s="177">
        <v>1</v>
      </c>
      <c r="E12" s="177">
        <v>0</v>
      </c>
      <c r="F12" s="177">
        <v>35</v>
      </c>
      <c r="G12" s="19">
        <v>43</v>
      </c>
      <c r="H12" s="19">
        <v>13</v>
      </c>
      <c r="I12" s="19">
        <v>5</v>
      </c>
      <c r="J12" s="19">
        <v>25</v>
      </c>
      <c r="K12" s="174"/>
      <c r="L12" s="173"/>
      <c r="M12" s="173"/>
      <c r="N12" s="173"/>
      <c r="O12" s="174"/>
      <c r="P12" s="173"/>
      <c r="Q12" s="173"/>
      <c r="R12" s="173"/>
      <c r="S12" s="175" t="str">
        <f t="shared" si="2"/>
        <v/>
      </c>
      <c r="T12" s="176" t="str">
        <f t="shared" si="3"/>
        <v/>
      </c>
      <c r="U12" s="176" t="str">
        <f t="shared" si="4"/>
        <v/>
      </c>
    </row>
    <row r="13" spans="1:21" ht="14.4">
      <c r="A13" s="173" t="str">
        <f>all!A13</f>
        <v>Bladen</v>
      </c>
      <c r="B13" s="173" t="s">
        <v>148</v>
      </c>
      <c r="C13" s="177">
        <v>1008</v>
      </c>
      <c r="D13" s="177">
        <v>393</v>
      </c>
      <c r="E13" s="177">
        <v>7</v>
      </c>
      <c r="F13" s="177">
        <v>586</v>
      </c>
      <c r="G13" s="19">
        <v>1036</v>
      </c>
      <c r="H13" s="19">
        <v>849</v>
      </c>
      <c r="I13" s="19">
        <v>70</v>
      </c>
      <c r="J13" s="19">
        <v>92</v>
      </c>
      <c r="K13" s="174">
        <f t="shared" si="1"/>
        <v>1008</v>
      </c>
      <c r="L13" s="173">
        <f t="shared" si="0"/>
        <v>393</v>
      </c>
      <c r="M13" s="173">
        <f t="shared" si="0"/>
        <v>7</v>
      </c>
      <c r="N13" s="173">
        <f t="shared" si="0"/>
        <v>586</v>
      </c>
      <c r="O13" s="174">
        <f t="shared" si="0"/>
        <v>1036</v>
      </c>
      <c r="P13" s="173">
        <f t="shared" si="0"/>
        <v>849</v>
      </c>
      <c r="Q13" s="173">
        <f t="shared" si="0"/>
        <v>70</v>
      </c>
      <c r="R13" s="173">
        <f t="shared" si="0"/>
        <v>92</v>
      </c>
      <c r="S13" s="175">
        <f t="shared" si="2"/>
        <v>6.7567567567567571E-2</v>
      </c>
      <c r="T13" s="176">
        <f t="shared" si="3"/>
        <v>6.9444444444444441E-3</v>
      </c>
      <c r="U13" s="176">
        <f t="shared" si="4"/>
        <v>0.86430678466076694</v>
      </c>
    </row>
    <row r="14" spans="1:21" ht="14.4">
      <c r="A14" s="173" t="str">
        <f>all!A14</f>
        <v>Brunswick</v>
      </c>
      <c r="B14" s="173" t="s">
        <v>150</v>
      </c>
      <c r="C14" s="177">
        <v>3283</v>
      </c>
      <c r="D14" s="177">
        <v>356</v>
      </c>
      <c r="E14" s="177">
        <v>43</v>
      </c>
      <c r="F14" s="177">
        <v>2776</v>
      </c>
      <c r="G14" s="177">
        <v>2359</v>
      </c>
      <c r="H14" s="177">
        <v>984</v>
      </c>
      <c r="I14" s="177">
        <v>309</v>
      </c>
      <c r="J14" s="177">
        <v>1031</v>
      </c>
      <c r="K14" s="174">
        <f>SUM(C14:C19)</f>
        <v>3387</v>
      </c>
      <c r="L14" s="178">
        <f t="shared" ref="L14:R14" si="6">SUM(D14:D19)</f>
        <v>443</v>
      </c>
      <c r="M14" s="178">
        <f t="shared" si="6"/>
        <v>51</v>
      </c>
      <c r="N14" s="178">
        <f t="shared" si="6"/>
        <v>2785</v>
      </c>
      <c r="O14" s="179">
        <f>SUM(G14:G19)</f>
        <v>2510</v>
      </c>
      <c r="P14" s="178">
        <f t="shared" si="6"/>
        <v>1029</v>
      </c>
      <c r="Q14" s="178">
        <f t="shared" si="6"/>
        <v>408</v>
      </c>
      <c r="R14" s="178">
        <f t="shared" si="6"/>
        <v>1032</v>
      </c>
      <c r="S14" s="175">
        <f t="shared" si="2"/>
        <v>0.16254980079681275</v>
      </c>
      <c r="T14" s="176">
        <f t="shared" si="3"/>
        <v>1.5057573073516387E-2</v>
      </c>
      <c r="U14" s="176">
        <f t="shared" si="4"/>
        <v>0.72963059994760282</v>
      </c>
    </row>
    <row r="15" spans="1:21" ht="14.4">
      <c r="A15" s="173"/>
      <c r="B15" s="173" t="s">
        <v>151</v>
      </c>
      <c r="C15" s="177"/>
      <c r="D15" s="177"/>
      <c r="E15" s="177"/>
      <c r="F15" s="177"/>
      <c r="G15" s="177"/>
      <c r="H15" s="177"/>
      <c r="I15" s="177"/>
      <c r="J15" s="177"/>
      <c r="K15" s="174"/>
      <c r="L15" s="173"/>
      <c r="M15" s="173"/>
      <c r="N15" s="173"/>
      <c r="O15" s="174"/>
      <c r="P15" s="173"/>
      <c r="Q15" s="173"/>
      <c r="R15" s="173"/>
      <c r="S15" s="175" t="str">
        <f t="shared" si="2"/>
        <v/>
      </c>
      <c r="T15" s="176" t="str">
        <f t="shared" si="3"/>
        <v/>
      </c>
      <c r="U15" s="176" t="str">
        <f t="shared" si="4"/>
        <v/>
      </c>
    </row>
    <row r="16" spans="1:21" ht="14.4">
      <c r="A16" s="173"/>
      <c r="B16" s="173" t="s">
        <v>152</v>
      </c>
      <c r="C16" s="177"/>
      <c r="D16" s="177"/>
      <c r="E16" s="177"/>
      <c r="F16" s="177"/>
      <c r="G16" s="177"/>
      <c r="H16" s="177"/>
      <c r="I16" s="177"/>
      <c r="J16" s="177"/>
      <c r="K16" s="174"/>
      <c r="L16" s="173"/>
      <c r="M16" s="173"/>
      <c r="N16" s="173"/>
      <c r="O16" s="174"/>
      <c r="P16" s="173"/>
      <c r="Q16" s="173"/>
      <c r="R16" s="173"/>
      <c r="S16" s="175" t="str">
        <f t="shared" si="2"/>
        <v/>
      </c>
      <c r="T16" s="176" t="str">
        <f t="shared" si="3"/>
        <v/>
      </c>
      <c r="U16" s="176" t="str">
        <f t="shared" si="4"/>
        <v/>
      </c>
    </row>
    <row r="17" spans="1:21" ht="14.4">
      <c r="A17" s="173"/>
      <c r="B17" s="173" t="s">
        <v>153</v>
      </c>
      <c r="C17" s="177"/>
      <c r="D17" s="177"/>
      <c r="E17" s="177"/>
      <c r="F17" s="177"/>
      <c r="G17" s="177"/>
      <c r="H17" s="177"/>
      <c r="I17" s="177"/>
      <c r="J17" s="177"/>
      <c r="K17" s="174"/>
      <c r="L17" s="173"/>
      <c r="M17" s="173"/>
      <c r="N17" s="173"/>
      <c r="O17" s="174"/>
      <c r="P17" s="173"/>
      <c r="Q17" s="173"/>
      <c r="R17" s="173"/>
      <c r="S17" s="175" t="str">
        <f t="shared" si="2"/>
        <v/>
      </c>
      <c r="T17" s="176" t="str">
        <f t="shared" si="3"/>
        <v/>
      </c>
      <c r="U17" s="176" t="str">
        <f t="shared" si="4"/>
        <v/>
      </c>
    </row>
    <row r="18" spans="1:21" ht="14.4">
      <c r="A18" s="173"/>
      <c r="B18" s="173" t="s">
        <v>154</v>
      </c>
      <c r="C18" s="177">
        <v>104</v>
      </c>
      <c r="D18" s="177">
        <v>87</v>
      </c>
      <c r="E18" s="177">
        <v>8</v>
      </c>
      <c r="F18" s="177">
        <v>9</v>
      </c>
      <c r="G18" s="19">
        <v>144</v>
      </c>
      <c r="H18" s="19">
        <v>45</v>
      </c>
      <c r="I18" s="19">
        <v>98</v>
      </c>
      <c r="J18" s="19">
        <v>1</v>
      </c>
      <c r="K18" s="174"/>
      <c r="L18" s="173"/>
      <c r="M18" s="173"/>
      <c r="N18" s="173"/>
      <c r="O18" s="174"/>
      <c r="P18" s="173"/>
      <c r="Q18" s="173"/>
      <c r="R18" s="173"/>
      <c r="S18" s="175" t="str">
        <f t="shared" si="2"/>
        <v/>
      </c>
      <c r="T18" s="176" t="str">
        <f t="shared" si="3"/>
        <v/>
      </c>
      <c r="U18" s="176" t="str">
        <f t="shared" si="4"/>
        <v/>
      </c>
    </row>
    <row r="19" spans="1:21" ht="14.4">
      <c r="A19" s="173"/>
      <c r="B19" s="173" t="s">
        <v>155</v>
      </c>
      <c r="C19" s="177"/>
      <c r="D19" s="177"/>
      <c r="E19" s="177"/>
      <c r="F19" s="177"/>
      <c r="G19" s="177">
        <v>7</v>
      </c>
      <c r="H19" s="177">
        <v>0</v>
      </c>
      <c r="I19" s="177">
        <v>1</v>
      </c>
      <c r="J19" s="177">
        <v>0</v>
      </c>
      <c r="K19" s="174"/>
      <c r="L19" s="173"/>
      <c r="M19" s="173"/>
      <c r="N19" s="173"/>
      <c r="O19" s="174"/>
      <c r="P19" s="173"/>
      <c r="Q19" s="173"/>
      <c r="R19" s="173"/>
      <c r="S19" s="175" t="str">
        <f t="shared" si="2"/>
        <v/>
      </c>
      <c r="T19" s="176" t="str">
        <f t="shared" si="3"/>
        <v/>
      </c>
      <c r="U19" s="176" t="str">
        <f t="shared" si="4"/>
        <v/>
      </c>
    </row>
    <row r="20" spans="1:21" ht="14.4">
      <c r="A20" s="173" t="str">
        <f>all!A20</f>
        <v>Buncombe</v>
      </c>
      <c r="B20" s="173" t="s">
        <v>157</v>
      </c>
      <c r="C20" s="177">
        <v>2893</v>
      </c>
      <c r="D20" s="177">
        <v>1630</v>
      </c>
      <c r="E20" s="177">
        <v>108</v>
      </c>
      <c r="F20" s="177">
        <v>854</v>
      </c>
      <c r="G20" s="19">
        <v>3085</v>
      </c>
      <c r="H20" s="19">
        <v>1231</v>
      </c>
      <c r="I20" s="19">
        <v>820</v>
      </c>
      <c r="J20" s="19">
        <v>788</v>
      </c>
      <c r="K20" s="174">
        <f t="shared" ref="K20:R23" si="7">C20</f>
        <v>2893</v>
      </c>
      <c r="L20" s="173">
        <f t="shared" si="7"/>
        <v>1630</v>
      </c>
      <c r="M20" s="173">
        <f t="shared" si="7"/>
        <v>108</v>
      </c>
      <c r="N20" s="173">
        <f t="shared" si="7"/>
        <v>854</v>
      </c>
      <c r="O20" s="174">
        <f t="shared" si="7"/>
        <v>3085</v>
      </c>
      <c r="P20" s="173">
        <f t="shared" si="7"/>
        <v>1231</v>
      </c>
      <c r="Q20" s="173">
        <f t="shared" si="7"/>
        <v>820</v>
      </c>
      <c r="R20" s="173">
        <f t="shared" si="7"/>
        <v>788</v>
      </c>
      <c r="S20" s="175">
        <f t="shared" si="2"/>
        <v>0.26580226904376014</v>
      </c>
      <c r="T20" s="176">
        <f t="shared" si="3"/>
        <v>3.7331489802972691E-2</v>
      </c>
      <c r="U20" s="176">
        <f t="shared" si="4"/>
        <v>0.52009744214372711</v>
      </c>
    </row>
    <row r="21" spans="1:21" ht="14.4">
      <c r="A21" s="173" t="str">
        <f>all!A21</f>
        <v>Burke</v>
      </c>
      <c r="B21" s="173" t="s">
        <v>159</v>
      </c>
      <c r="C21" s="177">
        <v>2931</v>
      </c>
      <c r="D21" s="177">
        <v>192</v>
      </c>
      <c r="E21" s="177">
        <v>21</v>
      </c>
      <c r="F21" s="177">
        <v>2718</v>
      </c>
      <c r="G21" s="19">
        <v>2447</v>
      </c>
      <c r="H21" s="19">
        <v>836</v>
      </c>
      <c r="I21" s="19">
        <v>203</v>
      </c>
      <c r="J21" s="19">
        <v>1408</v>
      </c>
      <c r="K21" s="174">
        <f t="shared" si="7"/>
        <v>2931</v>
      </c>
      <c r="L21" s="173">
        <f t="shared" si="7"/>
        <v>192</v>
      </c>
      <c r="M21" s="173">
        <f t="shared" si="7"/>
        <v>21</v>
      </c>
      <c r="N21" s="173">
        <f t="shared" si="7"/>
        <v>2718</v>
      </c>
      <c r="O21" s="174">
        <f t="shared" si="7"/>
        <v>2447</v>
      </c>
      <c r="P21" s="173">
        <f t="shared" si="7"/>
        <v>836</v>
      </c>
      <c r="Q21" s="173">
        <f t="shared" si="7"/>
        <v>203</v>
      </c>
      <c r="R21" s="173">
        <f t="shared" si="7"/>
        <v>1408</v>
      </c>
      <c r="S21" s="175">
        <f t="shared" si="2"/>
        <v>8.2958724969350223E-2</v>
      </c>
      <c r="T21" s="176">
        <f t="shared" si="3"/>
        <v>7.164790174002047E-3</v>
      </c>
      <c r="U21" s="176">
        <f t="shared" si="4"/>
        <v>0.65874939408628208</v>
      </c>
    </row>
    <row r="22" spans="1:21" ht="14.4">
      <c r="A22" s="173" t="str">
        <f>all!A22</f>
        <v>Cabarrus</v>
      </c>
      <c r="B22" s="173" t="s">
        <v>161</v>
      </c>
      <c r="C22" s="177"/>
      <c r="D22" s="177"/>
      <c r="E22" s="177"/>
      <c r="F22" s="177"/>
      <c r="G22" s="19"/>
      <c r="H22" s="19"/>
      <c r="I22" s="19"/>
      <c r="J22" s="19"/>
      <c r="K22" s="174">
        <f t="shared" si="7"/>
        <v>0</v>
      </c>
      <c r="L22" s="173">
        <f t="shared" si="7"/>
        <v>0</v>
      </c>
      <c r="M22" s="173">
        <f t="shared" si="7"/>
        <v>0</v>
      </c>
      <c r="N22" s="173">
        <f t="shared" si="7"/>
        <v>0</v>
      </c>
      <c r="O22" s="174">
        <f t="shared" si="7"/>
        <v>0</v>
      </c>
      <c r="P22" s="173">
        <f t="shared" si="7"/>
        <v>0</v>
      </c>
      <c r="Q22" s="173">
        <f t="shared" si="7"/>
        <v>0</v>
      </c>
      <c r="R22" s="173">
        <f t="shared" si="7"/>
        <v>0</v>
      </c>
      <c r="S22" s="175" t="str">
        <f t="shared" si="2"/>
        <v/>
      </c>
      <c r="T22" s="176" t="str">
        <f t="shared" si="3"/>
        <v/>
      </c>
      <c r="U22" s="176" t="str">
        <f t="shared" si="4"/>
        <v/>
      </c>
    </row>
    <row r="23" spans="1:21" ht="14.4">
      <c r="A23" s="173" t="str">
        <f>all!A23</f>
        <v>Caldwell</v>
      </c>
      <c r="B23" s="173" t="s">
        <v>163</v>
      </c>
      <c r="C23" s="177">
        <v>1775</v>
      </c>
      <c r="D23" s="177">
        <v>84</v>
      </c>
      <c r="E23" s="177">
        <v>26</v>
      </c>
      <c r="F23" s="177">
        <v>1578</v>
      </c>
      <c r="G23" s="19">
        <v>2223</v>
      </c>
      <c r="H23" s="19">
        <v>246</v>
      </c>
      <c r="I23" s="19">
        <v>257</v>
      </c>
      <c r="J23" s="19">
        <v>1324</v>
      </c>
      <c r="K23" s="174">
        <f t="shared" si="7"/>
        <v>1775</v>
      </c>
      <c r="L23" s="173">
        <f t="shared" si="7"/>
        <v>84</v>
      </c>
      <c r="M23" s="173">
        <f t="shared" si="7"/>
        <v>26</v>
      </c>
      <c r="N23" s="173">
        <f t="shared" si="7"/>
        <v>1578</v>
      </c>
      <c r="O23" s="174">
        <f t="shared" si="7"/>
        <v>2223</v>
      </c>
      <c r="P23" s="173">
        <f t="shared" si="7"/>
        <v>246</v>
      </c>
      <c r="Q23" s="173">
        <f t="shared" si="7"/>
        <v>257</v>
      </c>
      <c r="R23" s="173">
        <f t="shared" si="7"/>
        <v>1324</v>
      </c>
      <c r="S23" s="175">
        <f t="shared" si="2"/>
        <v>0.11560953666216824</v>
      </c>
      <c r="T23" s="176">
        <f t="shared" si="3"/>
        <v>1.4647887323943662E-2</v>
      </c>
      <c r="U23" s="176">
        <f t="shared" si="4"/>
        <v>0.54376292212267396</v>
      </c>
    </row>
    <row r="24" spans="1:21" ht="14.4">
      <c r="A24" s="173" t="str">
        <f>all!A24</f>
        <v>Camden</v>
      </c>
      <c r="B24" s="173" t="s">
        <v>337</v>
      </c>
      <c r="C24" s="177"/>
      <c r="D24" s="177"/>
      <c r="E24" s="177"/>
      <c r="F24" s="177"/>
      <c r="G24" s="19"/>
      <c r="H24" s="19"/>
      <c r="I24" s="19"/>
      <c r="J24" s="19"/>
      <c r="K24" s="174"/>
      <c r="L24" s="173"/>
      <c r="M24" s="173"/>
      <c r="N24" s="173"/>
      <c r="O24" s="174"/>
      <c r="P24" s="173"/>
      <c r="Q24" s="173"/>
      <c r="R24" s="173"/>
      <c r="S24" s="175" t="str">
        <f t="shared" si="2"/>
        <v/>
      </c>
      <c r="T24" s="176" t="str">
        <f t="shared" si="3"/>
        <v/>
      </c>
      <c r="U24" s="176"/>
    </row>
    <row r="25" spans="1:21" ht="14.4">
      <c r="A25" s="173" t="str">
        <f>all!A25</f>
        <v>Carteret</v>
      </c>
      <c r="B25" s="173" t="s">
        <v>165</v>
      </c>
      <c r="C25" s="177">
        <v>2046</v>
      </c>
      <c r="D25" s="177">
        <v>631</v>
      </c>
      <c r="E25" s="177">
        <v>38</v>
      </c>
      <c r="F25" s="177">
        <v>1334</v>
      </c>
      <c r="G25" s="19">
        <v>1313</v>
      </c>
      <c r="H25" s="19">
        <v>826</v>
      </c>
      <c r="I25" s="19">
        <v>261</v>
      </c>
      <c r="J25" s="19">
        <v>201</v>
      </c>
      <c r="K25" s="174">
        <f t="shared" ref="K25:R33" si="8">C25</f>
        <v>2046</v>
      </c>
      <c r="L25" s="173">
        <f t="shared" si="8"/>
        <v>631</v>
      </c>
      <c r="M25" s="173">
        <f t="shared" si="8"/>
        <v>38</v>
      </c>
      <c r="N25" s="173">
        <f t="shared" si="8"/>
        <v>1334</v>
      </c>
      <c r="O25" s="174">
        <f t="shared" si="8"/>
        <v>1313</v>
      </c>
      <c r="P25" s="173">
        <f t="shared" si="8"/>
        <v>826</v>
      </c>
      <c r="Q25" s="173">
        <f t="shared" si="8"/>
        <v>261</v>
      </c>
      <c r="R25" s="173">
        <f t="shared" si="8"/>
        <v>201</v>
      </c>
      <c r="S25" s="175">
        <f t="shared" si="2"/>
        <v>0.19878141660319879</v>
      </c>
      <c r="T25" s="176">
        <f t="shared" si="3"/>
        <v>1.8572825024437929E-2</v>
      </c>
      <c r="U25" s="176">
        <f t="shared" ref="U25:U33" si="9">IFERROR(N25/(N25+R25),"")</f>
        <v>0.86905537459283388</v>
      </c>
    </row>
    <row r="26" spans="1:21" ht="14.4">
      <c r="A26" s="173" t="str">
        <f>all!A26</f>
        <v>Caswell</v>
      </c>
      <c r="B26" s="173" t="s">
        <v>166</v>
      </c>
      <c r="C26" s="177">
        <v>885</v>
      </c>
      <c r="D26" s="177">
        <v>226</v>
      </c>
      <c r="E26" s="177">
        <v>2</v>
      </c>
      <c r="F26" s="177">
        <v>676</v>
      </c>
      <c r="G26" s="19">
        <v>731</v>
      </c>
      <c r="H26" s="19">
        <v>437</v>
      </c>
      <c r="I26" s="19">
        <v>68</v>
      </c>
      <c r="J26" s="19">
        <v>267</v>
      </c>
      <c r="K26" s="174">
        <f t="shared" si="8"/>
        <v>885</v>
      </c>
      <c r="L26" s="173">
        <f t="shared" si="8"/>
        <v>226</v>
      </c>
      <c r="M26" s="173">
        <f t="shared" si="8"/>
        <v>2</v>
      </c>
      <c r="N26" s="173">
        <f t="shared" si="8"/>
        <v>676</v>
      </c>
      <c r="O26" s="174">
        <f t="shared" si="8"/>
        <v>731</v>
      </c>
      <c r="P26" s="173">
        <f t="shared" si="8"/>
        <v>437</v>
      </c>
      <c r="Q26" s="173">
        <f t="shared" si="8"/>
        <v>68</v>
      </c>
      <c r="R26" s="173">
        <f t="shared" si="8"/>
        <v>267</v>
      </c>
      <c r="S26" s="175">
        <f t="shared" si="2"/>
        <v>9.3023255813953487E-2</v>
      </c>
      <c r="T26" s="176">
        <f t="shared" si="3"/>
        <v>2.2598870056497176E-3</v>
      </c>
      <c r="U26" s="176">
        <f t="shared" si="9"/>
        <v>0.71686108165429485</v>
      </c>
    </row>
    <row r="27" spans="1:21" ht="14.4">
      <c r="A27" s="173" t="str">
        <f>all!A27</f>
        <v>Catawba</v>
      </c>
      <c r="B27" s="173" t="s">
        <v>168</v>
      </c>
      <c r="C27" s="177">
        <v>3003</v>
      </c>
      <c r="D27" s="177">
        <v>414</v>
      </c>
      <c r="E27" s="177">
        <v>37</v>
      </c>
      <c r="F27" s="177">
        <v>2454</v>
      </c>
      <c r="G27" s="19">
        <v>2634</v>
      </c>
      <c r="H27" s="19">
        <v>1489</v>
      </c>
      <c r="I27" s="19">
        <v>447</v>
      </c>
      <c r="J27" s="19">
        <v>517</v>
      </c>
      <c r="K27" s="174">
        <f t="shared" si="8"/>
        <v>3003</v>
      </c>
      <c r="L27" s="173">
        <f t="shared" si="8"/>
        <v>414</v>
      </c>
      <c r="M27" s="173">
        <f t="shared" si="8"/>
        <v>37</v>
      </c>
      <c r="N27" s="173">
        <f t="shared" si="8"/>
        <v>2454</v>
      </c>
      <c r="O27" s="174">
        <f t="shared" si="8"/>
        <v>2634</v>
      </c>
      <c r="P27" s="173">
        <f t="shared" si="8"/>
        <v>1489</v>
      </c>
      <c r="Q27" s="173">
        <f t="shared" si="8"/>
        <v>447</v>
      </c>
      <c r="R27" s="173">
        <f t="shared" si="8"/>
        <v>517</v>
      </c>
      <c r="S27" s="175">
        <f t="shared" si="2"/>
        <v>0.16970387243735763</v>
      </c>
      <c r="T27" s="176">
        <f t="shared" si="3"/>
        <v>1.2321012321012322E-2</v>
      </c>
      <c r="U27" s="176">
        <f t="shared" si="9"/>
        <v>0.82598451699764386</v>
      </c>
    </row>
    <row r="28" spans="1:21" ht="14.4">
      <c r="A28" s="173" t="str">
        <f>all!A28</f>
        <v>Chatham</v>
      </c>
      <c r="B28" s="173" t="s">
        <v>170</v>
      </c>
      <c r="C28" s="177">
        <v>910</v>
      </c>
      <c r="D28" s="177">
        <v>225</v>
      </c>
      <c r="E28" s="177">
        <v>19</v>
      </c>
      <c r="F28" s="177">
        <v>653</v>
      </c>
      <c r="G28" s="19">
        <v>873</v>
      </c>
      <c r="H28" s="19">
        <v>320</v>
      </c>
      <c r="I28" s="19">
        <v>126</v>
      </c>
      <c r="J28" s="19">
        <v>419</v>
      </c>
      <c r="K28" s="174">
        <f t="shared" si="8"/>
        <v>910</v>
      </c>
      <c r="L28" s="173">
        <f t="shared" si="8"/>
        <v>225</v>
      </c>
      <c r="M28" s="173">
        <f t="shared" si="8"/>
        <v>19</v>
      </c>
      <c r="N28" s="173">
        <f t="shared" si="8"/>
        <v>653</v>
      </c>
      <c r="O28" s="174">
        <f t="shared" si="8"/>
        <v>873</v>
      </c>
      <c r="P28" s="173">
        <f t="shared" si="8"/>
        <v>320</v>
      </c>
      <c r="Q28" s="173">
        <f t="shared" si="8"/>
        <v>126</v>
      </c>
      <c r="R28" s="173">
        <f t="shared" si="8"/>
        <v>419</v>
      </c>
      <c r="S28" s="175">
        <f t="shared" si="2"/>
        <v>0.14432989690721648</v>
      </c>
      <c r="T28" s="176">
        <f t="shared" si="3"/>
        <v>2.0879120879120878E-2</v>
      </c>
      <c r="U28" s="176">
        <f t="shared" si="9"/>
        <v>0.60914179104477617</v>
      </c>
    </row>
    <row r="29" spans="1:21" ht="14.4">
      <c r="A29" s="173" t="str">
        <f>all!A29</f>
        <v>Cherokee</v>
      </c>
      <c r="B29" s="173" t="s">
        <v>172</v>
      </c>
      <c r="C29" s="177"/>
      <c r="D29" s="177"/>
      <c r="E29" s="177"/>
      <c r="F29" s="177"/>
      <c r="G29" s="19"/>
      <c r="H29" s="19"/>
      <c r="I29" s="19"/>
      <c r="J29" s="19"/>
      <c r="K29" s="174">
        <f t="shared" si="8"/>
        <v>0</v>
      </c>
      <c r="L29" s="173">
        <f t="shared" si="8"/>
        <v>0</v>
      </c>
      <c r="M29" s="173">
        <f t="shared" si="8"/>
        <v>0</v>
      </c>
      <c r="N29" s="173">
        <f t="shared" si="8"/>
        <v>0</v>
      </c>
      <c r="O29" s="174">
        <f t="shared" si="8"/>
        <v>0</v>
      </c>
      <c r="P29" s="173">
        <f t="shared" si="8"/>
        <v>0</v>
      </c>
      <c r="Q29" s="173">
        <f t="shared" si="8"/>
        <v>0</v>
      </c>
      <c r="R29" s="173">
        <f t="shared" si="8"/>
        <v>0</v>
      </c>
      <c r="S29" s="175" t="str">
        <f t="shared" si="2"/>
        <v/>
      </c>
      <c r="T29" s="176" t="str">
        <f t="shared" si="3"/>
        <v/>
      </c>
      <c r="U29" s="176" t="str">
        <f t="shared" si="9"/>
        <v/>
      </c>
    </row>
    <row r="30" spans="1:21" ht="14.4">
      <c r="A30" s="173" t="str">
        <f>all!A30</f>
        <v>Chowan</v>
      </c>
      <c r="B30" s="173" t="s">
        <v>174</v>
      </c>
      <c r="C30" s="177">
        <v>1522</v>
      </c>
      <c r="D30" s="177">
        <v>314</v>
      </c>
      <c r="E30" s="177">
        <v>28</v>
      </c>
      <c r="F30" s="177">
        <v>1132</v>
      </c>
      <c r="G30" s="19">
        <v>926</v>
      </c>
      <c r="H30" s="19">
        <v>509</v>
      </c>
      <c r="I30" s="19">
        <v>92</v>
      </c>
      <c r="J30" s="19">
        <v>304</v>
      </c>
      <c r="K30" s="174">
        <f t="shared" si="8"/>
        <v>1522</v>
      </c>
      <c r="L30" s="173">
        <f t="shared" si="8"/>
        <v>314</v>
      </c>
      <c r="M30" s="173">
        <f t="shared" si="8"/>
        <v>28</v>
      </c>
      <c r="N30" s="173">
        <f t="shared" si="8"/>
        <v>1132</v>
      </c>
      <c r="O30" s="174">
        <f t="shared" si="8"/>
        <v>926</v>
      </c>
      <c r="P30" s="173">
        <f t="shared" si="8"/>
        <v>509</v>
      </c>
      <c r="Q30" s="173">
        <f t="shared" si="8"/>
        <v>92</v>
      </c>
      <c r="R30" s="173">
        <f t="shared" si="8"/>
        <v>304</v>
      </c>
      <c r="S30" s="175">
        <f t="shared" si="2"/>
        <v>9.9352051835853133E-2</v>
      </c>
      <c r="T30" s="176">
        <f t="shared" si="3"/>
        <v>1.8396846254927726E-2</v>
      </c>
      <c r="U30" s="176">
        <f t="shared" si="9"/>
        <v>0.78830083565459608</v>
      </c>
    </row>
    <row r="31" spans="1:21" ht="14.4">
      <c r="A31" s="173" t="str">
        <f>all!A31</f>
        <v>Clay</v>
      </c>
      <c r="B31" s="173" t="s">
        <v>123</v>
      </c>
      <c r="C31" s="177"/>
      <c r="D31" s="177"/>
      <c r="E31" s="177"/>
      <c r="F31" s="177"/>
      <c r="G31" s="19"/>
      <c r="H31" s="19"/>
      <c r="I31" s="19"/>
      <c r="J31" s="19"/>
      <c r="K31" s="174">
        <f t="shared" si="8"/>
        <v>0</v>
      </c>
      <c r="L31" s="173">
        <f t="shared" si="8"/>
        <v>0</v>
      </c>
      <c r="M31" s="173">
        <f t="shared" si="8"/>
        <v>0</v>
      </c>
      <c r="N31" s="173">
        <f t="shared" si="8"/>
        <v>0</v>
      </c>
      <c r="O31" s="174">
        <f t="shared" si="8"/>
        <v>0</v>
      </c>
      <c r="P31" s="173">
        <f t="shared" si="8"/>
        <v>0</v>
      </c>
      <c r="Q31" s="173">
        <f t="shared" si="8"/>
        <v>0</v>
      </c>
      <c r="R31" s="173">
        <f t="shared" si="8"/>
        <v>0</v>
      </c>
      <c r="S31" s="175" t="str">
        <f t="shared" si="2"/>
        <v/>
      </c>
      <c r="T31" s="176" t="str">
        <f t="shared" si="3"/>
        <v/>
      </c>
      <c r="U31" s="176" t="str">
        <f t="shared" si="9"/>
        <v/>
      </c>
    </row>
    <row r="32" spans="1:21" ht="14.4">
      <c r="A32" s="173" t="str">
        <f>all!A32</f>
        <v>Cleveland</v>
      </c>
      <c r="B32" s="173" t="s">
        <v>176</v>
      </c>
      <c r="C32" s="177">
        <v>2706</v>
      </c>
      <c r="D32" s="177">
        <v>717</v>
      </c>
      <c r="E32" s="177">
        <v>18</v>
      </c>
      <c r="F32" s="177">
        <v>1986</v>
      </c>
      <c r="G32" s="177">
        <v>2991</v>
      </c>
      <c r="H32" s="177">
        <v>1822</v>
      </c>
      <c r="I32" s="177">
        <v>248</v>
      </c>
      <c r="J32" s="177">
        <v>922</v>
      </c>
      <c r="K32" s="174">
        <f t="shared" si="8"/>
        <v>2706</v>
      </c>
      <c r="L32" s="173">
        <f t="shared" si="8"/>
        <v>717</v>
      </c>
      <c r="M32" s="173">
        <f t="shared" si="8"/>
        <v>18</v>
      </c>
      <c r="N32" s="173">
        <f t="shared" si="8"/>
        <v>1986</v>
      </c>
      <c r="O32" s="174">
        <f t="shared" si="8"/>
        <v>2991</v>
      </c>
      <c r="P32" s="173">
        <f t="shared" si="8"/>
        <v>1822</v>
      </c>
      <c r="Q32" s="173">
        <f t="shared" si="8"/>
        <v>248</v>
      </c>
      <c r="R32" s="173">
        <f t="shared" si="8"/>
        <v>922</v>
      </c>
      <c r="S32" s="175">
        <f t="shared" si="2"/>
        <v>8.2915412905382818E-2</v>
      </c>
      <c r="T32" s="176">
        <f t="shared" si="3"/>
        <v>6.6518847006651885E-3</v>
      </c>
      <c r="U32" s="176">
        <f t="shared" si="9"/>
        <v>0.68294360385144426</v>
      </c>
    </row>
    <row r="33" spans="1:21" ht="14.4">
      <c r="A33" s="173" t="str">
        <f>all!A33</f>
        <v>Columbus</v>
      </c>
      <c r="B33" s="173" t="s">
        <v>178</v>
      </c>
      <c r="C33" s="177"/>
      <c r="D33" s="177"/>
      <c r="E33" s="177"/>
      <c r="F33" s="177"/>
      <c r="G33" s="177"/>
      <c r="H33" s="177"/>
      <c r="I33" s="177"/>
      <c r="J33" s="177"/>
      <c r="K33" s="174">
        <f t="shared" si="8"/>
        <v>0</v>
      </c>
      <c r="L33" s="173">
        <f t="shared" si="8"/>
        <v>0</v>
      </c>
      <c r="M33" s="173">
        <f t="shared" si="8"/>
        <v>0</v>
      </c>
      <c r="N33" s="173">
        <f t="shared" si="8"/>
        <v>0</v>
      </c>
      <c r="O33" s="174">
        <f t="shared" si="8"/>
        <v>0</v>
      </c>
      <c r="P33" s="173">
        <f t="shared" si="8"/>
        <v>0</v>
      </c>
      <c r="Q33" s="173">
        <f t="shared" si="8"/>
        <v>0</v>
      </c>
      <c r="R33" s="173">
        <f t="shared" si="8"/>
        <v>0</v>
      </c>
      <c r="S33" s="175" t="str">
        <f t="shared" si="2"/>
        <v/>
      </c>
      <c r="T33" s="176" t="str">
        <f t="shared" si="3"/>
        <v/>
      </c>
      <c r="U33" s="176" t="str">
        <f t="shared" si="9"/>
        <v/>
      </c>
    </row>
    <row r="34" spans="1:21" ht="14.4">
      <c r="A34" s="173" t="str">
        <f>all!A34</f>
        <v>Craven</v>
      </c>
      <c r="B34" s="173" t="s">
        <v>180</v>
      </c>
      <c r="C34" s="177">
        <v>2519</v>
      </c>
      <c r="D34" s="177">
        <v>199</v>
      </c>
      <c r="E34" s="177">
        <v>20</v>
      </c>
      <c r="F34" s="177">
        <v>2275</v>
      </c>
      <c r="G34" s="177">
        <v>1915</v>
      </c>
      <c r="H34" s="177">
        <v>512</v>
      </c>
      <c r="I34" s="177">
        <v>228</v>
      </c>
      <c r="J34" s="177">
        <v>1111</v>
      </c>
      <c r="K34" s="174">
        <f t="shared" ref="K34:Q34" si="10">C39+C40</f>
        <v>3571</v>
      </c>
      <c r="L34" s="173">
        <f t="shared" si="10"/>
        <v>190</v>
      </c>
      <c r="M34" s="173">
        <f t="shared" si="10"/>
        <v>42</v>
      </c>
      <c r="N34" s="173">
        <f t="shared" si="10"/>
        <v>3288</v>
      </c>
      <c r="O34" s="174">
        <f t="shared" si="10"/>
        <v>3377</v>
      </c>
      <c r="P34" s="173">
        <f t="shared" si="10"/>
        <v>598</v>
      </c>
      <c r="Q34" s="173">
        <f t="shared" si="10"/>
        <v>388</v>
      </c>
      <c r="R34" s="173">
        <f>J39</f>
        <v>16</v>
      </c>
      <c r="S34" s="175">
        <f t="shared" si="2"/>
        <v>0.11489487710986082</v>
      </c>
      <c r="T34" s="176">
        <f t="shared" si="3"/>
        <v>1.1761411369364323E-2</v>
      </c>
      <c r="U34" s="176">
        <f t="shared" si="4"/>
        <v>0.99515738498789341</v>
      </c>
    </row>
    <row r="35" spans="1:21" ht="14.4">
      <c r="A35" s="173"/>
      <c r="B35" s="173" t="s">
        <v>181</v>
      </c>
      <c r="C35" s="177"/>
      <c r="D35" s="177"/>
      <c r="E35" s="177"/>
      <c r="F35" s="177"/>
      <c r="G35" s="177"/>
      <c r="H35" s="177"/>
      <c r="I35" s="177"/>
      <c r="J35" s="177"/>
      <c r="K35" s="174"/>
      <c r="L35" s="173"/>
      <c r="M35" s="173"/>
      <c r="N35" s="173"/>
      <c r="O35" s="174"/>
      <c r="P35" s="173"/>
      <c r="Q35" s="173"/>
      <c r="R35" s="173"/>
      <c r="S35" s="175" t="str">
        <f t="shared" si="2"/>
        <v/>
      </c>
      <c r="T35" s="176" t="str">
        <f t="shared" si="3"/>
        <v/>
      </c>
      <c r="U35" s="176" t="str">
        <f t="shared" si="4"/>
        <v/>
      </c>
    </row>
    <row r="36" spans="1:21" ht="14.4">
      <c r="A36" s="173" t="str">
        <f>all!A36</f>
        <v>Cumberland</v>
      </c>
      <c r="B36" s="173" t="s">
        <v>182</v>
      </c>
      <c r="C36" s="177">
        <v>6570</v>
      </c>
      <c r="D36" s="177">
        <v>531</v>
      </c>
      <c r="E36" s="177">
        <v>54</v>
      </c>
      <c r="F36" s="177">
        <v>5749</v>
      </c>
      <c r="G36" s="19">
        <v>7198</v>
      </c>
      <c r="H36" s="19">
        <v>1870</v>
      </c>
      <c r="I36" s="19">
        <v>847</v>
      </c>
      <c r="J36" s="19">
        <v>3704</v>
      </c>
      <c r="K36" s="174">
        <f t="shared" ref="K36:R37" si="11">C36</f>
        <v>6570</v>
      </c>
      <c r="L36" s="173">
        <f t="shared" si="11"/>
        <v>531</v>
      </c>
      <c r="M36" s="173">
        <f t="shared" si="11"/>
        <v>54</v>
      </c>
      <c r="N36" s="173">
        <f t="shared" si="11"/>
        <v>5749</v>
      </c>
      <c r="O36" s="174">
        <f t="shared" si="11"/>
        <v>7198</v>
      </c>
      <c r="P36" s="173">
        <f t="shared" si="11"/>
        <v>1870</v>
      </c>
      <c r="Q36" s="173">
        <f t="shared" si="11"/>
        <v>847</v>
      </c>
      <c r="R36" s="173">
        <f t="shared" si="11"/>
        <v>3704</v>
      </c>
      <c r="S36" s="175">
        <f t="shared" si="2"/>
        <v>0.11767157543762156</v>
      </c>
      <c r="T36" s="176">
        <f t="shared" si="3"/>
        <v>8.21917808219178E-3</v>
      </c>
      <c r="U36" s="176">
        <f t="shared" si="4"/>
        <v>0.60816671955992807</v>
      </c>
    </row>
    <row r="37" spans="1:21" ht="14.4">
      <c r="A37" s="173" t="str">
        <f>all!A37</f>
        <v>Currituck</v>
      </c>
      <c r="B37" s="173" t="s">
        <v>184</v>
      </c>
      <c r="C37" s="177">
        <v>738</v>
      </c>
      <c r="D37" s="177">
        <v>254</v>
      </c>
      <c r="E37" s="177">
        <v>11</v>
      </c>
      <c r="F37" s="177">
        <v>486</v>
      </c>
      <c r="G37" s="19">
        <v>436</v>
      </c>
      <c r="H37" s="19">
        <v>225</v>
      </c>
      <c r="I37" s="19">
        <v>108</v>
      </c>
      <c r="J37" s="19">
        <v>70</v>
      </c>
      <c r="K37" s="174">
        <f t="shared" si="11"/>
        <v>738</v>
      </c>
      <c r="L37" s="173">
        <f t="shared" si="11"/>
        <v>254</v>
      </c>
      <c r="M37" s="173">
        <f t="shared" si="11"/>
        <v>11</v>
      </c>
      <c r="N37" s="173">
        <f t="shared" si="11"/>
        <v>486</v>
      </c>
      <c r="O37" s="174">
        <f t="shared" si="11"/>
        <v>436</v>
      </c>
      <c r="P37" s="173">
        <f t="shared" si="11"/>
        <v>225</v>
      </c>
      <c r="Q37" s="173">
        <f t="shared" si="11"/>
        <v>108</v>
      </c>
      <c r="R37" s="173">
        <f t="shared" si="11"/>
        <v>70</v>
      </c>
      <c r="S37" s="175">
        <f t="shared" si="2"/>
        <v>0.24770642201834864</v>
      </c>
      <c r="T37" s="176">
        <f t="shared" si="3"/>
        <v>1.4905149051490514E-2</v>
      </c>
      <c r="U37" s="176">
        <f t="shared" si="4"/>
        <v>0.87410071942446044</v>
      </c>
    </row>
    <row r="38" spans="1:21" ht="14.4">
      <c r="A38" s="173" t="str">
        <f>all!A38</f>
        <v>Dare</v>
      </c>
      <c r="B38" s="173" t="s">
        <v>186</v>
      </c>
      <c r="C38" s="177">
        <v>998</v>
      </c>
      <c r="D38" s="177">
        <v>278</v>
      </c>
      <c r="E38" s="177">
        <v>22</v>
      </c>
      <c r="F38" s="177">
        <v>201</v>
      </c>
      <c r="G38" s="19">
        <v>564</v>
      </c>
      <c r="H38" s="19">
        <v>331</v>
      </c>
      <c r="I38" s="19">
        <v>154</v>
      </c>
      <c r="J38" s="19">
        <v>41</v>
      </c>
      <c r="K38" s="174">
        <f>C38+C39</f>
        <v>1129</v>
      </c>
      <c r="L38" s="178">
        <f t="shared" ref="L38:R38" si="12">D38+D39</f>
        <v>278</v>
      </c>
      <c r="M38" s="178">
        <f t="shared" si="12"/>
        <v>25</v>
      </c>
      <c r="N38" s="178">
        <f t="shared" si="12"/>
        <v>322</v>
      </c>
      <c r="O38" s="174">
        <f t="shared" si="12"/>
        <v>622</v>
      </c>
      <c r="P38" s="178">
        <f t="shared" si="12"/>
        <v>335</v>
      </c>
      <c r="Q38" s="178">
        <f t="shared" si="12"/>
        <v>193</v>
      </c>
      <c r="R38" s="178">
        <f t="shared" si="12"/>
        <v>57</v>
      </c>
      <c r="S38" s="175">
        <f t="shared" si="2"/>
        <v>0.31028938906752412</v>
      </c>
      <c r="T38" s="176">
        <f t="shared" si="3"/>
        <v>2.2143489813994686E-2</v>
      </c>
      <c r="U38" s="176">
        <f t="shared" si="4"/>
        <v>0.84960422163588389</v>
      </c>
    </row>
    <row r="39" spans="1:21" ht="14.4">
      <c r="A39" s="173"/>
      <c r="B39" s="173" t="s">
        <v>187</v>
      </c>
      <c r="C39" s="177">
        <v>131</v>
      </c>
      <c r="D39" s="177">
        <v>0</v>
      </c>
      <c r="E39" s="177">
        <v>3</v>
      </c>
      <c r="F39" s="177">
        <v>121</v>
      </c>
      <c r="G39" s="19">
        <v>58</v>
      </c>
      <c r="H39" s="19">
        <v>4</v>
      </c>
      <c r="I39" s="19">
        <v>39</v>
      </c>
      <c r="J39" s="19">
        <v>16</v>
      </c>
      <c r="K39" s="174"/>
      <c r="L39" s="178"/>
      <c r="M39" s="178"/>
      <c r="N39" s="178"/>
      <c r="O39" s="174"/>
      <c r="P39" s="178"/>
      <c r="Q39" s="178"/>
      <c r="R39" s="173"/>
      <c r="S39" s="175" t="str">
        <f t="shared" si="2"/>
        <v/>
      </c>
      <c r="T39" s="176" t="str">
        <f t="shared" si="3"/>
        <v/>
      </c>
      <c r="U39" s="176" t="str">
        <f t="shared" si="4"/>
        <v/>
      </c>
    </row>
    <row r="40" spans="1:21" ht="14.4">
      <c r="A40" s="173" t="str">
        <f>all!A40</f>
        <v>Davidson</v>
      </c>
      <c r="B40" s="173" t="s">
        <v>188</v>
      </c>
      <c r="C40" s="177">
        <v>3440</v>
      </c>
      <c r="D40" s="177">
        <v>190</v>
      </c>
      <c r="E40" s="177">
        <v>39</v>
      </c>
      <c r="F40" s="177">
        <v>3167</v>
      </c>
      <c r="G40" s="177">
        <v>3319</v>
      </c>
      <c r="H40" s="177">
        <v>594</v>
      </c>
      <c r="I40" s="177">
        <v>349</v>
      </c>
      <c r="J40" s="177">
        <v>2322</v>
      </c>
      <c r="K40" s="174">
        <f t="shared" ref="K40:R41" si="13">C40</f>
        <v>3440</v>
      </c>
      <c r="L40" s="178">
        <f t="shared" si="13"/>
        <v>190</v>
      </c>
      <c r="M40" s="178">
        <f t="shared" si="13"/>
        <v>39</v>
      </c>
      <c r="N40" s="178">
        <f t="shared" si="13"/>
        <v>3167</v>
      </c>
      <c r="O40" s="174">
        <f t="shared" si="13"/>
        <v>3319</v>
      </c>
      <c r="P40" s="178">
        <f t="shared" si="13"/>
        <v>594</v>
      </c>
      <c r="Q40" s="178">
        <f t="shared" si="13"/>
        <v>349</v>
      </c>
      <c r="R40" s="173">
        <f t="shared" si="13"/>
        <v>2322</v>
      </c>
      <c r="S40" s="175">
        <f t="shared" si="2"/>
        <v>0.10515215426333233</v>
      </c>
      <c r="T40" s="176">
        <f t="shared" si="3"/>
        <v>1.1337209302325582E-2</v>
      </c>
      <c r="U40" s="176">
        <f t="shared" si="4"/>
        <v>0.57697212607032244</v>
      </c>
    </row>
    <row r="41" spans="1:21" ht="14.4">
      <c r="A41" s="173" t="str">
        <f>all!A41</f>
        <v>Davie</v>
      </c>
      <c r="B41" s="173" t="s">
        <v>189</v>
      </c>
      <c r="C41" s="177">
        <v>813</v>
      </c>
      <c r="D41" s="177">
        <v>38</v>
      </c>
      <c r="E41" s="177">
        <v>10</v>
      </c>
      <c r="F41" s="177">
        <v>765</v>
      </c>
      <c r="G41" s="177">
        <v>797</v>
      </c>
      <c r="H41" s="177">
        <v>174</v>
      </c>
      <c r="I41" s="177">
        <v>103</v>
      </c>
      <c r="J41" s="177">
        <v>520</v>
      </c>
      <c r="K41" s="174">
        <f t="shared" si="13"/>
        <v>813</v>
      </c>
      <c r="L41" s="178">
        <f t="shared" si="13"/>
        <v>38</v>
      </c>
      <c r="M41" s="178">
        <f t="shared" si="13"/>
        <v>10</v>
      </c>
      <c r="N41" s="178">
        <f t="shared" si="13"/>
        <v>765</v>
      </c>
      <c r="O41" s="174">
        <f t="shared" si="13"/>
        <v>797</v>
      </c>
      <c r="P41" s="178">
        <f t="shared" si="13"/>
        <v>174</v>
      </c>
      <c r="Q41" s="178">
        <f t="shared" si="13"/>
        <v>103</v>
      </c>
      <c r="R41" s="173">
        <f t="shared" si="13"/>
        <v>520</v>
      </c>
      <c r="S41" s="175">
        <f t="shared" si="2"/>
        <v>0.12923462986198245</v>
      </c>
      <c r="T41" s="176">
        <f t="shared" si="3"/>
        <v>1.2300123001230012E-2</v>
      </c>
      <c r="U41" s="176">
        <f t="shared" si="4"/>
        <v>0.59533073929961089</v>
      </c>
    </row>
    <row r="42" spans="1:21" ht="14.4">
      <c r="A42" s="173" t="str">
        <f>all!A42</f>
        <v>Duplin</v>
      </c>
      <c r="B42" s="173" t="s">
        <v>191</v>
      </c>
      <c r="C42" s="177">
        <v>992</v>
      </c>
      <c r="D42" s="177">
        <v>344</v>
      </c>
      <c r="E42" s="177">
        <v>148</v>
      </c>
      <c r="F42" s="177">
        <v>460</v>
      </c>
      <c r="G42" s="19">
        <v>2103</v>
      </c>
      <c r="H42" s="19">
        <v>1316</v>
      </c>
      <c r="I42" s="19">
        <v>347</v>
      </c>
      <c r="J42" s="19">
        <v>327</v>
      </c>
      <c r="K42" s="174">
        <f>SUM(C42:C46)</f>
        <v>1077</v>
      </c>
      <c r="L42" s="178">
        <f t="shared" ref="L42:R42" si="14">SUM(D42:D46)</f>
        <v>344</v>
      </c>
      <c r="M42" s="178">
        <f t="shared" si="14"/>
        <v>148</v>
      </c>
      <c r="N42" s="178">
        <f t="shared" si="14"/>
        <v>460</v>
      </c>
      <c r="O42" s="174">
        <f t="shared" si="14"/>
        <v>2186</v>
      </c>
      <c r="P42" s="178">
        <f t="shared" si="14"/>
        <v>1316</v>
      </c>
      <c r="Q42" s="178">
        <f t="shared" si="14"/>
        <v>356</v>
      </c>
      <c r="R42" s="178">
        <f t="shared" si="14"/>
        <v>327</v>
      </c>
      <c r="S42" s="175">
        <f t="shared" si="2"/>
        <v>0.16285452881976212</v>
      </c>
      <c r="T42" s="176">
        <f t="shared" si="3"/>
        <v>0.13741875580315691</v>
      </c>
      <c r="U42" s="176">
        <f t="shared" si="4"/>
        <v>0.58449809402795427</v>
      </c>
    </row>
    <row r="43" spans="1:21" ht="14.4">
      <c r="A43" s="173"/>
      <c r="B43" s="173" t="s">
        <v>192</v>
      </c>
      <c r="C43" s="177"/>
      <c r="D43" s="177"/>
      <c r="E43" s="177"/>
      <c r="F43" s="177"/>
      <c r="G43" s="19"/>
      <c r="H43" s="19"/>
      <c r="I43" s="19"/>
      <c r="J43" s="19"/>
      <c r="K43" s="174"/>
      <c r="L43" s="173"/>
      <c r="M43" s="173"/>
      <c r="N43" s="173"/>
      <c r="O43" s="174"/>
      <c r="P43" s="173"/>
      <c r="Q43" s="173"/>
      <c r="R43" s="173"/>
      <c r="S43" s="175" t="str">
        <f t="shared" si="2"/>
        <v/>
      </c>
      <c r="T43" s="176" t="str">
        <f t="shared" si="3"/>
        <v/>
      </c>
      <c r="U43" s="176" t="str">
        <f t="shared" si="4"/>
        <v/>
      </c>
    </row>
    <row r="44" spans="1:21" ht="14.4">
      <c r="A44" s="173"/>
      <c r="B44" s="173" t="s">
        <v>193</v>
      </c>
      <c r="C44" s="177">
        <v>23</v>
      </c>
      <c r="D44" s="177">
        <v>0</v>
      </c>
      <c r="E44" s="177">
        <v>0</v>
      </c>
      <c r="F44" s="177">
        <v>0</v>
      </c>
      <c r="G44" s="19"/>
      <c r="H44" s="19"/>
      <c r="I44" s="19"/>
      <c r="J44" s="19"/>
      <c r="K44" s="174"/>
      <c r="L44" s="173"/>
      <c r="M44" s="173"/>
      <c r="N44" s="173"/>
      <c r="O44" s="174"/>
      <c r="P44" s="173"/>
      <c r="Q44" s="173"/>
      <c r="R44" s="173"/>
      <c r="S44" s="175" t="str">
        <f t="shared" si="2"/>
        <v/>
      </c>
      <c r="T44" s="176" t="str">
        <f t="shared" si="3"/>
        <v/>
      </c>
      <c r="U44" s="176" t="str">
        <f t="shared" si="4"/>
        <v/>
      </c>
    </row>
    <row r="45" spans="1:21" ht="14.4">
      <c r="A45" s="173"/>
      <c r="B45" s="173" t="s">
        <v>194</v>
      </c>
      <c r="C45" s="177">
        <v>13</v>
      </c>
      <c r="D45" s="177">
        <v>0</v>
      </c>
      <c r="E45" s="177">
        <v>0</v>
      </c>
      <c r="F45" s="177">
        <v>0</v>
      </c>
      <c r="G45" s="19">
        <v>26</v>
      </c>
      <c r="H45" s="19">
        <v>0</v>
      </c>
      <c r="I45" s="19">
        <v>4</v>
      </c>
      <c r="J45" s="19">
        <v>0</v>
      </c>
      <c r="K45" s="174"/>
      <c r="L45" s="173"/>
      <c r="M45" s="173"/>
      <c r="N45" s="173"/>
      <c r="O45" s="174"/>
      <c r="P45" s="173"/>
      <c r="Q45" s="173"/>
      <c r="R45" s="173"/>
      <c r="S45" s="175" t="str">
        <f t="shared" si="2"/>
        <v/>
      </c>
      <c r="T45" s="176" t="str">
        <f t="shared" si="3"/>
        <v/>
      </c>
      <c r="U45" s="176" t="str">
        <f t="shared" si="4"/>
        <v/>
      </c>
    </row>
    <row r="46" spans="1:21" ht="14.4">
      <c r="A46" s="173"/>
      <c r="B46" s="173" t="s">
        <v>195</v>
      </c>
      <c r="C46" s="177">
        <v>49</v>
      </c>
      <c r="D46" s="177">
        <v>0</v>
      </c>
      <c r="E46" s="177">
        <v>0</v>
      </c>
      <c r="F46" s="177">
        <v>0</v>
      </c>
      <c r="G46" s="19">
        <v>57</v>
      </c>
      <c r="H46" s="19">
        <v>0</v>
      </c>
      <c r="I46" s="19">
        <v>5</v>
      </c>
      <c r="J46" s="19">
        <v>0</v>
      </c>
      <c r="K46" s="174"/>
      <c r="L46" s="173"/>
      <c r="M46" s="173"/>
      <c r="N46" s="173"/>
      <c r="O46" s="174"/>
      <c r="P46" s="173"/>
      <c r="Q46" s="173"/>
      <c r="R46" s="173"/>
      <c r="S46" s="175" t="str">
        <f t="shared" si="2"/>
        <v/>
      </c>
      <c r="T46" s="176" t="str">
        <f t="shared" si="3"/>
        <v/>
      </c>
      <c r="U46" s="176" t="str">
        <f t="shared" si="4"/>
        <v/>
      </c>
    </row>
    <row r="47" spans="1:21" ht="14.4">
      <c r="A47" s="173" t="str">
        <f>all!A47</f>
        <v>Durham</v>
      </c>
      <c r="B47" s="173" t="s">
        <v>196</v>
      </c>
      <c r="C47" s="177">
        <v>2481</v>
      </c>
      <c r="D47" s="177">
        <v>534</v>
      </c>
      <c r="E47" s="177">
        <v>78</v>
      </c>
      <c r="F47" s="177">
        <v>1628</v>
      </c>
      <c r="G47" s="177">
        <v>3273</v>
      </c>
      <c r="H47" s="177">
        <v>1018</v>
      </c>
      <c r="I47" s="177">
        <v>631</v>
      </c>
      <c r="J47" s="177">
        <v>1628</v>
      </c>
      <c r="K47" s="174">
        <f t="shared" ref="K47:R47" si="15">C47</f>
        <v>2481</v>
      </c>
      <c r="L47" s="173">
        <f t="shared" si="15"/>
        <v>534</v>
      </c>
      <c r="M47" s="173">
        <f t="shared" si="15"/>
        <v>78</v>
      </c>
      <c r="N47" s="173">
        <f t="shared" si="15"/>
        <v>1628</v>
      </c>
      <c r="O47" s="174">
        <f t="shared" si="15"/>
        <v>3273</v>
      </c>
      <c r="P47" s="173">
        <f t="shared" si="15"/>
        <v>1018</v>
      </c>
      <c r="Q47" s="173">
        <f t="shared" si="15"/>
        <v>631</v>
      </c>
      <c r="R47" s="173">
        <f t="shared" si="15"/>
        <v>1628</v>
      </c>
      <c r="S47" s="175">
        <f t="shared" si="2"/>
        <v>0.19278948976474183</v>
      </c>
      <c r="T47" s="176">
        <f t="shared" si="3"/>
        <v>3.143893591293833E-2</v>
      </c>
      <c r="U47" s="176">
        <f t="shared" si="4"/>
        <v>0.5</v>
      </c>
    </row>
    <row r="48" spans="1:21" ht="14.4">
      <c r="A48" s="173" t="str">
        <f>all!A48</f>
        <v>Edgecombe</v>
      </c>
      <c r="B48" s="173" t="s">
        <v>198</v>
      </c>
      <c r="C48" s="177"/>
      <c r="D48" s="177"/>
      <c r="E48" s="177"/>
      <c r="F48" s="177"/>
      <c r="G48" s="177"/>
      <c r="H48" s="177"/>
      <c r="I48" s="177"/>
      <c r="J48" s="177"/>
      <c r="K48" s="171"/>
      <c r="O48" s="171"/>
      <c r="S48" s="175" t="str">
        <f t="shared" si="2"/>
        <v/>
      </c>
      <c r="T48" s="176" t="str">
        <f t="shared" si="3"/>
        <v/>
      </c>
      <c r="U48" s="176" t="str">
        <f t="shared" si="4"/>
        <v/>
      </c>
    </row>
    <row r="49" spans="1:21" ht="14.4">
      <c r="A49" s="173"/>
      <c r="B49" s="173" t="s">
        <v>199</v>
      </c>
      <c r="C49" s="177">
        <v>236</v>
      </c>
      <c r="D49" s="177">
        <v>44</v>
      </c>
      <c r="E49" s="177">
        <v>2</v>
      </c>
      <c r="F49" s="177">
        <v>190</v>
      </c>
      <c r="G49" s="19">
        <v>141</v>
      </c>
      <c r="H49" s="19">
        <v>39</v>
      </c>
      <c r="I49" s="19">
        <v>18</v>
      </c>
      <c r="J49" s="19">
        <v>84</v>
      </c>
      <c r="K49" s="174"/>
      <c r="L49" s="173"/>
      <c r="M49" s="173"/>
      <c r="N49" s="173"/>
      <c r="O49" s="174"/>
      <c r="P49" s="173"/>
      <c r="Q49" s="173"/>
      <c r="R49" s="173"/>
      <c r="S49" s="175" t="str">
        <f t="shared" si="2"/>
        <v/>
      </c>
      <c r="T49" s="176" t="str">
        <f t="shared" si="3"/>
        <v/>
      </c>
      <c r="U49" s="176" t="str">
        <f t="shared" si="4"/>
        <v/>
      </c>
    </row>
    <row r="50" spans="1:21" ht="14.4">
      <c r="A50" s="173" t="str">
        <f>all!A50</f>
        <v>Forsyth</v>
      </c>
      <c r="B50" s="173" t="s">
        <v>201</v>
      </c>
      <c r="C50" s="177">
        <v>3075</v>
      </c>
      <c r="D50" s="177">
        <v>459</v>
      </c>
      <c r="E50" s="177">
        <v>80</v>
      </c>
      <c r="F50" s="177">
        <v>2482</v>
      </c>
      <c r="G50" s="177">
        <v>4423</v>
      </c>
      <c r="H50" s="177">
        <v>1197</v>
      </c>
      <c r="I50" s="177">
        <v>487</v>
      </c>
      <c r="J50" s="177">
        <v>2649</v>
      </c>
      <c r="K50" s="174">
        <f t="shared" ref="K50:R53" si="16">C50</f>
        <v>3075</v>
      </c>
      <c r="L50" s="173">
        <f t="shared" si="16"/>
        <v>459</v>
      </c>
      <c r="M50" s="173">
        <f t="shared" si="16"/>
        <v>80</v>
      </c>
      <c r="N50" s="173">
        <f t="shared" si="16"/>
        <v>2482</v>
      </c>
      <c r="O50" s="174">
        <f t="shared" si="16"/>
        <v>4423</v>
      </c>
      <c r="P50" s="173">
        <f t="shared" si="16"/>
        <v>1197</v>
      </c>
      <c r="Q50" s="173">
        <f t="shared" si="16"/>
        <v>487</v>
      </c>
      <c r="R50" s="173">
        <f t="shared" si="16"/>
        <v>2649</v>
      </c>
      <c r="S50" s="175">
        <f t="shared" si="2"/>
        <v>0.11010626271761248</v>
      </c>
      <c r="T50" s="176">
        <f t="shared" si="3"/>
        <v>2.6016260162601626E-2</v>
      </c>
      <c r="U50" s="176">
        <f t="shared" si="4"/>
        <v>0.48372636912882477</v>
      </c>
    </row>
    <row r="51" spans="1:21" ht="14.4">
      <c r="A51" s="173" t="str">
        <f>all!A51</f>
        <v>Franklin</v>
      </c>
      <c r="B51" s="173" t="s">
        <v>203</v>
      </c>
      <c r="C51" s="177"/>
      <c r="D51" s="177"/>
      <c r="E51" s="177"/>
      <c r="F51" s="177"/>
      <c r="G51" s="177"/>
      <c r="H51" s="177"/>
      <c r="I51" s="177"/>
      <c r="J51" s="177"/>
      <c r="K51" s="174">
        <f t="shared" si="16"/>
        <v>0</v>
      </c>
      <c r="L51" s="173">
        <f t="shared" si="16"/>
        <v>0</v>
      </c>
      <c r="M51" s="173">
        <f t="shared" si="16"/>
        <v>0</v>
      </c>
      <c r="N51" s="173">
        <f t="shared" si="16"/>
        <v>0</v>
      </c>
      <c r="O51" s="174">
        <f t="shared" si="16"/>
        <v>0</v>
      </c>
      <c r="P51" s="173">
        <f t="shared" si="16"/>
        <v>0</v>
      </c>
      <c r="Q51" s="173">
        <f t="shared" si="16"/>
        <v>0</v>
      </c>
      <c r="R51" s="173">
        <f t="shared" si="16"/>
        <v>0</v>
      </c>
      <c r="S51" s="175" t="str">
        <f t="shared" si="2"/>
        <v/>
      </c>
      <c r="T51" s="176" t="str">
        <f t="shared" si="3"/>
        <v/>
      </c>
      <c r="U51" s="176" t="str">
        <f t="shared" si="4"/>
        <v/>
      </c>
    </row>
    <row r="52" spans="1:21" ht="14.4">
      <c r="A52" s="173" t="s">
        <v>18</v>
      </c>
      <c r="B52" s="173" t="s">
        <v>60</v>
      </c>
      <c r="C52" s="177">
        <v>3430</v>
      </c>
      <c r="D52" s="177">
        <v>1693</v>
      </c>
      <c r="E52" s="177">
        <v>36</v>
      </c>
      <c r="F52" s="177">
        <v>1626</v>
      </c>
      <c r="G52" s="177">
        <v>3341</v>
      </c>
      <c r="H52" s="177">
        <v>1976</v>
      </c>
      <c r="I52" s="177">
        <v>371</v>
      </c>
      <c r="J52" s="177">
        <v>958</v>
      </c>
      <c r="K52" s="174">
        <f t="shared" si="16"/>
        <v>3430</v>
      </c>
      <c r="L52" s="173">
        <f t="shared" si="16"/>
        <v>1693</v>
      </c>
      <c r="M52" s="173">
        <f t="shared" si="16"/>
        <v>36</v>
      </c>
      <c r="N52" s="173">
        <f t="shared" si="16"/>
        <v>1626</v>
      </c>
      <c r="O52" s="174">
        <f t="shared" si="16"/>
        <v>3341</v>
      </c>
      <c r="P52" s="173">
        <f t="shared" si="16"/>
        <v>1976</v>
      </c>
      <c r="Q52" s="173">
        <f t="shared" si="16"/>
        <v>371</v>
      </c>
      <c r="R52" s="173">
        <f t="shared" si="16"/>
        <v>958</v>
      </c>
      <c r="S52" s="175">
        <f t="shared" si="2"/>
        <v>0.11104459742592038</v>
      </c>
      <c r="T52" s="176">
        <f t="shared" si="3"/>
        <v>1.0495626822157435E-2</v>
      </c>
      <c r="U52" s="176">
        <f t="shared" si="4"/>
        <v>0.62925696594427249</v>
      </c>
    </row>
    <row r="53" spans="1:21" ht="14.4">
      <c r="A53" s="173" t="s">
        <v>127</v>
      </c>
      <c r="B53" s="173" t="s">
        <v>126</v>
      </c>
      <c r="C53" s="177"/>
      <c r="D53" s="177"/>
      <c r="E53" s="177"/>
      <c r="F53" s="177"/>
      <c r="G53" s="177"/>
      <c r="H53" s="177"/>
      <c r="I53" s="177"/>
      <c r="J53" s="177"/>
      <c r="K53" s="174">
        <f t="shared" si="16"/>
        <v>0</v>
      </c>
      <c r="L53" s="173">
        <f t="shared" si="16"/>
        <v>0</v>
      </c>
      <c r="M53" s="173">
        <f t="shared" si="16"/>
        <v>0</v>
      </c>
      <c r="N53" s="173">
        <f t="shared" si="16"/>
        <v>0</v>
      </c>
      <c r="O53" s="174">
        <f t="shared" si="16"/>
        <v>0</v>
      </c>
      <c r="P53" s="173">
        <f t="shared" si="16"/>
        <v>0</v>
      </c>
      <c r="Q53" s="173">
        <f t="shared" si="16"/>
        <v>0</v>
      </c>
      <c r="R53" s="173">
        <f t="shared" si="16"/>
        <v>0</v>
      </c>
      <c r="S53" s="175" t="str">
        <f t="shared" si="2"/>
        <v/>
      </c>
      <c r="T53" s="176" t="str">
        <f t="shared" si="3"/>
        <v/>
      </c>
      <c r="U53" s="176" t="str">
        <f t="shared" si="4"/>
        <v/>
      </c>
    </row>
    <row r="54" spans="1:21" ht="14.4">
      <c r="A54" s="173" t="str">
        <f>all!A54</f>
        <v>Graham</v>
      </c>
      <c r="B54" s="173" t="s">
        <v>124</v>
      </c>
      <c r="C54" s="177"/>
      <c r="D54" s="177"/>
      <c r="E54" s="177"/>
      <c r="F54" s="177"/>
      <c r="G54" s="177"/>
      <c r="H54" s="177"/>
      <c r="I54" s="177"/>
      <c r="J54" s="177"/>
      <c r="K54" s="174"/>
      <c r="L54" s="173"/>
      <c r="M54" s="173"/>
      <c r="N54" s="173"/>
      <c r="O54" s="174"/>
      <c r="P54" s="173"/>
      <c r="Q54" s="173"/>
      <c r="R54" s="173"/>
      <c r="S54" s="175" t="str">
        <f t="shared" si="2"/>
        <v/>
      </c>
      <c r="T54" s="176" t="str">
        <f t="shared" si="3"/>
        <v/>
      </c>
      <c r="U54" s="176" t="str">
        <f t="shared" si="4"/>
        <v/>
      </c>
    </row>
    <row r="55" spans="1:21" ht="14.4">
      <c r="A55" s="173" t="str">
        <f>all!A55</f>
        <v>Granville</v>
      </c>
      <c r="B55" s="173" t="s">
        <v>205</v>
      </c>
      <c r="C55" s="177">
        <v>1329</v>
      </c>
      <c r="D55" s="177">
        <v>170</v>
      </c>
      <c r="E55" s="177">
        <v>12</v>
      </c>
      <c r="F55" s="177">
        <v>1335</v>
      </c>
      <c r="G55" s="177">
        <v>1398</v>
      </c>
      <c r="H55" s="177">
        <v>781</v>
      </c>
      <c r="I55" s="177">
        <v>134</v>
      </c>
      <c r="J55" s="177">
        <v>1391</v>
      </c>
      <c r="K55" s="174">
        <f t="shared" ref="K55:R57" si="17">C55</f>
        <v>1329</v>
      </c>
      <c r="L55" s="173">
        <f t="shared" si="17"/>
        <v>170</v>
      </c>
      <c r="M55" s="173">
        <f t="shared" si="17"/>
        <v>12</v>
      </c>
      <c r="N55" s="173">
        <f t="shared" si="17"/>
        <v>1335</v>
      </c>
      <c r="O55" s="174">
        <f t="shared" si="17"/>
        <v>1398</v>
      </c>
      <c r="P55" s="173">
        <f t="shared" si="17"/>
        <v>781</v>
      </c>
      <c r="Q55" s="173">
        <f t="shared" si="17"/>
        <v>134</v>
      </c>
      <c r="R55" s="173">
        <f t="shared" si="17"/>
        <v>1391</v>
      </c>
      <c r="S55" s="175">
        <f t="shared" si="2"/>
        <v>9.5851216022889846E-2</v>
      </c>
      <c r="T55" s="176">
        <f t="shared" si="3"/>
        <v>9.0293453724604959E-3</v>
      </c>
      <c r="U55" s="176">
        <f t="shared" si="4"/>
        <v>0.48972853998532651</v>
      </c>
    </row>
    <row r="56" spans="1:21" ht="14.4">
      <c r="A56" s="173" t="str">
        <f>all!A56</f>
        <v>Greene</v>
      </c>
      <c r="B56" s="173" t="s">
        <v>207</v>
      </c>
      <c r="C56" s="177"/>
      <c r="D56" s="177"/>
      <c r="E56" s="177"/>
      <c r="F56" s="177"/>
      <c r="G56" s="177"/>
      <c r="H56" s="177"/>
      <c r="I56" s="177"/>
      <c r="J56" s="177"/>
      <c r="K56" s="174">
        <f t="shared" si="17"/>
        <v>0</v>
      </c>
      <c r="L56" s="173">
        <f t="shared" si="17"/>
        <v>0</v>
      </c>
      <c r="M56" s="173">
        <f t="shared" si="17"/>
        <v>0</v>
      </c>
      <c r="N56" s="173">
        <f t="shared" si="17"/>
        <v>0</v>
      </c>
      <c r="O56" s="174">
        <f t="shared" si="17"/>
        <v>0</v>
      </c>
      <c r="P56" s="173">
        <f t="shared" si="17"/>
        <v>0</v>
      </c>
      <c r="Q56" s="173">
        <f t="shared" si="17"/>
        <v>0</v>
      </c>
      <c r="R56" s="173">
        <f t="shared" si="17"/>
        <v>0</v>
      </c>
      <c r="S56" s="175" t="str">
        <f t="shared" si="2"/>
        <v/>
      </c>
      <c r="T56" s="176" t="str">
        <f t="shared" si="3"/>
        <v/>
      </c>
      <c r="U56" s="176" t="str">
        <f t="shared" si="4"/>
        <v/>
      </c>
    </row>
    <row r="57" spans="1:21" ht="14.4">
      <c r="A57" s="173" t="str">
        <f>all!A57</f>
        <v>Guilford</v>
      </c>
      <c r="B57" s="173" t="s">
        <v>209</v>
      </c>
      <c r="C57" s="177">
        <v>5847</v>
      </c>
      <c r="D57" s="177">
        <v>1822</v>
      </c>
      <c r="E57" s="177">
        <v>65</v>
      </c>
      <c r="F57" s="177">
        <v>2735</v>
      </c>
      <c r="G57" s="177">
        <v>7461</v>
      </c>
      <c r="H57" s="177">
        <v>2196</v>
      </c>
      <c r="I57" s="177">
        <v>901</v>
      </c>
      <c r="J57" s="177">
        <v>4025</v>
      </c>
      <c r="K57" s="174">
        <f t="shared" si="17"/>
        <v>5847</v>
      </c>
      <c r="L57" s="173">
        <f t="shared" si="17"/>
        <v>1822</v>
      </c>
      <c r="M57" s="173">
        <f t="shared" si="17"/>
        <v>65</v>
      </c>
      <c r="N57" s="173">
        <f t="shared" si="17"/>
        <v>2735</v>
      </c>
      <c r="O57" s="174">
        <f t="shared" si="17"/>
        <v>7461</v>
      </c>
      <c r="P57" s="173">
        <f t="shared" si="17"/>
        <v>2196</v>
      </c>
      <c r="Q57" s="173">
        <f t="shared" si="17"/>
        <v>901</v>
      </c>
      <c r="R57" s="173">
        <f t="shared" si="17"/>
        <v>4025</v>
      </c>
      <c r="S57" s="175">
        <f t="shared" si="2"/>
        <v>0.12076129205200375</v>
      </c>
      <c r="T57" s="176">
        <f t="shared" si="3"/>
        <v>1.111681204036258E-2</v>
      </c>
      <c r="U57" s="176">
        <f t="shared" si="4"/>
        <v>0.40458579881656803</v>
      </c>
    </row>
    <row r="58" spans="1:21" ht="14.4">
      <c r="A58" s="173" t="str">
        <f>all!A58</f>
        <v>Halifax</v>
      </c>
      <c r="B58" s="173" t="s">
        <v>211</v>
      </c>
      <c r="C58" s="177">
        <v>1041</v>
      </c>
      <c r="D58" s="177">
        <v>191</v>
      </c>
      <c r="E58" s="177">
        <v>27</v>
      </c>
      <c r="F58" s="177">
        <v>823</v>
      </c>
      <c r="G58" s="19">
        <v>1234</v>
      </c>
      <c r="H58" s="19">
        <v>597</v>
      </c>
      <c r="I58" s="19">
        <v>193</v>
      </c>
      <c r="J58" s="19">
        <v>446</v>
      </c>
      <c r="K58" s="174">
        <f>C58+C59</f>
        <v>1041</v>
      </c>
      <c r="L58" s="178">
        <f t="shared" ref="L58:R58" si="18">D58+D59</f>
        <v>191</v>
      </c>
      <c r="M58" s="178">
        <f t="shared" si="18"/>
        <v>27</v>
      </c>
      <c r="N58" s="178">
        <f t="shared" si="18"/>
        <v>823</v>
      </c>
      <c r="O58" s="174">
        <f t="shared" si="18"/>
        <v>1234</v>
      </c>
      <c r="P58" s="178">
        <f t="shared" si="18"/>
        <v>597</v>
      </c>
      <c r="Q58" s="178">
        <f t="shared" si="18"/>
        <v>193</v>
      </c>
      <c r="R58" s="178">
        <f t="shared" si="18"/>
        <v>446</v>
      </c>
      <c r="S58" s="175">
        <f t="shared" si="2"/>
        <v>0.15640194489465153</v>
      </c>
      <c r="T58" s="176">
        <f t="shared" si="3"/>
        <v>2.5936599423631124E-2</v>
      </c>
      <c r="U58" s="176">
        <f t="shared" si="4"/>
        <v>0.6485421591804571</v>
      </c>
    </row>
    <row r="59" spans="1:21" ht="14.4">
      <c r="A59" s="173"/>
      <c r="B59" s="173" t="s">
        <v>354</v>
      </c>
      <c r="C59" s="177"/>
      <c r="D59" s="177"/>
      <c r="E59" s="177"/>
      <c r="F59" s="177"/>
      <c r="G59" s="19"/>
      <c r="H59" s="19"/>
      <c r="I59" s="19"/>
      <c r="J59" s="19"/>
      <c r="K59" s="174"/>
      <c r="L59" s="178"/>
      <c r="M59" s="178"/>
      <c r="N59" s="178"/>
      <c r="O59" s="174"/>
      <c r="P59" s="178"/>
      <c r="Q59" s="178"/>
      <c r="R59" s="178"/>
      <c r="S59" s="175"/>
      <c r="T59" s="176"/>
      <c r="U59" s="176"/>
    </row>
    <row r="60" spans="1:21" ht="14.4">
      <c r="A60" s="173" t="str">
        <f>all!A60</f>
        <v>Harnett</v>
      </c>
      <c r="B60" s="173" t="s">
        <v>213</v>
      </c>
      <c r="C60" s="177"/>
      <c r="D60" s="177"/>
      <c r="E60" s="177"/>
      <c r="F60" s="177"/>
      <c r="G60" s="19"/>
      <c r="H60" s="19"/>
      <c r="I60" s="19"/>
      <c r="J60" s="19"/>
      <c r="K60" s="174">
        <f>C60+C61</f>
        <v>1721</v>
      </c>
      <c r="L60" s="178">
        <f t="shared" ref="L60:R60" si="19">D60+D61</f>
        <v>1212</v>
      </c>
      <c r="M60" s="178">
        <f t="shared" si="19"/>
        <v>16</v>
      </c>
      <c r="N60" s="178">
        <f t="shared" si="19"/>
        <v>682</v>
      </c>
      <c r="O60" s="174">
        <f t="shared" si="19"/>
        <v>2287</v>
      </c>
      <c r="P60" s="178">
        <f t="shared" si="19"/>
        <v>1676</v>
      </c>
      <c r="Q60" s="178">
        <f t="shared" si="19"/>
        <v>166</v>
      </c>
      <c r="R60" s="178">
        <f t="shared" si="19"/>
        <v>469</v>
      </c>
      <c r="S60" s="175">
        <f t="shared" si="2"/>
        <v>7.2584171403585487E-2</v>
      </c>
      <c r="T60" s="176">
        <f t="shared" si="3"/>
        <v>9.2969203951191164E-3</v>
      </c>
      <c r="U60" s="176">
        <f t="shared" si="4"/>
        <v>0.59252823631624674</v>
      </c>
    </row>
    <row r="61" spans="1:21" ht="14.4">
      <c r="A61" s="173"/>
      <c r="B61" s="173" t="s">
        <v>214</v>
      </c>
      <c r="C61" s="177">
        <v>1721</v>
      </c>
      <c r="D61" s="177">
        <v>1212</v>
      </c>
      <c r="E61" s="177">
        <v>16</v>
      </c>
      <c r="F61" s="177">
        <v>682</v>
      </c>
      <c r="G61" s="19">
        <v>2287</v>
      </c>
      <c r="H61" s="19">
        <v>1676</v>
      </c>
      <c r="I61" s="19">
        <v>166</v>
      </c>
      <c r="J61" s="19">
        <v>469</v>
      </c>
      <c r="K61" s="174"/>
      <c r="L61" s="178"/>
      <c r="M61" s="178"/>
      <c r="N61" s="178"/>
      <c r="O61" s="174"/>
      <c r="P61" s="178"/>
      <c r="Q61" s="178"/>
      <c r="R61" s="178"/>
      <c r="S61" s="175" t="str">
        <f t="shared" si="2"/>
        <v/>
      </c>
      <c r="T61" s="176" t="str">
        <f t="shared" si="3"/>
        <v/>
      </c>
      <c r="U61" s="176" t="str">
        <f t="shared" si="4"/>
        <v/>
      </c>
    </row>
    <row r="62" spans="1:21" ht="14.4">
      <c r="A62" s="173" t="str">
        <f>all!A62</f>
        <v>Haywood</v>
      </c>
      <c r="B62" s="173" t="s">
        <v>215</v>
      </c>
      <c r="C62" s="177">
        <v>990</v>
      </c>
      <c r="D62" s="177">
        <v>518</v>
      </c>
      <c r="E62" s="177">
        <v>59</v>
      </c>
      <c r="F62" s="177">
        <v>377</v>
      </c>
      <c r="G62" s="19">
        <v>1683</v>
      </c>
      <c r="H62" s="19">
        <v>838</v>
      </c>
      <c r="I62" s="19">
        <v>378</v>
      </c>
      <c r="J62" s="19">
        <v>444</v>
      </c>
      <c r="K62" s="174">
        <f t="shared" ref="K62:R67" si="20">C62</f>
        <v>990</v>
      </c>
      <c r="L62" s="178">
        <f t="shared" si="20"/>
        <v>518</v>
      </c>
      <c r="M62" s="178">
        <f t="shared" si="20"/>
        <v>59</v>
      </c>
      <c r="N62" s="178">
        <f t="shared" si="20"/>
        <v>377</v>
      </c>
      <c r="O62" s="174">
        <f t="shared" si="20"/>
        <v>1683</v>
      </c>
      <c r="P62" s="178">
        <f t="shared" si="20"/>
        <v>838</v>
      </c>
      <c r="Q62" s="178">
        <f t="shared" si="20"/>
        <v>378</v>
      </c>
      <c r="R62" s="178">
        <f t="shared" si="20"/>
        <v>444</v>
      </c>
      <c r="S62" s="175">
        <f t="shared" si="2"/>
        <v>0.22459893048128343</v>
      </c>
      <c r="T62" s="176">
        <f t="shared" si="3"/>
        <v>5.9595959595959598E-2</v>
      </c>
      <c r="U62" s="176">
        <f t="shared" si="4"/>
        <v>0.4591961023142509</v>
      </c>
    </row>
    <row r="63" spans="1:21" ht="14.4">
      <c r="A63" s="173" t="str">
        <f>all!A63</f>
        <v>Henderson</v>
      </c>
      <c r="B63" s="173" t="s">
        <v>217</v>
      </c>
      <c r="C63" s="177">
        <v>1339</v>
      </c>
      <c r="D63" s="177">
        <v>475</v>
      </c>
      <c r="E63" s="177">
        <v>28</v>
      </c>
      <c r="F63" s="177">
        <v>862</v>
      </c>
      <c r="G63" s="19">
        <v>1434</v>
      </c>
      <c r="H63" s="19">
        <v>610</v>
      </c>
      <c r="I63" s="19">
        <v>411</v>
      </c>
      <c r="J63" s="19">
        <v>438</v>
      </c>
      <c r="K63" s="174">
        <f t="shared" si="20"/>
        <v>1339</v>
      </c>
      <c r="L63" s="178">
        <f t="shared" si="20"/>
        <v>475</v>
      </c>
      <c r="M63" s="178">
        <f t="shared" si="20"/>
        <v>28</v>
      </c>
      <c r="N63" s="178">
        <f t="shared" si="20"/>
        <v>862</v>
      </c>
      <c r="O63" s="174">
        <f t="shared" si="20"/>
        <v>1434</v>
      </c>
      <c r="P63" s="178">
        <f t="shared" si="20"/>
        <v>610</v>
      </c>
      <c r="Q63" s="178">
        <f t="shared" si="20"/>
        <v>411</v>
      </c>
      <c r="R63" s="178">
        <f t="shared" si="20"/>
        <v>438</v>
      </c>
      <c r="S63" s="175">
        <f t="shared" si="2"/>
        <v>0.28661087866108786</v>
      </c>
      <c r="T63" s="176">
        <f t="shared" si="3"/>
        <v>2.0911127707244213E-2</v>
      </c>
      <c r="U63" s="176">
        <f t="shared" si="4"/>
        <v>0.66307692307692312</v>
      </c>
    </row>
    <row r="64" spans="1:21" ht="14.4">
      <c r="A64" s="173" t="str">
        <f>all!A64</f>
        <v>Hertford</v>
      </c>
      <c r="B64" s="173" t="s">
        <v>219</v>
      </c>
      <c r="C64" s="177">
        <v>409</v>
      </c>
      <c r="D64" s="177">
        <v>229</v>
      </c>
      <c r="E64" s="177">
        <v>4</v>
      </c>
      <c r="F64" s="177">
        <v>71</v>
      </c>
      <c r="G64" s="19">
        <v>450</v>
      </c>
      <c r="H64" s="19">
        <v>356</v>
      </c>
      <c r="I64" s="19">
        <v>12</v>
      </c>
      <c r="J64" s="19">
        <v>57</v>
      </c>
      <c r="K64" s="174">
        <f t="shared" si="20"/>
        <v>409</v>
      </c>
      <c r="L64" s="178">
        <f t="shared" si="20"/>
        <v>229</v>
      </c>
      <c r="M64" s="178">
        <f t="shared" si="20"/>
        <v>4</v>
      </c>
      <c r="N64" s="178">
        <f t="shared" si="20"/>
        <v>71</v>
      </c>
      <c r="O64" s="174">
        <f t="shared" si="20"/>
        <v>450</v>
      </c>
      <c r="P64" s="178">
        <f t="shared" si="20"/>
        <v>356</v>
      </c>
      <c r="Q64" s="178">
        <f t="shared" si="20"/>
        <v>12</v>
      </c>
      <c r="R64" s="178">
        <f t="shared" si="20"/>
        <v>57</v>
      </c>
      <c r="S64" s="175">
        <f t="shared" si="2"/>
        <v>2.6666666666666668E-2</v>
      </c>
      <c r="T64" s="176">
        <f t="shared" si="3"/>
        <v>9.7799511002444987E-3</v>
      </c>
      <c r="U64" s="176">
        <f t="shared" si="4"/>
        <v>0.5546875</v>
      </c>
    </row>
    <row r="65" spans="1:21" ht="14.4">
      <c r="A65" s="173" t="str">
        <f>all!A65</f>
        <v>Hoke</v>
      </c>
      <c r="B65" s="173" t="s">
        <v>11</v>
      </c>
      <c r="C65" s="177">
        <v>630</v>
      </c>
      <c r="D65" s="177">
        <v>195</v>
      </c>
      <c r="E65" s="177">
        <v>7</v>
      </c>
      <c r="F65" s="177">
        <v>409</v>
      </c>
      <c r="G65" s="19">
        <v>1181</v>
      </c>
      <c r="H65" s="19">
        <v>485</v>
      </c>
      <c r="I65" s="19">
        <v>166</v>
      </c>
      <c r="J65" s="19">
        <v>487</v>
      </c>
      <c r="K65" s="174">
        <f t="shared" si="20"/>
        <v>630</v>
      </c>
      <c r="L65" s="178">
        <f t="shared" si="20"/>
        <v>195</v>
      </c>
      <c r="M65" s="178">
        <f t="shared" si="20"/>
        <v>7</v>
      </c>
      <c r="N65" s="178">
        <f t="shared" si="20"/>
        <v>409</v>
      </c>
      <c r="O65" s="174">
        <f t="shared" si="20"/>
        <v>1181</v>
      </c>
      <c r="P65" s="178">
        <f t="shared" si="20"/>
        <v>485</v>
      </c>
      <c r="Q65" s="178">
        <f t="shared" si="20"/>
        <v>166</v>
      </c>
      <c r="R65" s="178">
        <f t="shared" si="20"/>
        <v>487</v>
      </c>
      <c r="S65" s="175">
        <f t="shared" si="2"/>
        <v>0.14055884843353092</v>
      </c>
      <c r="T65" s="176">
        <f t="shared" si="3"/>
        <v>1.1111111111111112E-2</v>
      </c>
      <c r="U65" s="176">
        <f t="shared" si="4"/>
        <v>0.4564732142857143</v>
      </c>
    </row>
    <row r="66" spans="1:21" ht="14.4">
      <c r="A66" s="173" t="str">
        <f>all!A66</f>
        <v>Hyde</v>
      </c>
      <c r="B66" s="173" t="s">
        <v>221</v>
      </c>
      <c r="C66" s="177"/>
      <c r="D66" s="177"/>
      <c r="E66" s="177"/>
      <c r="F66" s="177"/>
      <c r="G66" s="19"/>
      <c r="H66" s="19"/>
      <c r="I66" s="19"/>
      <c r="J66" s="19"/>
      <c r="K66" s="174">
        <f t="shared" si="20"/>
        <v>0</v>
      </c>
      <c r="L66" s="178">
        <f t="shared" si="20"/>
        <v>0</v>
      </c>
      <c r="M66" s="178">
        <f t="shared" si="20"/>
        <v>0</v>
      </c>
      <c r="N66" s="178">
        <f t="shared" si="20"/>
        <v>0</v>
      </c>
      <c r="O66" s="174">
        <f t="shared" si="20"/>
        <v>0</v>
      </c>
      <c r="P66" s="178">
        <f t="shared" si="20"/>
        <v>0</v>
      </c>
      <c r="Q66" s="178">
        <f t="shared" si="20"/>
        <v>0</v>
      </c>
      <c r="R66" s="178">
        <f t="shared" si="20"/>
        <v>0</v>
      </c>
      <c r="S66" s="175" t="str">
        <f t="shared" si="2"/>
        <v/>
      </c>
      <c r="T66" s="176" t="str">
        <f t="shared" si="3"/>
        <v/>
      </c>
      <c r="U66" s="176" t="str">
        <f t="shared" si="4"/>
        <v/>
      </c>
    </row>
    <row r="67" spans="1:21" ht="14.4">
      <c r="A67" s="173" t="str">
        <f>all!A67</f>
        <v>Iredell</v>
      </c>
      <c r="B67" s="173" t="s">
        <v>222</v>
      </c>
      <c r="C67" s="177">
        <v>2712</v>
      </c>
      <c r="D67" s="177">
        <v>311</v>
      </c>
      <c r="E67" s="177">
        <v>42</v>
      </c>
      <c r="F67" s="177">
        <v>2341</v>
      </c>
      <c r="G67" s="177">
        <v>2675</v>
      </c>
      <c r="H67" s="177">
        <v>951</v>
      </c>
      <c r="I67" s="177">
        <v>399</v>
      </c>
      <c r="J67" s="177">
        <v>1261</v>
      </c>
      <c r="K67" s="174">
        <f t="shared" si="20"/>
        <v>2712</v>
      </c>
      <c r="L67" s="178">
        <f t="shared" si="20"/>
        <v>311</v>
      </c>
      <c r="M67" s="178">
        <f t="shared" si="20"/>
        <v>42</v>
      </c>
      <c r="N67" s="178">
        <f t="shared" si="20"/>
        <v>2341</v>
      </c>
      <c r="O67" s="174">
        <f t="shared" si="20"/>
        <v>2675</v>
      </c>
      <c r="P67" s="178">
        <f t="shared" si="20"/>
        <v>951</v>
      </c>
      <c r="Q67" s="178">
        <f t="shared" si="20"/>
        <v>399</v>
      </c>
      <c r="R67" s="178">
        <f t="shared" si="20"/>
        <v>1261</v>
      </c>
      <c r="S67" s="175">
        <f t="shared" si="2"/>
        <v>0.14915887850467291</v>
      </c>
      <c r="T67" s="176">
        <f t="shared" si="3"/>
        <v>1.5486725663716814E-2</v>
      </c>
      <c r="U67" s="176">
        <f t="shared" si="4"/>
        <v>0.64991671293725706</v>
      </c>
    </row>
    <row r="68" spans="1:21" ht="14.4">
      <c r="A68" s="173" t="str">
        <f>all!A68</f>
        <v>Jackson</v>
      </c>
      <c r="B68" s="173" t="s">
        <v>224</v>
      </c>
      <c r="C68" s="177"/>
      <c r="D68" s="177"/>
      <c r="E68" s="177"/>
      <c r="F68" s="177"/>
      <c r="G68" s="177"/>
      <c r="H68" s="177"/>
      <c r="I68" s="177"/>
      <c r="J68" s="177"/>
      <c r="K68" s="174">
        <f>C68+C69</f>
        <v>0</v>
      </c>
      <c r="L68" s="178">
        <f t="shared" ref="L68:R68" si="21">D68+D69</f>
        <v>0</v>
      </c>
      <c r="M68" s="178">
        <f t="shared" si="21"/>
        <v>0</v>
      </c>
      <c r="N68" s="178">
        <f t="shared" si="21"/>
        <v>0</v>
      </c>
      <c r="O68" s="174">
        <f t="shared" si="21"/>
        <v>0</v>
      </c>
      <c r="P68" s="178">
        <f t="shared" si="21"/>
        <v>0</v>
      </c>
      <c r="Q68" s="178">
        <f t="shared" si="21"/>
        <v>0</v>
      </c>
      <c r="R68" s="178">
        <f t="shared" si="21"/>
        <v>0</v>
      </c>
      <c r="S68" s="175" t="str">
        <f t="shared" si="2"/>
        <v/>
      </c>
      <c r="T68" s="176" t="str">
        <f t="shared" si="3"/>
        <v/>
      </c>
      <c r="U68" s="176" t="str">
        <f t="shared" si="4"/>
        <v/>
      </c>
    </row>
    <row r="69" spans="1:21" ht="14.4">
      <c r="A69" s="173"/>
      <c r="B69" s="173" t="s">
        <v>225</v>
      </c>
      <c r="C69" s="177"/>
      <c r="D69" s="177"/>
      <c r="E69" s="177"/>
      <c r="F69" s="177"/>
      <c r="G69" s="177"/>
      <c r="H69" s="177"/>
      <c r="I69" s="177"/>
      <c r="J69" s="177"/>
      <c r="K69" s="174"/>
      <c r="L69" s="173"/>
      <c r="M69" s="173"/>
      <c r="N69" s="173"/>
      <c r="O69" s="174"/>
      <c r="P69" s="173"/>
      <c r="Q69" s="173"/>
      <c r="R69" s="173"/>
      <c r="S69" s="175" t="str">
        <f t="shared" si="2"/>
        <v/>
      </c>
      <c r="T69" s="176" t="str">
        <f t="shared" si="3"/>
        <v/>
      </c>
      <c r="U69" s="176" t="str">
        <f t="shared" si="4"/>
        <v/>
      </c>
    </row>
    <row r="70" spans="1:21" ht="14.4">
      <c r="A70" s="173" t="str">
        <f>all!A70</f>
        <v>Johnston</v>
      </c>
      <c r="B70" s="173" t="s">
        <v>227</v>
      </c>
      <c r="C70" s="177"/>
      <c r="D70" s="177"/>
      <c r="E70" s="177"/>
      <c r="F70" s="177"/>
      <c r="G70" s="177"/>
      <c r="H70" s="177"/>
      <c r="I70" s="177"/>
      <c r="J70" s="177"/>
      <c r="K70" s="174">
        <f>SUM(C70:C73)</f>
        <v>2716</v>
      </c>
      <c r="L70" s="178">
        <f t="shared" ref="L70:R70" si="22">SUM(D70:D73)</f>
        <v>273</v>
      </c>
      <c r="M70" s="178">
        <f t="shared" si="22"/>
        <v>32</v>
      </c>
      <c r="N70" s="178">
        <f t="shared" si="22"/>
        <v>2454</v>
      </c>
      <c r="O70" s="174">
        <f t="shared" si="22"/>
        <v>2165</v>
      </c>
      <c r="P70" s="178">
        <f t="shared" si="22"/>
        <v>651</v>
      </c>
      <c r="Q70" s="178">
        <f t="shared" si="22"/>
        <v>378</v>
      </c>
      <c r="R70" s="178">
        <f t="shared" si="22"/>
        <v>1121</v>
      </c>
      <c r="S70" s="175">
        <f t="shared" ref="S70:S134" si="23">IFERROR(Q70/O70,"")</f>
        <v>0.1745958429561201</v>
      </c>
      <c r="T70" s="176">
        <f t="shared" ref="T70:T134" si="24">IFERROR(M70/K70,"")</f>
        <v>1.1782032400589101E-2</v>
      </c>
      <c r="U70" s="176">
        <f t="shared" ref="U70:U136" si="25">IFERROR(N70/(N70+R70),"")</f>
        <v>0.68643356643356646</v>
      </c>
    </row>
    <row r="71" spans="1:21" ht="14.4">
      <c r="A71" s="173"/>
      <c r="B71" s="173" t="s">
        <v>228</v>
      </c>
      <c r="C71" s="177">
        <v>2716</v>
      </c>
      <c r="D71" s="177">
        <v>273</v>
      </c>
      <c r="E71" s="177">
        <v>32</v>
      </c>
      <c r="F71" s="177">
        <v>2454</v>
      </c>
      <c r="G71" s="177">
        <v>2165</v>
      </c>
      <c r="H71" s="177">
        <v>651</v>
      </c>
      <c r="I71" s="177">
        <v>378</v>
      </c>
      <c r="J71" s="177">
        <v>1121</v>
      </c>
      <c r="K71" s="174"/>
      <c r="L71" s="178"/>
      <c r="M71" s="178"/>
      <c r="N71" s="178"/>
      <c r="O71" s="174"/>
      <c r="P71" s="178"/>
      <c r="Q71" s="178"/>
      <c r="R71" s="173"/>
      <c r="S71" s="175" t="str">
        <f t="shared" si="23"/>
        <v/>
      </c>
      <c r="T71" s="176" t="str">
        <f t="shared" si="24"/>
        <v/>
      </c>
      <c r="U71" s="176" t="str">
        <f t="shared" si="25"/>
        <v/>
      </c>
    </row>
    <row r="72" spans="1:21" ht="14.4">
      <c r="A72" s="173"/>
      <c r="B72" s="173" t="s">
        <v>229</v>
      </c>
      <c r="C72" s="177"/>
      <c r="D72" s="177"/>
      <c r="E72" s="177"/>
      <c r="F72" s="177"/>
      <c r="G72" s="19"/>
      <c r="H72" s="19"/>
      <c r="I72" s="19"/>
      <c r="J72" s="19"/>
      <c r="K72" s="174"/>
      <c r="L72" s="178"/>
      <c r="M72" s="178"/>
      <c r="N72" s="178"/>
      <c r="O72" s="174"/>
      <c r="P72" s="178"/>
      <c r="Q72" s="178"/>
      <c r="R72" s="173"/>
      <c r="S72" s="175" t="str">
        <f t="shared" si="23"/>
        <v/>
      </c>
      <c r="T72" s="176" t="str">
        <f t="shared" si="24"/>
        <v/>
      </c>
      <c r="U72" s="176" t="str">
        <f t="shared" si="25"/>
        <v/>
      </c>
    </row>
    <row r="73" spans="1:21" ht="14.4">
      <c r="A73" s="173"/>
      <c r="B73" s="173" t="s">
        <v>230</v>
      </c>
      <c r="C73" s="177"/>
      <c r="D73" s="177"/>
      <c r="E73" s="177"/>
      <c r="F73" s="177"/>
      <c r="G73" s="19"/>
      <c r="H73" s="19"/>
      <c r="I73" s="19"/>
      <c r="J73" s="19"/>
      <c r="K73" s="174"/>
      <c r="L73" s="178"/>
      <c r="M73" s="178"/>
      <c r="N73" s="178"/>
      <c r="O73" s="174"/>
      <c r="P73" s="178"/>
      <c r="Q73" s="178"/>
      <c r="R73" s="173"/>
      <c r="S73" s="175" t="str">
        <f t="shared" si="23"/>
        <v/>
      </c>
      <c r="T73" s="176" t="str">
        <f t="shared" si="24"/>
        <v/>
      </c>
      <c r="U73" s="176" t="str">
        <f t="shared" si="25"/>
        <v/>
      </c>
    </row>
    <row r="74" spans="1:21" ht="14.4">
      <c r="A74" s="173" t="str">
        <f>all!A74</f>
        <v>Lee</v>
      </c>
      <c r="B74" s="173" t="s">
        <v>232</v>
      </c>
      <c r="C74" s="177">
        <v>679</v>
      </c>
      <c r="D74" s="177">
        <v>444</v>
      </c>
      <c r="E74" s="177">
        <v>11</v>
      </c>
      <c r="F74" s="177">
        <v>224</v>
      </c>
      <c r="G74" s="19">
        <v>966</v>
      </c>
      <c r="H74" s="19">
        <v>670</v>
      </c>
      <c r="I74" s="19">
        <v>141</v>
      </c>
      <c r="J74" s="19">
        <v>155</v>
      </c>
      <c r="K74" s="174">
        <f t="shared" ref="K74:R77" si="26">C74</f>
        <v>679</v>
      </c>
      <c r="L74" s="178">
        <f t="shared" si="26"/>
        <v>444</v>
      </c>
      <c r="M74" s="178">
        <f t="shared" si="26"/>
        <v>11</v>
      </c>
      <c r="N74" s="178">
        <f t="shared" si="26"/>
        <v>224</v>
      </c>
      <c r="O74" s="174">
        <f t="shared" si="26"/>
        <v>966</v>
      </c>
      <c r="P74" s="178">
        <f t="shared" si="26"/>
        <v>670</v>
      </c>
      <c r="Q74" s="178">
        <f t="shared" si="26"/>
        <v>141</v>
      </c>
      <c r="R74" s="173">
        <f t="shared" si="26"/>
        <v>155</v>
      </c>
      <c r="S74" s="175">
        <f t="shared" si="23"/>
        <v>0.14596273291925466</v>
      </c>
      <c r="T74" s="176">
        <f t="shared" si="24"/>
        <v>1.6200294550810016E-2</v>
      </c>
      <c r="U74" s="176">
        <f t="shared" si="25"/>
        <v>0.59102902374670185</v>
      </c>
    </row>
    <row r="75" spans="1:21" ht="14.4">
      <c r="A75" s="173" t="str">
        <f>all!A75</f>
        <v>Lenoir</v>
      </c>
      <c r="B75" s="173" t="s">
        <v>234</v>
      </c>
      <c r="C75" s="177">
        <v>1455</v>
      </c>
      <c r="D75" s="177">
        <v>398</v>
      </c>
      <c r="E75" s="177">
        <v>3</v>
      </c>
      <c r="F75" s="177">
        <v>997</v>
      </c>
      <c r="G75" s="19">
        <v>1676</v>
      </c>
      <c r="H75" s="19">
        <v>1065</v>
      </c>
      <c r="I75" s="19">
        <v>87</v>
      </c>
      <c r="J75" s="19">
        <v>492</v>
      </c>
      <c r="K75" s="174">
        <f t="shared" si="26"/>
        <v>1455</v>
      </c>
      <c r="L75" s="178">
        <f t="shared" si="26"/>
        <v>398</v>
      </c>
      <c r="M75" s="178">
        <f t="shared" si="26"/>
        <v>3</v>
      </c>
      <c r="N75" s="178">
        <f t="shared" si="26"/>
        <v>997</v>
      </c>
      <c r="O75" s="174">
        <f t="shared" si="26"/>
        <v>1676</v>
      </c>
      <c r="P75" s="178">
        <f t="shared" si="26"/>
        <v>1065</v>
      </c>
      <c r="Q75" s="178">
        <f t="shared" si="26"/>
        <v>87</v>
      </c>
      <c r="R75" s="173">
        <f t="shared" si="26"/>
        <v>492</v>
      </c>
      <c r="S75" s="175">
        <f t="shared" si="23"/>
        <v>5.190930787589499E-2</v>
      </c>
      <c r="T75" s="176">
        <f t="shared" si="24"/>
        <v>2.0618556701030928E-3</v>
      </c>
      <c r="U75" s="176">
        <f t="shared" si="25"/>
        <v>0.66957689724647418</v>
      </c>
    </row>
    <row r="76" spans="1:21" ht="14.4">
      <c r="A76" s="173" t="str">
        <f>all!A76</f>
        <v>Lincoln</v>
      </c>
      <c r="B76" s="173" t="s">
        <v>236</v>
      </c>
      <c r="C76" s="177">
        <v>1800</v>
      </c>
      <c r="D76" s="177">
        <v>138</v>
      </c>
      <c r="E76" s="177">
        <v>18</v>
      </c>
      <c r="F76" s="177">
        <v>1055</v>
      </c>
      <c r="G76" s="19">
        <v>1825</v>
      </c>
      <c r="H76" s="19">
        <v>559</v>
      </c>
      <c r="I76" s="19">
        <v>168</v>
      </c>
      <c r="J76" s="19">
        <v>559</v>
      </c>
      <c r="K76" s="174">
        <f t="shared" si="26"/>
        <v>1800</v>
      </c>
      <c r="L76" s="178">
        <f t="shared" si="26"/>
        <v>138</v>
      </c>
      <c r="M76" s="178">
        <f t="shared" si="26"/>
        <v>18</v>
      </c>
      <c r="N76" s="178">
        <f t="shared" si="26"/>
        <v>1055</v>
      </c>
      <c r="O76" s="174">
        <f t="shared" si="26"/>
        <v>1825</v>
      </c>
      <c r="P76" s="178">
        <f t="shared" si="26"/>
        <v>559</v>
      </c>
      <c r="Q76" s="178">
        <f t="shared" si="26"/>
        <v>168</v>
      </c>
      <c r="R76" s="173">
        <f t="shared" si="26"/>
        <v>559</v>
      </c>
      <c r="S76" s="175">
        <f t="shared" si="23"/>
        <v>9.2054794520547947E-2</v>
      </c>
      <c r="T76" s="176">
        <f t="shared" si="24"/>
        <v>0.01</v>
      </c>
      <c r="U76" s="176">
        <f t="shared" si="25"/>
        <v>0.65365551425030977</v>
      </c>
    </row>
    <row r="77" spans="1:21" ht="14.4">
      <c r="A77" s="173" t="str">
        <f>all!A77</f>
        <v>Macon</v>
      </c>
      <c r="B77" s="173" t="s">
        <v>238</v>
      </c>
      <c r="C77" s="177">
        <v>713</v>
      </c>
      <c r="D77" s="177">
        <v>339</v>
      </c>
      <c r="E77" s="177">
        <v>33</v>
      </c>
      <c r="F77" s="177">
        <v>339</v>
      </c>
      <c r="G77" s="177">
        <v>839</v>
      </c>
      <c r="H77" s="177">
        <v>493</v>
      </c>
      <c r="I77" s="177">
        <v>207</v>
      </c>
      <c r="J77" s="177">
        <v>108</v>
      </c>
      <c r="K77" s="174">
        <f t="shared" si="26"/>
        <v>713</v>
      </c>
      <c r="L77" s="178">
        <f t="shared" si="26"/>
        <v>339</v>
      </c>
      <c r="M77" s="178">
        <f t="shared" si="26"/>
        <v>33</v>
      </c>
      <c r="N77" s="178">
        <f t="shared" si="26"/>
        <v>339</v>
      </c>
      <c r="O77" s="174">
        <f t="shared" si="26"/>
        <v>839</v>
      </c>
      <c r="P77" s="178">
        <f t="shared" si="26"/>
        <v>493</v>
      </c>
      <c r="Q77" s="178">
        <f t="shared" si="26"/>
        <v>207</v>
      </c>
      <c r="R77" s="173">
        <f t="shared" si="26"/>
        <v>108</v>
      </c>
      <c r="S77" s="175">
        <f t="shared" si="23"/>
        <v>0.2467222884386174</v>
      </c>
      <c r="T77" s="176">
        <f t="shared" si="24"/>
        <v>4.6283309957924262E-2</v>
      </c>
      <c r="U77" s="176">
        <f t="shared" si="25"/>
        <v>0.75838926174496646</v>
      </c>
    </row>
    <row r="78" spans="1:21" ht="14.4">
      <c r="A78" s="173" t="str">
        <f>all!A78</f>
        <v>Madison</v>
      </c>
      <c r="B78" s="173" t="s">
        <v>239</v>
      </c>
      <c r="C78" s="177">
        <v>454</v>
      </c>
      <c r="D78" s="177">
        <v>208</v>
      </c>
      <c r="E78" s="177">
        <v>2</v>
      </c>
      <c r="F78" s="177">
        <v>208</v>
      </c>
      <c r="G78" s="19">
        <v>562</v>
      </c>
      <c r="H78" s="19">
        <v>393</v>
      </c>
      <c r="I78" s="19">
        <v>53</v>
      </c>
      <c r="J78" s="19">
        <v>83</v>
      </c>
      <c r="K78" s="174"/>
      <c r="L78" s="178"/>
      <c r="M78" s="178"/>
      <c r="N78" s="178"/>
      <c r="O78" s="174"/>
      <c r="P78" s="178"/>
      <c r="Q78" s="178"/>
      <c r="R78" s="173"/>
      <c r="S78" s="175" t="str">
        <f t="shared" si="23"/>
        <v/>
      </c>
      <c r="T78" s="176" t="str">
        <f t="shared" si="24"/>
        <v/>
      </c>
      <c r="U78" s="176" t="str">
        <f t="shared" si="25"/>
        <v/>
      </c>
    </row>
    <row r="79" spans="1:21" ht="14.4">
      <c r="A79" s="173" t="s">
        <v>339</v>
      </c>
      <c r="B79" s="173" t="s">
        <v>241</v>
      </c>
      <c r="C79" s="177">
        <v>738</v>
      </c>
      <c r="D79" s="177">
        <v>15</v>
      </c>
      <c r="E79" s="177">
        <v>45</v>
      </c>
      <c r="F79" s="177">
        <v>540</v>
      </c>
      <c r="G79" s="177">
        <v>655</v>
      </c>
      <c r="H79" s="177">
        <v>129</v>
      </c>
      <c r="I79" s="177">
        <v>61</v>
      </c>
      <c r="J79" s="177">
        <v>389</v>
      </c>
      <c r="K79" s="174">
        <f t="shared" ref="K79:R80" si="27">C79</f>
        <v>738</v>
      </c>
      <c r="L79" s="178">
        <f t="shared" si="27"/>
        <v>15</v>
      </c>
      <c r="M79" s="178">
        <f t="shared" si="27"/>
        <v>45</v>
      </c>
      <c r="N79" s="178">
        <f t="shared" si="27"/>
        <v>540</v>
      </c>
      <c r="O79" s="174">
        <f t="shared" si="27"/>
        <v>655</v>
      </c>
      <c r="P79" s="178">
        <f t="shared" si="27"/>
        <v>129</v>
      </c>
      <c r="Q79" s="178">
        <f t="shared" si="27"/>
        <v>61</v>
      </c>
      <c r="R79" s="173">
        <f t="shared" si="27"/>
        <v>389</v>
      </c>
      <c r="S79" s="175">
        <f t="shared" si="23"/>
        <v>9.3129770992366412E-2</v>
      </c>
      <c r="T79" s="176">
        <f t="shared" si="24"/>
        <v>6.097560975609756E-2</v>
      </c>
      <c r="U79" s="176">
        <f t="shared" si="25"/>
        <v>0.58127018299246502</v>
      </c>
    </row>
    <row r="80" spans="1:21" ht="14.4">
      <c r="A80" s="173" t="str">
        <f>all!A80</f>
        <v>Mcdowell</v>
      </c>
      <c r="B80" s="173" t="s">
        <v>243</v>
      </c>
      <c r="C80" s="177">
        <v>214</v>
      </c>
      <c r="D80" s="177">
        <v>30</v>
      </c>
      <c r="E80" s="177">
        <v>0</v>
      </c>
      <c r="F80" s="177">
        <v>176</v>
      </c>
      <c r="G80" s="19">
        <v>688</v>
      </c>
      <c r="H80" s="19">
        <v>291</v>
      </c>
      <c r="I80" s="19">
        <v>20</v>
      </c>
      <c r="J80" s="19">
        <v>385</v>
      </c>
      <c r="K80" s="174">
        <f t="shared" si="27"/>
        <v>214</v>
      </c>
      <c r="L80" s="178">
        <f t="shared" si="27"/>
        <v>30</v>
      </c>
      <c r="M80" s="178">
        <f t="shared" si="27"/>
        <v>0</v>
      </c>
      <c r="N80" s="178">
        <f t="shared" si="27"/>
        <v>176</v>
      </c>
      <c r="O80" s="174">
        <f t="shared" si="27"/>
        <v>688</v>
      </c>
      <c r="P80" s="178">
        <f t="shared" si="27"/>
        <v>291</v>
      </c>
      <c r="Q80" s="178">
        <f t="shared" si="27"/>
        <v>20</v>
      </c>
      <c r="R80" s="173">
        <f t="shared" si="27"/>
        <v>385</v>
      </c>
      <c r="S80" s="175">
        <f t="shared" si="23"/>
        <v>2.9069767441860465E-2</v>
      </c>
      <c r="T80" s="176">
        <f t="shared" si="24"/>
        <v>0</v>
      </c>
      <c r="U80" s="176">
        <f t="shared" si="25"/>
        <v>0.31372549019607843</v>
      </c>
    </row>
    <row r="81" spans="1:21" ht="14.4">
      <c r="A81" s="173" t="str">
        <f>all!A81</f>
        <v>Mecklenburg</v>
      </c>
      <c r="B81" s="173" t="s">
        <v>245</v>
      </c>
      <c r="C81" s="177">
        <v>5706</v>
      </c>
      <c r="D81" s="177">
        <v>1480</v>
      </c>
      <c r="E81" s="177">
        <v>223</v>
      </c>
      <c r="F81" s="177">
        <v>3845</v>
      </c>
      <c r="G81" s="177">
        <v>8444</v>
      </c>
      <c r="H81" s="177">
        <v>2996</v>
      </c>
      <c r="I81" s="177">
        <v>1414</v>
      </c>
      <c r="J81" s="177">
        <v>3876</v>
      </c>
      <c r="K81" s="174">
        <f>SUM(C81:C83)</f>
        <v>5717</v>
      </c>
      <c r="L81" s="178">
        <f t="shared" ref="L81:R81" si="28">SUM(D81:D83)</f>
        <v>1482</v>
      </c>
      <c r="M81" s="178">
        <f t="shared" si="28"/>
        <v>227</v>
      </c>
      <c r="N81" s="178">
        <f t="shared" si="28"/>
        <v>3849</v>
      </c>
      <c r="O81" s="174">
        <f t="shared" si="28"/>
        <v>8474</v>
      </c>
      <c r="P81" s="178">
        <f t="shared" si="28"/>
        <v>3005</v>
      </c>
      <c r="Q81" s="178">
        <f t="shared" si="28"/>
        <v>1435</v>
      </c>
      <c r="R81" s="178">
        <f t="shared" si="28"/>
        <v>3876</v>
      </c>
      <c r="S81" s="175">
        <f t="shared" si="23"/>
        <v>0.16934151522303517</v>
      </c>
      <c r="T81" s="176">
        <f t="shared" si="24"/>
        <v>3.9706139583697744E-2</v>
      </c>
      <c r="U81" s="176">
        <f t="shared" si="25"/>
        <v>0.498252427184466</v>
      </c>
    </row>
    <row r="82" spans="1:21" ht="14.4">
      <c r="A82" s="173"/>
      <c r="B82" s="173" t="s">
        <v>246</v>
      </c>
      <c r="C82" s="177"/>
      <c r="D82" s="177"/>
      <c r="E82" s="177"/>
      <c r="F82" s="177"/>
      <c r="G82" s="177"/>
      <c r="H82" s="177"/>
      <c r="I82" s="177"/>
      <c r="J82" s="177"/>
      <c r="K82" s="174"/>
      <c r="L82" s="173"/>
      <c r="M82" s="173"/>
      <c r="N82" s="173"/>
      <c r="O82" s="174"/>
      <c r="P82" s="173"/>
      <c r="Q82" s="173"/>
      <c r="R82" s="173"/>
      <c r="S82" s="175" t="str">
        <f t="shared" si="23"/>
        <v/>
      </c>
      <c r="T82" s="176" t="str">
        <f t="shared" si="24"/>
        <v/>
      </c>
      <c r="U82" s="176" t="str">
        <f t="shared" si="25"/>
        <v/>
      </c>
    </row>
    <row r="83" spans="1:21" ht="14.4">
      <c r="A83" s="173"/>
      <c r="B83" s="173" t="s">
        <v>247</v>
      </c>
      <c r="C83" s="177">
        <v>11</v>
      </c>
      <c r="D83" s="177">
        <v>2</v>
      </c>
      <c r="E83" s="177">
        <v>4</v>
      </c>
      <c r="F83" s="177">
        <v>4</v>
      </c>
      <c r="G83" s="19">
        <v>30</v>
      </c>
      <c r="H83" s="19">
        <v>9</v>
      </c>
      <c r="I83" s="19">
        <v>21</v>
      </c>
      <c r="J83" s="19">
        <v>0</v>
      </c>
      <c r="K83" s="174"/>
      <c r="L83" s="173"/>
      <c r="M83" s="173"/>
      <c r="N83" s="173"/>
      <c r="O83" s="174"/>
      <c r="P83" s="173"/>
      <c r="Q83" s="173"/>
      <c r="R83" s="173"/>
      <c r="S83" s="175" t="str">
        <f t="shared" si="23"/>
        <v/>
      </c>
      <c r="T83" s="176" t="str">
        <f t="shared" si="24"/>
        <v/>
      </c>
      <c r="U83" s="176" t="str">
        <f t="shared" si="25"/>
        <v/>
      </c>
    </row>
    <row r="84" spans="1:21" ht="14.4">
      <c r="A84" s="173" t="str">
        <f>all!A84</f>
        <v>Mitchell</v>
      </c>
      <c r="B84" s="173" t="s">
        <v>249</v>
      </c>
      <c r="C84" s="177">
        <v>418</v>
      </c>
      <c r="D84" s="177">
        <v>232</v>
      </c>
      <c r="E84" s="177">
        <v>1</v>
      </c>
      <c r="F84" s="177">
        <v>195</v>
      </c>
      <c r="G84" s="177">
        <v>376</v>
      </c>
      <c r="H84" s="177">
        <v>231</v>
      </c>
      <c r="I84" s="177">
        <v>45</v>
      </c>
      <c r="J84" s="177">
        <v>69</v>
      </c>
      <c r="K84" s="174">
        <f t="shared" ref="K84:R86" si="29">C84</f>
        <v>418</v>
      </c>
      <c r="L84" s="173">
        <f t="shared" si="29"/>
        <v>232</v>
      </c>
      <c r="M84" s="173">
        <f t="shared" si="29"/>
        <v>1</v>
      </c>
      <c r="N84" s="173">
        <f t="shared" si="29"/>
        <v>195</v>
      </c>
      <c r="O84" s="174">
        <f t="shared" si="29"/>
        <v>376</v>
      </c>
      <c r="P84" s="173">
        <f t="shared" si="29"/>
        <v>231</v>
      </c>
      <c r="Q84" s="173">
        <f t="shared" si="29"/>
        <v>45</v>
      </c>
      <c r="R84" s="173">
        <f t="shared" si="29"/>
        <v>69</v>
      </c>
      <c r="S84" s="175">
        <f t="shared" si="23"/>
        <v>0.11968085106382979</v>
      </c>
      <c r="T84" s="176">
        <f t="shared" si="24"/>
        <v>2.3923444976076554E-3</v>
      </c>
      <c r="U84" s="176">
        <f t="shared" si="25"/>
        <v>0.73863636363636365</v>
      </c>
    </row>
    <row r="85" spans="1:21" ht="14.4">
      <c r="A85" s="173" t="str">
        <f>all!A85</f>
        <v>Montgomery</v>
      </c>
      <c r="B85" s="173" t="s">
        <v>251</v>
      </c>
      <c r="C85" s="177">
        <v>514</v>
      </c>
      <c r="D85" s="177">
        <v>135</v>
      </c>
      <c r="E85" s="177">
        <v>0</v>
      </c>
      <c r="F85" s="177">
        <v>379</v>
      </c>
      <c r="G85" s="19">
        <v>856</v>
      </c>
      <c r="H85" s="19">
        <v>461</v>
      </c>
      <c r="I85" s="19">
        <v>64</v>
      </c>
      <c r="J85" s="19">
        <v>331</v>
      </c>
      <c r="K85" s="174">
        <f t="shared" si="29"/>
        <v>514</v>
      </c>
      <c r="L85" s="173">
        <f t="shared" si="29"/>
        <v>135</v>
      </c>
      <c r="M85" s="173">
        <f t="shared" si="29"/>
        <v>0</v>
      </c>
      <c r="N85" s="173">
        <f t="shared" si="29"/>
        <v>379</v>
      </c>
      <c r="O85" s="174">
        <f t="shared" si="29"/>
        <v>856</v>
      </c>
      <c r="P85" s="173">
        <f t="shared" si="29"/>
        <v>461</v>
      </c>
      <c r="Q85" s="173">
        <f t="shared" si="29"/>
        <v>64</v>
      </c>
      <c r="R85" s="173">
        <f t="shared" si="29"/>
        <v>331</v>
      </c>
      <c r="S85" s="175">
        <f t="shared" si="23"/>
        <v>7.476635514018691E-2</v>
      </c>
      <c r="T85" s="176">
        <f t="shared" si="24"/>
        <v>0</v>
      </c>
      <c r="U85" s="176">
        <f t="shared" si="25"/>
        <v>0.53380281690140841</v>
      </c>
    </row>
    <row r="86" spans="1:21" ht="14.4">
      <c r="A86" s="173" t="str">
        <f>all!A86</f>
        <v>Moore</v>
      </c>
      <c r="B86" s="173" t="s">
        <v>253</v>
      </c>
      <c r="C86" s="177">
        <v>1470</v>
      </c>
      <c r="D86" s="177">
        <v>286</v>
      </c>
      <c r="E86" s="177">
        <v>16</v>
      </c>
      <c r="F86" s="177">
        <v>1192</v>
      </c>
      <c r="G86" s="19">
        <v>1736</v>
      </c>
      <c r="H86" s="19">
        <v>681</v>
      </c>
      <c r="I86" s="19">
        <v>144</v>
      </c>
      <c r="J86" s="19">
        <v>980</v>
      </c>
      <c r="K86" s="174">
        <f t="shared" si="29"/>
        <v>1470</v>
      </c>
      <c r="L86" s="173">
        <f t="shared" si="29"/>
        <v>286</v>
      </c>
      <c r="M86" s="173">
        <f t="shared" si="29"/>
        <v>16</v>
      </c>
      <c r="N86" s="173">
        <f t="shared" si="29"/>
        <v>1192</v>
      </c>
      <c r="O86" s="174">
        <f t="shared" si="29"/>
        <v>1736</v>
      </c>
      <c r="P86" s="173">
        <f t="shared" si="29"/>
        <v>681</v>
      </c>
      <c r="Q86" s="173">
        <f t="shared" si="29"/>
        <v>144</v>
      </c>
      <c r="R86" s="173">
        <f t="shared" si="29"/>
        <v>980</v>
      </c>
      <c r="S86" s="175">
        <f t="shared" si="23"/>
        <v>8.294930875576037E-2</v>
      </c>
      <c r="T86" s="176">
        <f t="shared" si="24"/>
        <v>1.0884353741496598E-2</v>
      </c>
      <c r="U86" s="176">
        <f t="shared" si="25"/>
        <v>0.54880294659300188</v>
      </c>
    </row>
    <row r="87" spans="1:21" ht="14.4">
      <c r="A87" s="173" t="str">
        <f>all!A87</f>
        <v>Nash</v>
      </c>
      <c r="B87" s="173" t="s">
        <v>255</v>
      </c>
      <c r="C87" s="177">
        <v>698</v>
      </c>
      <c r="D87" s="177">
        <v>54</v>
      </c>
      <c r="E87" s="177">
        <v>4</v>
      </c>
      <c r="F87" s="177">
        <v>577</v>
      </c>
      <c r="G87" s="19">
        <v>1077</v>
      </c>
      <c r="H87" s="19">
        <v>247</v>
      </c>
      <c r="I87" s="19">
        <v>134</v>
      </c>
      <c r="J87" s="19">
        <v>597</v>
      </c>
      <c r="K87" s="174">
        <f>C87+C88</f>
        <v>2151</v>
      </c>
      <c r="L87" s="178">
        <f t="shared" ref="L87:R87" si="30">D87+D88</f>
        <v>359</v>
      </c>
      <c r="M87" s="178">
        <f t="shared" si="30"/>
        <v>18</v>
      </c>
      <c r="N87" s="178">
        <f t="shared" si="30"/>
        <v>577</v>
      </c>
      <c r="O87" s="174">
        <f t="shared" si="30"/>
        <v>2483</v>
      </c>
      <c r="P87" s="178">
        <f t="shared" si="30"/>
        <v>1198</v>
      </c>
      <c r="Q87" s="178">
        <f t="shared" si="30"/>
        <v>287</v>
      </c>
      <c r="R87" s="178">
        <f t="shared" si="30"/>
        <v>597</v>
      </c>
      <c r="S87" s="175">
        <f t="shared" si="23"/>
        <v>0.11558598469593234</v>
      </c>
      <c r="T87" s="176">
        <f t="shared" si="24"/>
        <v>8.368200836820083E-3</v>
      </c>
      <c r="U87" s="176">
        <f t="shared" si="25"/>
        <v>0.49148211243611584</v>
      </c>
    </row>
    <row r="88" spans="1:21" ht="14.4">
      <c r="A88" s="173"/>
      <c r="B88" s="173" t="s">
        <v>256</v>
      </c>
      <c r="C88" s="177">
        <v>1453</v>
      </c>
      <c r="D88" s="177">
        <v>305</v>
      </c>
      <c r="E88" s="177">
        <v>14</v>
      </c>
      <c r="F88" s="177">
        <v>0</v>
      </c>
      <c r="G88" s="177">
        <v>1406</v>
      </c>
      <c r="H88" s="177">
        <v>951</v>
      </c>
      <c r="I88" s="177">
        <v>153</v>
      </c>
      <c r="J88" s="177">
        <v>0</v>
      </c>
      <c r="K88" s="174"/>
      <c r="L88" s="178"/>
      <c r="M88" s="178"/>
      <c r="N88" s="178"/>
      <c r="O88" s="174"/>
      <c r="P88" s="178"/>
      <c r="Q88" s="178"/>
      <c r="R88" s="173"/>
      <c r="S88" s="175" t="str">
        <f t="shared" si="23"/>
        <v/>
      </c>
      <c r="T88" s="176" t="str">
        <f t="shared" si="24"/>
        <v/>
      </c>
      <c r="U88" s="176" t="str">
        <f t="shared" si="25"/>
        <v/>
      </c>
    </row>
    <row r="89" spans="1:21" ht="14.4">
      <c r="A89" s="173" t="str">
        <f>all!A89</f>
        <v>New Hanover</v>
      </c>
      <c r="B89" s="173" t="s">
        <v>258</v>
      </c>
      <c r="C89" s="177">
        <v>1595</v>
      </c>
      <c r="D89" s="177">
        <v>249</v>
      </c>
      <c r="E89" s="177">
        <v>32</v>
      </c>
      <c r="F89" s="177">
        <v>1016</v>
      </c>
      <c r="G89" s="19">
        <v>1659</v>
      </c>
      <c r="H89" s="19">
        <v>422</v>
      </c>
      <c r="I89" s="19">
        <v>119</v>
      </c>
      <c r="J89" s="19">
        <v>583</v>
      </c>
      <c r="K89" s="174">
        <f>C89+C90</f>
        <v>1599</v>
      </c>
      <c r="L89" s="178">
        <f t="shared" ref="L89:R89" si="31">D89+D90</f>
        <v>253</v>
      </c>
      <c r="M89" s="178">
        <f t="shared" si="31"/>
        <v>32</v>
      </c>
      <c r="N89" s="178">
        <f t="shared" si="31"/>
        <v>1016</v>
      </c>
      <c r="O89" s="174">
        <f t="shared" si="31"/>
        <v>1678</v>
      </c>
      <c r="P89" s="178">
        <f t="shared" si="31"/>
        <v>422</v>
      </c>
      <c r="Q89" s="178">
        <f t="shared" si="31"/>
        <v>137</v>
      </c>
      <c r="R89" s="178">
        <f t="shared" si="31"/>
        <v>583</v>
      </c>
      <c r="S89" s="175">
        <f t="shared" si="23"/>
        <v>8.1644815256257455E-2</v>
      </c>
      <c r="T89" s="176">
        <f t="shared" si="24"/>
        <v>2.0012507817385866E-2</v>
      </c>
      <c r="U89" s="176">
        <f t="shared" si="25"/>
        <v>0.63539712320200126</v>
      </c>
    </row>
    <row r="90" spans="1:21" ht="14.4">
      <c r="A90" s="173"/>
      <c r="B90" s="173" t="s">
        <v>259</v>
      </c>
      <c r="C90" s="177">
        <v>4</v>
      </c>
      <c r="D90" s="177">
        <v>4</v>
      </c>
      <c r="E90" s="177">
        <v>0</v>
      </c>
      <c r="F90" s="177">
        <v>0</v>
      </c>
      <c r="G90" s="19">
        <v>19</v>
      </c>
      <c r="H90" s="19">
        <v>0</v>
      </c>
      <c r="I90" s="19">
        <v>18</v>
      </c>
      <c r="J90" s="19">
        <v>0</v>
      </c>
      <c r="K90" s="174"/>
      <c r="L90" s="178"/>
      <c r="M90" s="178"/>
      <c r="N90" s="178"/>
      <c r="O90" s="174"/>
      <c r="P90" s="178"/>
      <c r="Q90" s="178"/>
      <c r="R90" s="173"/>
      <c r="S90" s="175" t="str">
        <f t="shared" si="23"/>
        <v/>
      </c>
      <c r="T90" s="176" t="str">
        <f t="shared" si="24"/>
        <v/>
      </c>
      <c r="U90" s="176" t="str">
        <f t="shared" si="25"/>
        <v/>
      </c>
    </row>
    <row r="91" spans="1:21" ht="14.4">
      <c r="A91" s="173" t="str">
        <f>all!A91</f>
        <v>Northampton</v>
      </c>
      <c r="B91" s="173" t="s">
        <v>261</v>
      </c>
      <c r="C91" s="177">
        <v>7</v>
      </c>
      <c r="D91" s="177">
        <v>0</v>
      </c>
      <c r="E91" s="177">
        <v>0</v>
      </c>
      <c r="F91" s="177">
        <v>7</v>
      </c>
      <c r="G91" s="19">
        <v>5</v>
      </c>
      <c r="H91" s="19">
        <v>1</v>
      </c>
      <c r="I91" s="19">
        <v>0</v>
      </c>
      <c r="J91" s="19">
        <v>4</v>
      </c>
      <c r="K91" s="174">
        <f>SUM(C91:C95)</f>
        <v>21</v>
      </c>
      <c r="L91" s="178">
        <f t="shared" ref="L91:R91" si="32">SUM(D91:D95)</f>
        <v>0</v>
      </c>
      <c r="M91" s="178">
        <f t="shared" si="32"/>
        <v>0</v>
      </c>
      <c r="N91" s="178">
        <f t="shared" si="32"/>
        <v>7</v>
      </c>
      <c r="O91" s="174">
        <f t="shared" si="32"/>
        <v>19</v>
      </c>
      <c r="P91" s="178">
        <f t="shared" si="32"/>
        <v>1</v>
      </c>
      <c r="Q91" s="178">
        <f t="shared" si="32"/>
        <v>2</v>
      </c>
      <c r="R91" s="178">
        <f t="shared" si="32"/>
        <v>4</v>
      </c>
      <c r="S91" s="175">
        <f t="shared" si="23"/>
        <v>0.10526315789473684</v>
      </c>
      <c r="T91" s="176">
        <f t="shared" si="24"/>
        <v>0</v>
      </c>
      <c r="U91" s="176">
        <f t="shared" si="25"/>
        <v>0.63636363636363635</v>
      </c>
    </row>
    <row r="92" spans="1:21" ht="14.4">
      <c r="A92" s="173"/>
      <c r="B92" s="173" t="s">
        <v>262</v>
      </c>
      <c r="C92" s="177"/>
      <c r="D92" s="177"/>
      <c r="E92" s="177"/>
      <c r="F92" s="177"/>
      <c r="G92" s="19"/>
      <c r="H92" s="19"/>
      <c r="I92" s="19"/>
      <c r="J92" s="19"/>
      <c r="K92" s="174"/>
      <c r="L92" s="178"/>
      <c r="M92" s="178"/>
      <c r="N92" s="178"/>
      <c r="O92" s="174"/>
      <c r="P92" s="178"/>
      <c r="Q92" s="178"/>
      <c r="R92" s="173"/>
      <c r="S92" s="175" t="str">
        <f t="shared" si="23"/>
        <v/>
      </c>
      <c r="T92" s="176" t="str">
        <f t="shared" si="24"/>
        <v/>
      </c>
      <c r="U92" s="176" t="str">
        <f t="shared" si="25"/>
        <v/>
      </c>
    </row>
    <row r="93" spans="1:21" ht="14.4">
      <c r="A93" s="173"/>
      <c r="B93" s="173" t="s">
        <v>263</v>
      </c>
      <c r="C93" s="177">
        <v>14</v>
      </c>
      <c r="D93" s="177">
        <v>0</v>
      </c>
      <c r="E93" s="177">
        <v>0</v>
      </c>
      <c r="F93" s="177">
        <v>0</v>
      </c>
      <c r="G93" s="19">
        <v>12</v>
      </c>
      <c r="H93" s="19">
        <v>0</v>
      </c>
      <c r="I93" s="19">
        <v>0</v>
      </c>
      <c r="J93" s="19">
        <v>0</v>
      </c>
      <c r="K93" s="174"/>
      <c r="L93" s="178"/>
      <c r="M93" s="178"/>
      <c r="N93" s="178"/>
      <c r="O93" s="174"/>
      <c r="P93" s="178"/>
      <c r="Q93" s="178"/>
      <c r="R93" s="173"/>
      <c r="S93" s="175" t="str">
        <f t="shared" si="23"/>
        <v/>
      </c>
      <c r="T93" s="176" t="str">
        <f t="shared" si="24"/>
        <v/>
      </c>
      <c r="U93" s="176" t="str">
        <f t="shared" si="25"/>
        <v/>
      </c>
    </row>
    <row r="94" spans="1:21" ht="14.4">
      <c r="A94" s="173"/>
      <c r="B94" s="173" t="s">
        <v>264</v>
      </c>
      <c r="C94" s="19"/>
      <c r="D94" s="19"/>
      <c r="E94" s="19"/>
      <c r="F94" s="19"/>
      <c r="G94" s="19"/>
      <c r="H94" s="19"/>
      <c r="I94" s="19"/>
      <c r="J94" s="19"/>
      <c r="K94" s="174"/>
      <c r="L94" s="178"/>
      <c r="M94" s="178"/>
      <c r="N94" s="178"/>
      <c r="O94" s="174"/>
      <c r="P94" s="178"/>
      <c r="Q94" s="178"/>
      <c r="R94" s="173"/>
      <c r="S94" s="175" t="str">
        <f t="shared" si="23"/>
        <v/>
      </c>
      <c r="T94" s="176" t="str">
        <f t="shared" si="24"/>
        <v/>
      </c>
      <c r="U94" s="176" t="str">
        <f t="shared" si="25"/>
        <v/>
      </c>
    </row>
    <row r="95" spans="1:21" ht="14.4">
      <c r="A95" s="173"/>
      <c r="B95" s="173" t="s">
        <v>265</v>
      </c>
      <c r="C95" s="177"/>
      <c r="D95" s="177"/>
      <c r="E95" s="177"/>
      <c r="F95" s="177"/>
      <c r="G95" s="177">
        <v>2</v>
      </c>
      <c r="H95" s="177">
        <v>0</v>
      </c>
      <c r="I95" s="177">
        <v>2</v>
      </c>
      <c r="J95" s="177">
        <v>0</v>
      </c>
      <c r="K95" s="174"/>
      <c r="L95" s="178"/>
      <c r="M95" s="178"/>
      <c r="N95" s="178"/>
      <c r="O95" s="174"/>
      <c r="P95" s="178"/>
      <c r="Q95" s="178"/>
      <c r="R95" s="173"/>
      <c r="S95" s="175" t="str">
        <f t="shared" si="23"/>
        <v/>
      </c>
      <c r="T95" s="176" t="str">
        <f t="shared" si="24"/>
        <v/>
      </c>
      <c r="U95" s="176" t="str">
        <f t="shared" si="25"/>
        <v/>
      </c>
    </row>
    <row r="96" spans="1:21" ht="14.4">
      <c r="A96" s="173" t="str">
        <f>all!A96</f>
        <v>Onslow</v>
      </c>
      <c r="B96" s="173" t="s">
        <v>267</v>
      </c>
      <c r="C96" s="177">
        <v>3160</v>
      </c>
      <c r="D96" s="177">
        <v>340</v>
      </c>
      <c r="E96" s="177">
        <v>48</v>
      </c>
      <c r="F96" s="177">
        <v>2772</v>
      </c>
      <c r="G96" s="177">
        <v>2710</v>
      </c>
      <c r="H96" s="177">
        <v>1174</v>
      </c>
      <c r="I96" s="177">
        <v>582</v>
      </c>
      <c r="J96" s="177">
        <v>954</v>
      </c>
      <c r="K96" s="174">
        <f t="shared" ref="K96:R96" si="33">C96</f>
        <v>3160</v>
      </c>
      <c r="L96" s="178">
        <f t="shared" si="33"/>
        <v>340</v>
      </c>
      <c r="M96" s="178">
        <f t="shared" si="33"/>
        <v>48</v>
      </c>
      <c r="N96" s="178">
        <f t="shared" si="33"/>
        <v>2772</v>
      </c>
      <c r="O96" s="174">
        <f t="shared" si="33"/>
        <v>2710</v>
      </c>
      <c r="P96" s="178">
        <f t="shared" si="33"/>
        <v>1174</v>
      </c>
      <c r="Q96" s="178">
        <f t="shared" si="33"/>
        <v>582</v>
      </c>
      <c r="R96" s="173">
        <f t="shared" si="33"/>
        <v>954</v>
      </c>
      <c r="S96" s="175">
        <f t="shared" si="23"/>
        <v>0.21476014760147602</v>
      </c>
      <c r="T96" s="176">
        <f t="shared" si="24"/>
        <v>1.5189873417721518E-2</v>
      </c>
      <c r="U96" s="176">
        <f t="shared" si="25"/>
        <v>0.7439613526570048</v>
      </c>
    </row>
    <row r="97" spans="1:21" ht="14.4">
      <c r="A97" s="173" t="str">
        <f>all!A97</f>
        <v>Orange</v>
      </c>
      <c r="B97" s="173" t="s">
        <v>268</v>
      </c>
      <c r="C97" s="177">
        <v>1478</v>
      </c>
      <c r="D97" s="177">
        <v>870</v>
      </c>
      <c r="E97" s="177">
        <v>56</v>
      </c>
      <c r="F97" s="177">
        <v>505</v>
      </c>
      <c r="G97" s="177">
        <v>1659</v>
      </c>
      <c r="H97" s="177">
        <v>869</v>
      </c>
      <c r="I97" s="177">
        <v>400</v>
      </c>
      <c r="J97" s="177">
        <v>331</v>
      </c>
      <c r="K97" s="174">
        <f>C97+C98</f>
        <v>1478</v>
      </c>
      <c r="L97" s="178">
        <f t="shared" ref="L97:R97" si="34">D97+D98</f>
        <v>870</v>
      </c>
      <c r="M97" s="178">
        <f t="shared" si="34"/>
        <v>56</v>
      </c>
      <c r="N97" s="178">
        <f t="shared" si="34"/>
        <v>505</v>
      </c>
      <c r="O97" s="174">
        <f t="shared" si="34"/>
        <v>1659</v>
      </c>
      <c r="P97" s="178">
        <f t="shared" si="34"/>
        <v>869</v>
      </c>
      <c r="Q97" s="178">
        <f t="shared" si="34"/>
        <v>400</v>
      </c>
      <c r="R97" s="178">
        <f t="shared" si="34"/>
        <v>331</v>
      </c>
      <c r="S97" s="175">
        <f t="shared" si="23"/>
        <v>0.24110910186859555</v>
      </c>
      <c r="T97" s="176">
        <f t="shared" si="24"/>
        <v>3.7889039242219216E-2</v>
      </c>
      <c r="U97" s="176">
        <f t="shared" si="25"/>
        <v>0.60406698564593297</v>
      </c>
    </row>
    <row r="98" spans="1:21" ht="14.4">
      <c r="A98" s="173"/>
      <c r="B98" s="173" t="s">
        <v>341</v>
      </c>
      <c r="C98" s="177"/>
      <c r="D98" s="177"/>
      <c r="E98" s="177"/>
      <c r="F98" s="177"/>
      <c r="G98" s="177"/>
      <c r="H98" s="177"/>
      <c r="I98" s="177"/>
      <c r="J98" s="177"/>
      <c r="K98" s="174"/>
      <c r="L98" s="178"/>
      <c r="M98" s="178"/>
      <c r="N98" s="178"/>
      <c r="O98" s="174"/>
      <c r="P98" s="178"/>
      <c r="Q98" s="178"/>
      <c r="R98" s="173"/>
      <c r="S98" s="175" t="str">
        <f t="shared" si="23"/>
        <v/>
      </c>
      <c r="T98" s="176" t="str">
        <f t="shared" si="24"/>
        <v/>
      </c>
      <c r="U98" s="176"/>
    </row>
    <row r="99" spans="1:21" ht="14.4">
      <c r="A99" s="173" t="str">
        <f>all!A99</f>
        <v>Pasquotank</v>
      </c>
      <c r="B99" s="173" t="s">
        <v>270</v>
      </c>
      <c r="C99" s="177">
        <v>1983</v>
      </c>
      <c r="D99" s="177">
        <v>390</v>
      </c>
      <c r="E99" s="177">
        <v>34</v>
      </c>
      <c r="F99" s="177">
        <v>1509</v>
      </c>
      <c r="G99" s="19">
        <v>1052</v>
      </c>
      <c r="H99" s="19">
        <v>515</v>
      </c>
      <c r="I99" s="19">
        <v>204</v>
      </c>
      <c r="J99" s="19">
        <v>299</v>
      </c>
      <c r="K99" s="174">
        <f t="shared" ref="K99:R100" si="35">C99</f>
        <v>1983</v>
      </c>
      <c r="L99" s="178">
        <f t="shared" si="35"/>
        <v>390</v>
      </c>
      <c r="M99" s="178">
        <f t="shared" si="35"/>
        <v>34</v>
      </c>
      <c r="N99" s="178">
        <f t="shared" si="35"/>
        <v>1509</v>
      </c>
      <c r="O99" s="174">
        <f t="shared" si="35"/>
        <v>1052</v>
      </c>
      <c r="P99" s="178">
        <f t="shared" si="35"/>
        <v>515</v>
      </c>
      <c r="Q99" s="178">
        <f t="shared" si="35"/>
        <v>204</v>
      </c>
      <c r="R99" s="173">
        <f t="shared" si="35"/>
        <v>299</v>
      </c>
      <c r="S99" s="175">
        <f t="shared" si="23"/>
        <v>0.19391634980988592</v>
      </c>
      <c r="T99" s="176">
        <f t="shared" si="24"/>
        <v>1.7145738779626829E-2</v>
      </c>
      <c r="U99" s="176">
        <f t="shared" ref="U99:U100" si="36">IFERROR(N99/(N99+R99),"")</f>
        <v>0.83462389380530977</v>
      </c>
    </row>
    <row r="100" spans="1:21" ht="14.4">
      <c r="A100" s="173" t="str">
        <f>all!A100</f>
        <v>Pender</v>
      </c>
      <c r="B100" s="173" t="s">
        <v>272</v>
      </c>
      <c r="C100" s="177"/>
      <c r="D100" s="177"/>
      <c r="E100" s="177"/>
      <c r="F100" s="177"/>
      <c r="G100" s="19"/>
      <c r="H100" s="19"/>
      <c r="I100" s="19"/>
      <c r="J100" s="19"/>
      <c r="K100" s="174">
        <f t="shared" si="35"/>
        <v>0</v>
      </c>
      <c r="L100" s="178">
        <f t="shared" si="35"/>
        <v>0</v>
      </c>
      <c r="M100" s="178">
        <f t="shared" si="35"/>
        <v>0</v>
      </c>
      <c r="N100" s="178">
        <f t="shared" si="35"/>
        <v>0</v>
      </c>
      <c r="O100" s="174">
        <f t="shared" si="35"/>
        <v>0</v>
      </c>
      <c r="P100" s="178">
        <f t="shared" si="35"/>
        <v>0</v>
      </c>
      <c r="Q100" s="178">
        <f t="shared" si="35"/>
        <v>0</v>
      </c>
      <c r="R100" s="173">
        <f t="shared" si="35"/>
        <v>0</v>
      </c>
      <c r="S100" s="175" t="str">
        <f t="shared" si="23"/>
        <v/>
      </c>
      <c r="T100" s="176" t="str">
        <f t="shared" si="24"/>
        <v/>
      </c>
      <c r="U100" s="176" t="str">
        <f t="shared" si="36"/>
        <v/>
      </c>
    </row>
    <row r="101" spans="1:21" ht="14.4">
      <c r="A101" s="173" t="str">
        <f>all!A101</f>
        <v>Perquimans</v>
      </c>
      <c r="B101" s="173" t="s">
        <v>273</v>
      </c>
      <c r="C101" s="177"/>
      <c r="D101" s="177"/>
      <c r="E101" s="177"/>
      <c r="F101" s="177"/>
      <c r="G101" s="19"/>
      <c r="H101" s="19"/>
      <c r="I101" s="19"/>
      <c r="J101" s="19"/>
      <c r="K101" s="174"/>
      <c r="L101" s="178"/>
      <c r="M101" s="178"/>
      <c r="N101" s="178"/>
      <c r="O101" s="174"/>
      <c r="P101" s="178"/>
      <c r="Q101" s="178"/>
      <c r="R101" s="173"/>
      <c r="S101" s="175" t="str">
        <f t="shared" si="23"/>
        <v/>
      </c>
      <c r="T101" s="176" t="str">
        <f t="shared" si="24"/>
        <v/>
      </c>
      <c r="U101" s="176" t="str">
        <f t="shared" si="25"/>
        <v/>
      </c>
    </row>
    <row r="102" spans="1:21" ht="14.4">
      <c r="A102" s="173" t="str">
        <f>all!A102</f>
        <v>Person</v>
      </c>
      <c r="B102" s="173" t="s">
        <v>274</v>
      </c>
      <c r="C102" s="177">
        <v>952</v>
      </c>
      <c r="D102" s="177">
        <v>92</v>
      </c>
      <c r="E102" s="177">
        <v>3</v>
      </c>
      <c r="F102" s="177">
        <v>845</v>
      </c>
      <c r="G102" s="19">
        <v>1007</v>
      </c>
      <c r="H102" s="19">
        <v>287</v>
      </c>
      <c r="I102" s="19">
        <v>104</v>
      </c>
      <c r="J102" s="19">
        <v>583</v>
      </c>
      <c r="K102" s="174">
        <f t="shared" ref="K102:R102" si="37">C102</f>
        <v>952</v>
      </c>
      <c r="L102" s="178">
        <f t="shared" si="37"/>
        <v>92</v>
      </c>
      <c r="M102" s="178">
        <f t="shared" si="37"/>
        <v>3</v>
      </c>
      <c r="N102" s="178">
        <f t="shared" si="37"/>
        <v>845</v>
      </c>
      <c r="O102" s="174">
        <f t="shared" si="37"/>
        <v>1007</v>
      </c>
      <c r="P102" s="178">
        <f t="shared" si="37"/>
        <v>287</v>
      </c>
      <c r="Q102" s="178">
        <f t="shared" si="37"/>
        <v>104</v>
      </c>
      <c r="R102" s="173">
        <f t="shared" si="37"/>
        <v>583</v>
      </c>
      <c r="S102" s="175">
        <f t="shared" si="23"/>
        <v>0.10327706057596822</v>
      </c>
      <c r="T102" s="176">
        <f t="shared" si="24"/>
        <v>3.1512605042016808E-3</v>
      </c>
      <c r="U102" s="176">
        <f t="shared" si="25"/>
        <v>0.59173669467787116</v>
      </c>
    </row>
    <row r="103" spans="1:21" ht="14.4">
      <c r="A103" s="173" t="str">
        <f>all!A103</f>
        <v>Pitt</v>
      </c>
      <c r="B103" s="173" t="s">
        <v>276</v>
      </c>
      <c r="C103" s="177">
        <v>475</v>
      </c>
      <c r="D103" s="177">
        <v>0</v>
      </c>
      <c r="E103" s="177">
        <v>29</v>
      </c>
      <c r="F103" s="177">
        <v>71</v>
      </c>
      <c r="G103" s="177">
        <v>626</v>
      </c>
      <c r="H103" s="177">
        <v>0</v>
      </c>
      <c r="I103" s="177">
        <v>64</v>
      </c>
      <c r="J103" s="177">
        <v>25</v>
      </c>
      <c r="K103" s="174">
        <f>SUM(C103:C108)</f>
        <v>1932</v>
      </c>
      <c r="L103" s="178">
        <f t="shared" ref="L103:R103" si="38">SUM(D103:D108)</f>
        <v>332</v>
      </c>
      <c r="M103" s="178">
        <f t="shared" si="38"/>
        <v>44</v>
      </c>
      <c r="N103" s="178">
        <f t="shared" si="38"/>
        <v>1105</v>
      </c>
      <c r="O103" s="174">
        <f t="shared" si="38"/>
        <v>2500</v>
      </c>
      <c r="P103" s="178">
        <f t="shared" si="38"/>
        <v>812</v>
      </c>
      <c r="Q103" s="178">
        <f t="shared" si="38"/>
        <v>236</v>
      </c>
      <c r="R103" s="178">
        <f t="shared" si="38"/>
        <v>887</v>
      </c>
      <c r="S103" s="175">
        <f t="shared" si="23"/>
        <v>9.4399999999999998E-2</v>
      </c>
      <c r="T103" s="176">
        <f t="shared" si="24"/>
        <v>2.2774327122153208E-2</v>
      </c>
      <c r="U103" s="176">
        <f t="shared" si="25"/>
        <v>0.55471887550200805</v>
      </c>
    </row>
    <row r="104" spans="1:21" ht="14.4">
      <c r="A104" s="173"/>
      <c r="B104" s="173" t="s">
        <v>277</v>
      </c>
      <c r="C104" s="177">
        <v>58</v>
      </c>
      <c r="D104" s="177">
        <v>8</v>
      </c>
      <c r="E104" s="177">
        <v>2</v>
      </c>
      <c r="F104" s="177">
        <v>39</v>
      </c>
      <c r="G104" s="19">
        <v>49</v>
      </c>
      <c r="H104" s="19">
        <v>11</v>
      </c>
      <c r="I104" s="19">
        <v>18</v>
      </c>
      <c r="J104" s="19">
        <v>20</v>
      </c>
      <c r="K104" s="174"/>
      <c r="L104" s="178"/>
      <c r="M104" s="178"/>
      <c r="N104" s="178"/>
      <c r="O104" s="174"/>
      <c r="P104" s="178"/>
      <c r="Q104" s="178"/>
      <c r="R104" s="173"/>
      <c r="S104" s="175" t="str">
        <f t="shared" si="23"/>
        <v/>
      </c>
      <c r="T104" s="176" t="str">
        <f t="shared" si="24"/>
        <v/>
      </c>
      <c r="U104" s="176" t="str">
        <f t="shared" si="25"/>
        <v/>
      </c>
    </row>
    <row r="105" spans="1:21" ht="14.4">
      <c r="A105" s="173"/>
      <c r="B105" s="173" t="s">
        <v>278</v>
      </c>
      <c r="C105" s="177">
        <v>1399</v>
      </c>
      <c r="D105" s="177">
        <v>324</v>
      </c>
      <c r="E105" s="177">
        <v>13</v>
      </c>
      <c r="F105" s="177">
        <v>995</v>
      </c>
      <c r="G105" s="19">
        <v>1825</v>
      </c>
      <c r="H105" s="19">
        <v>801</v>
      </c>
      <c r="I105" s="19">
        <v>154</v>
      </c>
      <c r="J105" s="19">
        <v>842</v>
      </c>
      <c r="K105" s="174"/>
      <c r="L105" s="178"/>
      <c r="M105" s="178"/>
      <c r="N105" s="178"/>
      <c r="O105" s="174"/>
      <c r="P105" s="178"/>
      <c r="Q105" s="178"/>
      <c r="R105" s="173"/>
      <c r="S105" s="175" t="str">
        <f t="shared" si="23"/>
        <v/>
      </c>
      <c r="T105" s="176" t="str">
        <f t="shared" si="24"/>
        <v/>
      </c>
      <c r="U105" s="176" t="str">
        <f t="shared" si="25"/>
        <v/>
      </c>
    </row>
    <row r="106" spans="1:21" ht="14.4">
      <c r="A106" s="173"/>
      <c r="B106" s="173" t="s">
        <v>279</v>
      </c>
      <c r="C106" s="177"/>
      <c r="D106" s="177"/>
      <c r="E106" s="177"/>
      <c r="F106" s="177"/>
      <c r="G106" s="19"/>
      <c r="H106" s="19"/>
      <c r="I106" s="19"/>
      <c r="J106" s="19"/>
      <c r="K106" s="174"/>
      <c r="L106" s="178"/>
      <c r="M106" s="178"/>
      <c r="N106" s="178"/>
      <c r="O106" s="174"/>
      <c r="P106" s="178"/>
      <c r="Q106" s="178"/>
      <c r="R106" s="173"/>
      <c r="S106" s="175" t="str">
        <f t="shared" si="23"/>
        <v/>
      </c>
      <c r="T106" s="176" t="str">
        <f t="shared" si="24"/>
        <v/>
      </c>
      <c r="U106" s="176" t="str">
        <f t="shared" si="25"/>
        <v/>
      </c>
    </row>
    <row r="107" spans="1:21" ht="14.4">
      <c r="A107" s="173"/>
      <c r="B107" s="173" t="s">
        <v>280</v>
      </c>
      <c r="C107" s="177"/>
      <c r="D107" s="177"/>
      <c r="E107" s="177"/>
      <c r="F107" s="177"/>
      <c r="G107" s="19"/>
      <c r="H107" s="19"/>
      <c r="I107" s="19"/>
      <c r="J107" s="19"/>
      <c r="K107" s="174"/>
      <c r="L107" s="178"/>
      <c r="M107" s="178"/>
      <c r="N107" s="178"/>
      <c r="O107" s="174"/>
      <c r="P107" s="178"/>
      <c r="Q107" s="178"/>
      <c r="R107" s="173"/>
      <c r="S107" s="175" t="str">
        <f t="shared" si="23"/>
        <v/>
      </c>
      <c r="T107" s="176" t="str">
        <f t="shared" si="24"/>
        <v/>
      </c>
      <c r="U107" s="176" t="str">
        <f t="shared" si="25"/>
        <v/>
      </c>
    </row>
    <row r="108" spans="1:21" ht="14.4">
      <c r="A108" s="173"/>
      <c r="B108" s="173" t="s">
        <v>281</v>
      </c>
      <c r="C108" s="177"/>
      <c r="D108" s="177"/>
      <c r="E108" s="177"/>
      <c r="F108" s="177"/>
      <c r="G108" s="19"/>
      <c r="H108" s="19"/>
      <c r="I108" s="19"/>
      <c r="J108" s="19"/>
      <c r="K108" s="174"/>
      <c r="L108" s="178"/>
      <c r="M108" s="178"/>
      <c r="N108" s="178"/>
      <c r="O108" s="174"/>
      <c r="P108" s="178"/>
      <c r="Q108" s="178"/>
      <c r="R108" s="173"/>
      <c r="S108" s="175" t="str">
        <f t="shared" si="23"/>
        <v/>
      </c>
      <c r="T108" s="176" t="str">
        <f t="shared" si="24"/>
        <v/>
      </c>
      <c r="U108" s="176" t="str">
        <f t="shared" si="25"/>
        <v/>
      </c>
    </row>
    <row r="109" spans="1:21" ht="14.4">
      <c r="A109" s="173" t="str">
        <f>all!A109</f>
        <v>Polk</v>
      </c>
      <c r="B109" s="173" t="s">
        <v>283</v>
      </c>
      <c r="C109" s="177">
        <v>931</v>
      </c>
      <c r="D109" s="177">
        <v>915</v>
      </c>
      <c r="E109" s="177">
        <v>11</v>
      </c>
      <c r="F109" s="177">
        <v>5</v>
      </c>
      <c r="G109" s="19">
        <v>667</v>
      </c>
      <c r="H109" s="19">
        <v>510</v>
      </c>
      <c r="I109" s="19">
        <v>134</v>
      </c>
      <c r="J109" s="19">
        <v>23</v>
      </c>
      <c r="K109" s="174">
        <f t="shared" ref="K109:R111" si="39">C109</f>
        <v>931</v>
      </c>
      <c r="L109" s="178">
        <f t="shared" si="39"/>
        <v>915</v>
      </c>
      <c r="M109" s="178">
        <f t="shared" si="39"/>
        <v>11</v>
      </c>
      <c r="N109" s="178">
        <f t="shared" si="39"/>
        <v>5</v>
      </c>
      <c r="O109" s="174">
        <f t="shared" si="39"/>
        <v>667</v>
      </c>
      <c r="P109" s="178">
        <f t="shared" si="39"/>
        <v>510</v>
      </c>
      <c r="Q109" s="178">
        <f t="shared" si="39"/>
        <v>134</v>
      </c>
      <c r="R109" s="173">
        <f t="shared" si="39"/>
        <v>23</v>
      </c>
      <c r="S109" s="175">
        <f t="shared" si="23"/>
        <v>0.20089955022488756</v>
      </c>
      <c r="T109" s="176">
        <f t="shared" si="24"/>
        <v>1.1815252416756176E-2</v>
      </c>
      <c r="U109" s="176">
        <f t="shared" si="25"/>
        <v>0.17857142857142858</v>
      </c>
    </row>
    <row r="110" spans="1:21" ht="14.4">
      <c r="A110" s="173" t="str">
        <f>all!A110</f>
        <v>Randolph</v>
      </c>
      <c r="B110" s="173" t="s">
        <v>284</v>
      </c>
      <c r="C110" s="177">
        <v>3580</v>
      </c>
      <c r="D110" s="177">
        <v>107</v>
      </c>
      <c r="E110" s="177">
        <v>28</v>
      </c>
      <c r="F110" s="177">
        <v>3320</v>
      </c>
      <c r="G110" s="177">
        <v>2954</v>
      </c>
      <c r="H110" s="177">
        <v>471</v>
      </c>
      <c r="I110" s="177">
        <v>254</v>
      </c>
      <c r="J110" s="177">
        <v>2197</v>
      </c>
      <c r="K110" s="174">
        <f t="shared" si="39"/>
        <v>3580</v>
      </c>
      <c r="L110" s="178">
        <f t="shared" si="39"/>
        <v>107</v>
      </c>
      <c r="M110" s="178">
        <f t="shared" si="39"/>
        <v>28</v>
      </c>
      <c r="N110" s="178">
        <f t="shared" si="39"/>
        <v>3320</v>
      </c>
      <c r="O110" s="174">
        <f t="shared" si="39"/>
        <v>2954</v>
      </c>
      <c r="P110" s="178">
        <f t="shared" si="39"/>
        <v>471</v>
      </c>
      <c r="Q110" s="178">
        <f t="shared" si="39"/>
        <v>254</v>
      </c>
      <c r="R110" s="173">
        <f t="shared" si="39"/>
        <v>2197</v>
      </c>
      <c r="S110" s="175">
        <f t="shared" si="23"/>
        <v>8.5985104942450916E-2</v>
      </c>
      <c r="T110" s="176">
        <f t="shared" si="24"/>
        <v>7.82122905027933E-3</v>
      </c>
      <c r="U110" s="176">
        <f t="shared" si="25"/>
        <v>0.60177632771433753</v>
      </c>
    </row>
    <row r="111" spans="1:21" ht="14.4">
      <c r="A111" s="173" t="str">
        <f>all!A111</f>
        <v>Richmond</v>
      </c>
      <c r="B111" s="173" t="s">
        <v>285</v>
      </c>
      <c r="C111" s="177">
        <v>260</v>
      </c>
      <c r="D111" s="177">
        <v>46</v>
      </c>
      <c r="E111" s="177">
        <v>1</v>
      </c>
      <c r="F111" s="177">
        <v>216</v>
      </c>
      <c r="G111" s="19">
        <v>647</v>
      </c>
      <c r="H111" s="19">
        <v>162</v>
      </c>
      <c r="I111" s="19">
        <v>26</v>
      </c>
      <c r="J111" s="19">
        <v>308</v>
      </c>
      <c r="K111" s="174">
        <f t="shared" si="39"/>
        <v>260</v>
      </c>
      <c r="L111" s="178">
        <f t="shared" si="39"/>
        <v>46</v>
      </c>
      <c r="M111" s="178">
        <f t="shared" si="39"/>
        <v>1</v>
      </c>
      <c r="N111" s="178">
        <f t="shared" si="39"/>
        <v>216</v>
      </c>
      <c r="O111" s="174">
        <f t="shared" si="39"/>
        <v>647</v>
      </c>
      <c r="P111" s="178">
        <f t="shared" si="39"/>
        <v>162</v>
      </c>
      <c r="Q111" s="178">
        <f t="shared" si="39"/>
        <v>26</v>
      </c>
      <c r="R111" s="173">
        <f t="shared" si="39"/>
        <v>308</v>
      </c>
      <c r="S111" s="175">
        <f t="shared" si="23"/>
        <v>4.0185471406491501E-2</v>
      </c>
      <c r="T111" s="176">
        <f t="shared" si="24"/>
        <v>3.8461538461538464E-3</v>
      </c>
      <c r="U111" s="176">
        <f t="shared" si="25"/>
        <v>0.41221374045801529</v>
      </c>
    </row>
    <row r="112" spans="1:21" ht="14.4">
      <c r="A112" s="173" t="str">
        <f>all!A112</f>
        <v>Robeson</v>
      </c>
      <c r="B112" s="173" t="s">
        <v>286</v>
      </c>
      <c r="C112" s="177">
        <v>334</v>
      </c>
      <c r="D112" s="177">
        <v>0</v>
      </c>
      <c r="E112" s="177">
        <v>0</v>
      </c>
      <c r="F112" s="177">
        <v>0</v>
      </c>
      <c r="G112" s="19">
        <v>354</v>
      </c>
      <c r="H112" s="19">
        <v>0</v>
      </c>
      <c r="I112" s="19">
        <v>0</v>
      </c>
      <c r="J112" s="19">
        <v>0</v>
      </c>
      <c r="K112" s="174">
        <f>SUM(C112:C115)</f>
        <v>2493</v>
      </c>
      <c r="L112" s="178">
        <f t="shared" ref="L112:R112" si="40">SUM(D112:D115)</f>
        <v>158</v>
      </c>
      <c r="M112" s="178">
        <f t="shared" si="40"/>
        <v>11</v>
      </c>
      <c r="N112" s="178">
        <f t="shared" si="40"/>
        <v>1863</v>
      </c>
      <c r="O112" s="174">
        <f t="shared" si="40"/>
        <v>5410</v>
      </c>
      <c r="P112" s="178">
        <f t="shared" si="40"/>
        <v>582</v>
      </c>
      <c r="Q112" s="178">
        <f t="shared" si="40"/>
        <v>183</v>
      </c>
      <c r="R112" s="178">
        <f t="shared" si="40"/>
        <v>4110</v>
      </c>
      <c r="S112" s="175">
        <f t="shared" si="23"/>
        <v>3.3826247689463955E-2</v>
      </c>
      <c r="T112" s="176">
        <f t="shared" si="24"/>
        <v>4.4123545928600079E-3</v>
      </c>
      <c r="U112" s="176">
        <f t="shared" si="25"/>
        <v>0.31190356604721248</v>
      </c>
    </row>
    <row r="113" spans="1:21" ht="14.4">
      <c r="A113" s="173"/>
      <c r="B113" s="173" t="s">
        <v>287</v>
      </c>
      <c r="C113" s="177"/>
      <c r="D113" s="177"/>
      <c r="E113" s="177"/>
      <c r="F113" s="177"/>
      <c r="G113" s="19"/>
      <c r="H113" s="19"/>
      <c r="I113" s="19"/>
      <c r="J113" s="19"/>
      <c r="K113" s="174"/>
      <c r="L113" s="178"/>
      <c r="M113" s="178"/>
      <c r="N113" s="178"/>
      <c r="O113" s="174"/>
      <c r="P113" s="178"/>
      <c r="Q113" s="178"/>
      <c r="R113" s="173"/>
      <c r="S113" s="175" t="str">
        <f t="shared" si="23"/>
        <v/>
      </c>
      <c r="T113" s="176" t="str">
        <f t="shared" si="24"/>
        <v/>
      </c>
      <c r="U113" s="176" t="str">
        <f t="shared" si="25"/>
        <v/>
      </c>
    </row>
    <row r="114" spans="1:21" ht="14.4">
      <c r="A114" s="173"/>
      <c r="B114" s="173" t="s">
        <v>288</v>
      </c>
      <c r="C114" s="177">
        <v>2159</v>
      </c>
      <c r="D114" s="177">
        <v>158</v>
      </c>
      <c r="E114" s="177">
        <v>11</v>
      </c>
      <c r="F114" s="177">
        <v>1863</v>
      </c>
      <c r="G114" s="19">
        <v>5056</v>
      </c>
      <c r="H114" s="19">
        <v>582</v>
      </c>
      <c r="I114" s="19">
        <v>183</v>
      </c>
      <c r="J114" s="19">
        <v>4110</v>
      </c>
      <c r="K114" s="174"/>
      <c r="L114" s="178"/>
      <c r="M114" s="178"/>
      <c r="N114" s="178"/>
      <c r="O114" s="174"/>
      <c r="P114" s="178"/>
      <c r="Q114" s="178"/>
      <c r="R114" s="173"/>
      <c r="S114" s="175" t="str">
        <f t="shared" si="23"/>
        <v/>
      </c>
      <c r="T114" s="176" t="str">
        <f t="shared" si="24"/>
        <v/>
      </c>
      <c r="U114" s="176" t="str">
        <f t="shared" si="25"/>
        <v/>
      </c>
    </row>
    <row r="115" spans="1:21" ht="14.4">
      <c r="A115" s="173"/>
      <c r="B115" s="173" t="s">
        <v>289</v>
      </c>
      <c r="C115" s="177"/>
      <c r="D115" s="177"/>
      <c r="E115" s="177"/>
      <c r="F115" s="177"/>
      <c r="G115" s="19"/>
      <c r="H115" s="19"/>
      <c r="I115" s="19"/>
      <c r="J115" s="19"/>
      <c r="K115" s="174"/>
      <c r="L115" s="178"/>
      <c r="M115" s="178"/>
      <c r="N115" s="178"/>
      <c r="O115" s="174"/>
      <c r="P115" s="178"/>
      <c r="Q115" s="178"/>
      <c r="R115" s="173"/>
      <c r="S115" s="175" t="str">
        <f t="shared" si="23"/>
        <v/>
      </c>
      <c r="T115" s="176" t="str">
        <f t="shared" si="24"/>
        <v/>
      </c>
      <c r="U115" s="176" t="str">
        <f t="shared" si="25"/>
        <v/>
      </c>
    </row>
    <row r="116" spans="1:21" ht="14.4">
      <c r="A116" s="173" t="str">
        <f>all!A116</f>
        <v>Rockingham</v>
      </c>
      <c r="B116" s="173" t="s">
        <v>342</v>
      </c>
      <c r="C116" s="177">
        <v>2881</v>
      </c>
      <c r="D116" s="177">
        <v>293</v>
      </c>
      <c r="E116" s="177">
        <v>26</v>
      </c>
      <c r="F116" s="177">
        <v>2443</v>
      </c>
      <c r="G116" s="19">
        <v>2094</v>
      </c>
      <c r="H116" s="19">
        <v>543</v>
      </c>
      <c r="I116" s="19">
        <v>248</v>
      </c>
      <c r="J116" s="19">
        <v>1081</v>
      </c>
      <c r="K116" s="174">
        <f>C116+C117</f>
        <v>2881</v>
      </c>
      <c r="L116" s="178">
        <f t="shared" ref="L116:R116" si="41">D116+D117</f>
        <v>293</v>
      </c>
      <c r="M116" s="178">
        <f t="shared" si="41"/>
        <v>26</v>
      </c>
      <c r="N116" s="178">
        <f t="shared" si="41"/>
        <v>2443</v>
      </c>
      <c r="O116" s="174">
        <f t="shared" si="41"/>
        <v>2094</v>
      </c>
      <c r="P116" s="178">
        <f t="shared" si="41"/>
        <v>543</v>
      </c>
      <c r="Q116" s="178">
        <f t="shared" si="41"/>
        <v>248</v>
      </c>
      <c r="R116" s="178">
        <f t="shared" si="41"/>
        <v>1081</v>
      </c>
      <c r="S116" s="175">
        <f t="shared" si="23"/>
        <v>0.11843361986628462</v>
      </c>
      <c r="T116" s="176">
        <f t="shared" si="24"/>
        <v>9.0246442207566821E-3</v>
      </c>
      <c r="U116" s="176">
        <f t="shared" si="25"/>
        <v>0.69324631101021561</v>
      </c>
    </row>
    <row r="117" spans="1:21" ht="14.4">
      <c r="A117" s="173"/>
      <c r="B117" s="173" t="s">
        <v>343</v>
      </c>
      <c r="C117" s="177"/>
      <c r="D117" s="177"/>
      <c r="E117" s="177"/>
      <c r="F117" s="177"/>
      <c r="G117" s="19"/>
      <c r="H117" s="19"/>
      <c r="I117" s="19"/>
      <c r="J117" s="19"/>
      <c r="K117" s="174"/>
      <c r="L117" s="178"/>
      <c r="M117" s="178"/>
      <c r="N117" s="178"/>
      <c r="O117" s="174"/>
      <c r="P117" s="178"/>
      <c r="Q117" s="178"/>
      <c r="R117" s="173"/>
      <c r="S117" s="175" t="str">
        <f t="shared" si="23"/>
        <v/>
      </c>
      <c r="T117" s="176" t="str">
        <f t="shared" si="24"/>
        <v/>
      </c>
      <c r="U117" s="176"/>
    </row>
    <row r="118" spans="1:21" ht="14.4">
      <c r="A118" s="173" t="str">
        <f>all!A118</f>
        <v>Rowan</v>
      </c>
      <c r="B118" s="173" t="s">
        <v>292</v>
      </c>
      <c r="C118" s="177">
        <v>2783</v>
      </c>
      <c r="D118" s="177">
        <v>814</v>
      </c>
      <c r="E118" s="177">
        <v>33</v>
      </c>
      <c r="F118" s="177">
        <v>1452</v>
      </c>
      <c r="G118" s="177">
        <v>2707</v>
      </c>
      <c r="H118" s="177">
        <v>1646</v>
      </c>
      <c r="I118" s="177">
        <v>373</v>
      </c>
      <c r="J118" s="177">
        <v>571</v>
      </c>
      <c r="K118" s="174">
        <f t="shared" ref="K118:R129" si="42">C118</f>
        <v>2783</v>
      </c>
      <c r="L118" s="178">
        <f t="shared" si="42"/>
        <v>814</v>
      </c>
      <c r="M118" s="178">
        <f t="shared" si="42"/>
        <v>33</v>
      </c>
      <c r="N118" s="178">
        <f t="shared" si="42"/>
        <v>1452</v>
      </c>
      <c r="O118" s="174">
        <f t="shared" si="42"/>
        <v>2707</v>
      </c>
      <c r="P118" s="178">
        <f t="shared" si="42"/>
        <v>1646</v>
      </c>
      <c r="Q118" s="178">
        <f t="shared" si="42"/>
        <v>373</v>
      </c>
      <c r="R118" s="173">
        <f t="shared" si="42"/>
        <v>571</v>
      </c>
      <c r="S118" s="175">
        <f t="shared" si="23"/>
        <v>0.13779091244920577</v>
      </c>
      <c r="T118" s="176">
        <f t="shared" si="24"/>
        <v>1.1857707509881422E-2</v>
      </c>
      <c r="U118" s="176">
        <f t="shared" ref="U118:U129" si="43">IFERROR(N118/(N118+R118),"")</f>
        <v>0.71774592189817099</v>
      </c>
    </row>
    <row r="119" spans="1:21" ht="14.4">
      <c r="A119" s="173" t="str">
        <f>all!A119</f>
        <v>Rutherford</v>
      </c>
      <c r="B119" s="173" t="s">
        <v>294</v>
      </c>
      <c r="C119" s="177">
        <v>1316</v>
      </c>
      <c r="D119" s="177">
        <v>491</v>
      </c>
      <c r="E119" s="177">
        <v>20</v>
      </c>
      <c r="F119" s="177">
        <v>772</v>
      </c>
      <c r="G119" s="19">
        <v>2090</v>
      </c>
      <c r="H119" s="19">
        <v>1467</v>
      </c>
      <c r="I119" s="19">
        <v>203</v>
      </c>
      <c r="J119" s="19">
        <v>336</v>
      </c>
      <c r="K119" s="174">
        <f t="shared" si="42"/>
        <v>1316</v>
      </c>
      <c r="L119" s="178">
        <f t="shared" si="42"/>
        <v>491</v>
      </c>
      <c r="M119" s="178">
        <f t="shared" si="42"/>
        <v>20</v>
      </c>
      <c r="N119" s="178">
        <f t="shared" si="42"/>
        <v>772</v>
      </c>
      <c r="O119" s="174">
        <f t="shared" si="42"/>
        <v>2090</v>
      </c>
      <c r="P119" s="178">
        <f t="shared" si="42"/>
        <v>1467</v>
      </c>
      <c r="Q119" s="178">
        <f t="shared" si="42"/>
        <v>203</v>
      </c>
      <c r="R119" s="173">
        <f t="shared" si="42"/>
        <v>336</v>
      </c>
      <c r="S119" s="175">
        <f t="shared" si="23"/>
        <v>9.7129186602870815E-2</v>
      </c>
      <c r="T119" s="176">
        <f t="shared" si="24"/>
        <v>1.5197568389057751E-2</v>
      </c>
      <c r="U119" s="176">
        <f t="shared" si="43"/>
        <v>0.69675090252707583</v>
      </c>
    </row>
    <row r="120" spans="1:21" ht="14.4">
      <c r="A120" s="173" t="str">
        <f>all!A120</f>
        <v>Sampson</v>
      </c>
      <c r="B120" s="173" t="s">
        <v>296</v>
      </c>
      <c r="C120" s="177"/>
      <c r="D120" s="177"/>
      <c r="E120" s="177"/>
      <c r="F120" s="177"/>
      <c r="G120" s="19"/>
      <c r="H120" s="19"/>
      <c r="I120" s="19"/>
      <c r="J120" s="19"/>
      <c r="K120" s="174">
        <f t="shared" si="42"/>
        <v>0</v>
      </c>
      <c r="L120" s="178">
        <f t="shared" si="42"/>
        <v>0</v>
      </c>
      <c r="M120" s="178">
        <f t="shared" si="42"/>
        <v>0</v>
      </c>
      <c r="N120" s="178">
        <f t="shared" si="42"/>
        <v>0</v>
      </c>
      <c r="O120" s="174">
        <f t="shared" si="42"/>
        <v>0</v>
      </c>
      <c r="P120" s="178">
        <f t="shared" si="42"/>
        <v>0</v>
      </c>
      <c r="Q120" s="178">
        <f t="shared" si="42"/>
        <v>0</v>
      </c>
      <c r="R120" s="173">
        <f t="shared" si="42"/>
        <v>0</v>
      </c>
      <c r="S120" s="175" t="str">
        <f t="shared" si="23"/>
        <v/>
      </c>
      <c r="T120" s="176" t="str">
        <f t="shared" si="24"/>
        <v/>
      </c>
      <c r="U120" s="176" t="str">
        <f t="shared" si="43"/>
        <v/>
      </c>
    </row>
    <row r="121" spans="1:21" ht="14.4">
      <c r="A121" s="173" t="str">
        <f>all!A121</f>
        <v>Scotland</v>
      </c>
      <c r="B121" s="173" t="s">
        <v>297</v>
      </c>
      <c r="C121" s="177">
        <v>619</v>
      </c>
      <c r="D121" s="177">
        <v>282</v>
      </c>
      <c r="E121" s="177">
        <v>7</v>
      </c>
      <c r="F121" s="177">
        <v>279</v>
      </c>
      <c r="G121" s="19">
        <v>1303</v>
      </c>
      <c r="H121" s="19">
        <v>869</v>
      </c>
      <c r="I121" s="19">
        <v>78</v>
      </c>
      <c r="J121" s="19">
        <v>346</v>
      </c>
      <c r="K121" s="174">
        <f t="shared" si="42"/>
        <v>619</v>
      </c>
      <c r="L121" s="178">
        <f t="shared" si="42"/>
        <v>282</v>
      </c>
      <c r="M121" s="178">
        <f t="shared" si="42"/>
        <v>7</v>
      </c>
      <c r="N121" s="178">
        <f t="shared" si="42"/>
        <v>279</v>
      </c>
      <c r="O121" s="174">
        <f t="shared" si="42"/>
        <v>1303</v>
      </c>
      <c r="P121" s="178">
        <f t="shared" si="42"/>
        <v>869</v>
      </c>
      <c r="Q121" s="178">
        <f t="shared" si="42"/>
        <v>78</v>
      </c>
      <c r="R121" s="173">
        <f t="shared" si="42"/>
        <v>346</v>
      </c>
      <c r="S121" s="175">
        <f t="shared" si="23"/>
        <v>5.9861857252494245E-2</v>
      </c>
      <c r="T121" s="176">
        <f t="shared" si="24"/>
        <v>1.1308562197092083E-2</v>
      </c>
      <c r="U121" s="176">
        <f t="shared" si="43"/>
        <v>0.44640000000000002</v>
      </c>
    </row>
    <row r="122" spans="1:21" ht="14.4">
      <c r="A122" s="173" t="str">
        <f>all!A122</f>
        <v>Stanly</v>
      </c>
      <c r="B122" s="173" t="s">
        <v>299</v>
      </c>
      <c r="C122" s="177">
        <v>962</v>
      </c>
      <c r="D122" s="177">
        <v>39</v>
      </c>
      <c r="E122" s="177">
        <v>9</v>
      </c>
      <c r="F122" s="177">
        <v>914</v>
      </c>
      <c r="G122" s="19">
        <v>852</v>
      </c>
      <c r="H122" s="19">
        <v>300</v>
      </c>
      <c r="I122" s="19">
        <v>96</v>
      </c>
      <c r="J122" s="19">
        <v>456</v>
      </c>
      <c r="K122" s="174">
        <f t="shared" si="42"/>
        <v>962</v>
      </c>
      <c r="L122" s="178">
        <f t="shared" si="42"/>
        <v>39</v>
      </c>
      <c r="M122" s="178">
        <f t="shared" si="42"/>
        <v>9</v>
      </c>
      <c r="N122" s="178">
        <f t="shared" si="42"/>
        <v>914</v>
      </c>
      <c r="O122" s="174">
        <f t="shared" si="42"/>
        <v>852</v>
      </c>
      <c r="P122" s="178">
        <f t="shared" si="42"/>
        <v>300</v>
      </c>
      <c r="Q122" s="178">
        <f t="shared" si="42"/>
        <v>96</v>
      </c>
      <c r="R122" s="173">
        <f t="shared" si="42"/>
        <v>456</v>
      </c>
      <c r="S122" s="175">
        <f t="shared" si="23"/>
        <v>0.11267605633802817</v>
      </c>
      <c r="T122" s="176">
        <f t="shared" si="24"/>
        <v>9.355509355509356E-3</v>
      </c>
      <c r="U122" s="176">
        <f t="shared" si="43"/>
        <v>0.6671532846715329</v>
      </c>
    </row>
    <row r="123" spans="1:21" ht="14.4">
      <c r="A123" s="173" t="str">
        <f>all!A123</f>
        <v>Stokes</v>
      </c>
      <c r="B123" s="173" t="s">
        <v>301</v>
      </c>
      <c r="C123" s="177">
        <v>996</v>
      </c>
      <c r="D123" s="177">
        <v>143</v>
      </c>
      <c r="E123" s="177">
        <v>7</v>
      </c>
      <c r="F123" s="177">
        <v>755</v>
      </c>
      <c r="G123" s="19">
        <v>1067</v>
      </c>
      <c r="H123" s="19">
        <v>408</v>
      </c>
      <c r="I123" s="19">
        <v>93</v>
      </c>
      <c r="J123" s="19">
        <v>485</v>
      </c>
      <c r="K123" s="174">
        <f t="shared" si="42"/>
        <v>996</v>
      </c>
      <c r="L123" s="178">
        <f t="shared" si="42"/>
        <v>143</v>
      </c>
      <c r="M123" s="178">
        <f t="shared" si="42"/>
        <v>7</v>
      </c>
      <c r="N123" s="178">
        <f t="shared" si="42"/>
        <v>755</v>
      </c>
      <c r="O123" s="174">
        <f t="shared" si="42"/>
        <v>1067</v>
      </c>
      <c r="P123" s="178">
        <f t="shared" si="42"/>
        <v>408</v>
      </c>
      <c r="Q123" s="178">
        <f t="shared" si="42"/>
        <v>93</v>
      </c>
      <c r="R123" s="173">
        <f t="shared" si="42"/>
        <v>485</v>
      </c>
      <c r="S123" s="175">
        <f t="shared" si="23"/>
        <v>8.7160262417994377E-2</v>
      </c>
      <c r="T123" s="176">
        <f t="shared" si="24"/>
        <v>7.0281124497991966E-3</v>
      </c>
      <c r="U123" s="176">
        <f t="shared" si="43"/>
        <v>0.6088709677419355</v>
      </c>
    </row>
    <row r="124" spans="1:21" ht="14.4">
      <c r="A124" s="173" t="str">
        <f>all!A124</f>
        <v>Surry</v>
      </c>
      <c r="B124" s="173" t="s">
        <v>303</v>
      </c>
      <c r="C124" s="177">
        <v>1510</v>
      </c>
      <c r="D124" s="177">
        <v>36</v>
      </c>
      <c r="E124" s="177">
        <v>7</v>
      </c>
      <c r="F124" s="177">
        <v>1402</v>
      </c>
      <c r="G124" s="19">
        <v>1466</v>
      </c>
      <c r="H124" s="19">
        <v>187</v>
      </c>
      <c r="I124" s="19">
        <v>122</v>
      </c>
      <c r="J124" s="19">
        <v>935</v>
      </c>
      <c r="K124" s="174">
        <f t="shared" si="42"/>
        <v>1510</v>
      </c>
      <c r="L124" s="178">
        <f t="shared" si="42"/>
        <v>36</v>
      </c>
      <c r="M124" s="178">
        <f t="shared" si="42"/>
        <v>7</v>
      </c>
      <c r="N124" s="178">
        <f t="shared" si="42"/>
        <v>1402</v>
      </c>
      <c r="O124" s="174">
        <f t="shared" si="42"/>
        <v>1466</v>
      </c>
      <c r="P124" s="178">
        <f t="shared" si="42"/>
        <v>187</v>
      </c>
      <c r="Q124" s="178">
        <f t="shared" si="42"/>
        <v>122</v>
      </c>
      <c r="R124" s="173">
        <f t="shared" si="42"/>
        <v>935</v>
      </c>
      <c r="S124" s="175">
        <f t="shared" si="23"/>
        <v>8.3219645293315145E-2</v>
      </c>
      <c r="T124" s="176">
        <f t="shared" si="24"/>
        <v>4.6357615894039739E-3</v>
      </c>
      <c r="U124" s="176">
        <f t="shared" si="43"/>
        <v>0.5999144201968335</v>
      </c>
    </row>
    <row r="125" spans="1:21" ht="14.4">
      <c r="A125" s="173" t="s">
        <v>345</v>
      </c>
      <c r="B125" s="173" t="s">
        <v>344</v>
      </c>
      <c r="C125" s="177">
        <v>30</v>
      </c>
      <c r="D125" s="177">
        <v>37</v>
      </c>
      <c r="E125" s="177">
        <v>2</v>
      </c>
      <c r="F125" s="177">
        <v>0</v>
      </c>
      <c r="G125" s="19">
        <v>92</v>
      </c>
      <c r="H125" s="19">
        <v>36</v>
      </c>
      <c r="I125" s="19">
        <v>11</v>
      </c>
      <c r="J125" s="19">
        <v>0</v>
      </c>
      <c r="K125" s="174">
        <f t="shared" si="42"/>
        <v>30</v>
      </c>
      <c r="L125" s="178">
        <f t="shared" si="42"/>
        <v>37</v>
      </c>
      <c r="M125" s="178">
        <f t="shared" si="42"/>
        <v>2</v>
      </c>
      <c r="N125" s="178">
        <f t="shared" si="42"/>
        <v>0</v>
      </c>
      <c r="O125" s="174">
        <f t="shared" si="42"/>
        <v>92</v>
      </c>
      <c r="P125" s="178">
        <f t="shared" si="42"/>
        <v>36</v>
      </c>
      <c r="Q125" s="178">
        <f t="shared" si="42"/>
        <v>11</v>
      </c>
      <c r="R125" s="173">
        <f t="shared" si="42"/>
        <v>0</v>
      </c>
      <c r="S125" s="175">
        <f t="shared" si="23"/>
        <v>0.11956521739130435</v>
      </c>
      <c r="T125" s="176">
        <f t="shared" si="24"/>
        <v>6.6666666666666666E-2</v>
      </c>
      <c r="U125" s="176" t="str">
        <f t="shared" si="43"/>
        <v/>
      </c>
    </row>
    <row r="126" spans="1:21" ht="14.4">
      <c r="A126" s="173" t="str">
        <f>all!A126</f>
        <v>Transylvania</v>
      </c>
      <c r="B126" s="173" t="s">
        <v>305</v>
      </c>
      <c r="C126" s="177"/>
      <c r="D126" s="177"/>
      <c r="E126" s="177"/>
      <c r="F126" s="177"/>
      <c r="G126" s="19"/>
      <c r="H126" s="19"/>
      <c r="I126" s="19"/>
      <c r="J126" s="19"/>
      <c r="K126" s="174">
        <f t="shared" si="42"/>
        <v>0</v>
      </c>
      <c r="L126" s="178">
        <f t="shared" si="42"/>
        <v>0</v>
      </c>
      <c r="M126" s="178">
        <f t="shared" si="42"/>
        <v>0</v>
      </c>
      <c r="N126" s="178">
        <f t="shared" si="42"/>
        <v>0</v>
      </c>
      <c r="O126" s="174">
        <f t="shared" si="42"/>
        <v>0</v>
      </c>
      <c r="P126" s="178">
        <f t="shared" si="42"/>
        <v>0</v>
      </c>
      <c r="Q126" s="178">
        <f t="shared" si="42"/>
        <v>0</v>
      </c>
      <c r="R126" s="173">
        <f t="shared" si="42"/>
        <v>0</v>
      </c>
      <c r="S126" s="175" t="str">
        <f t="shared" si="23"/>
        <v/>
      </c>
      <c r="T126" s="176" t="str">
        <f t="shared" si="24"/>
        <v/>
      </c>
      <c r="U126" s="176" t="str">
        <f t="shared" si="43"/>
        <v/>
      </c>
    </row>
    <row r="127" spans="1:21" ht="14.4">
      <c r="A127" s="173" t="str">
        <f>all!A127</f>
        <v>Tyrrell</v>
      </c>
      <c r="B127" s="173" t="s">
        <v>307</v>
      </c>
      <c r="C127" s="177">
        <v>151</v>
      </c>
      <c r="D127" s="177">
        <v>0</v>
      </c>
      <c r="E127" s="177">
        <v>4</v>
      </c>
      <c r="F127" s="177">
        <v>147</v>
      </c>
      <c r="G127" s="19">
        <v>156</v>
      </c>
      <c r="H127" s="19">
        <v>14</v>
      </c>
      <c r="I127" s="19">
        <v>32</v>
      </c>
      <c r="J127" s="19">
        <v>108</v>
      </c>
      <c r="K127" s="174">
        <f t="shared" si="42"/>
        <v>151</v>
      </c>
      <c r="L127" s="178">
        <f t="shared" si="42"/>
        <v>0</v>
      </c>
      <c r="M127" s="178">
        <f t="shared" si="42"/>
        <v>4</v>
      </c>
      <c r="N127" s="178">
        <f t="shared" si="42"/>
        <v>147</v>
      </c>
      <c r="O127" s="174">
        <f t="shared" si="42"/>
        <v>156</v>
      </c>
      <c r="P127" s="178">
        <f t="shared" si="42"/>
        <v>14</v>
      </c>
      <c r="Q127" s="178">
        <f t="shared" si="42"/>
        <v>32</v>
      </c>
      <c r="R127" s="173">
        <f t="shared" si="42"/>
        <v>108</v>
      </c>
      <c r="S127" s="175">
        <f t="shared" si="23"/>
        <v>0.20512820512820512</v>
      </c>
      <c r="T127" s="176">
        <f t="shared" si="24"/>
        <v>2.6490066225165563E-2</v>
      </c>
      <c r="U127" s="176">
        <f t="shared" si="43"/>
        <v>0.57647058823529407</v>
      </c>
    </row>
    <row r="128" spans="1:21" ht="14.4">
      <c r="A128" s="173" t="str">
        <f>all!A128</f>
        <v>Union</v>
      </c>
      <c r="B128" s="173" t="s">
        <v>309</v>
      </c>
      <c r="C128" s="177">
        <v>2788</v>
      </c>
      <c r="D128" s="177">
        <v>229</v>
      </c>
      <c r="E128" s="177">
        <v>22</v>
      </c>
      <c r="F128" s="177">
        <v>2497</v>
      </c>
      <c r="G128" s="19">
        <v>2709</v>
      </c>
      <c r="H128" s="19">
        <v>652</v>
      </c>
      <c r="I128" s="19">
        <v>314</v>
      </c>
      <c r="J128" s="19">
        <v>1588</v>
      </c>
      <c r="K128" s="174">
        <f t="shared" si="42"/>
        <v>2788</v>
      </c>
      <c r="L128" s="178">
        <f t="shared" si="42"/>
        <v>229</v>
      </c>
      <c r="M128" s="178">
        <f t="shared" si="42"/>
        <v>22</v>
      </c>
      <c r="N128" s="178">
        <f t="shared" si="42"/>
        <v>2497</v>
      </c>
      <c r="O128" s="174">
        <f t="shared" si="42"/>
        <v>2709</v>
      </c>
      <c r="P128" s="178">
        <f t="shared" si="42"/>
        <v>652</v>
      </c>
      <c r="Q128" s="178">
        <f t="shared" si="42"/>
        <v>314</v>
      </c>
      <c r="R128" s="173">
        <f t="shared" si="42"/>
        <v>1588</v>
      </c>
      <c r="S128" s="175">
        <f t="shared" si="23"/>
        <v>0.11590992986341823</v>
      </c>
      <c r="T128" s="176">
        <f t="shared" si="24"/>
        <v>7.8909612625538018E-3</v>
      </c>
      <c r="U128" s="176">
        <f t="shared" si="43"/>
        <v>0.61126070991432069</v>
      </c>
    </row>
    <row r="129" spans="1:21" ht="14.4">
      <c r="A129" s="173" t="str">
        <f>all!A129</f>
        <v>Vance</v>
      </c>
      <c r="B129" s="173" t="s">
        <v>311</v>
      </c>
      <c r="C129" s="177">
        <v>995</v>
      </c>
      <c r="D129" s="177">
        <v>681</v>
      </c>
      <c r="E129" s="177">
        <v>3</v>
      </c>
      <c r="F129" s="177">
        <v>249</v>
      </c>
      <c r="G129" s="19">
        <v>2012</v>
      </c>
      <c r="H129" s="19">
        <v>1894</v>
      </c>
      <c r="I129" s="19">
        <v>57</v>
      </c>
      <c r="J129" s="19">
        <v>36</v>
      </c>
      <c r="K129" s="174">
        <f t="shared" si="42"/>
        <v>995</v>
      </c>
      <c r="L129" s="178">
        <f t="shared" si="42"/>
        <v>681</v>
      </c>
      <c r="M129" s="178">
        <f t="shared" si="42"/>
        <v>3</v>
      </c>
      <c r="N129" s="178">
        <f t="shared" si="42"/>
        <v>249</v>
      </c>
      <c r="O129" s="174">
        <f t="shared" si="42"/>
        <v>2012</v>
      </c>
      <c r="P129" s="178">
        <f t="shared" si="42"/>
        <v>1894</v>
      </c>
      <c r="Q129" s="178">
        <f t="shared" si="42"/>
        <v>57</v>
      </c>
      <c r="R129" s="173">
        <f t="shared" si="42"/>
        <v>36</v>
      </c>
      <c r="S129" s="175">
        <f t="shared" si="23"/>
        <v>2.8330019880715707E-2</v>
      </c>
      <c r="T129" s="176">
        <f t="shared" si="24"/>
        <v>3.015075376884422E-3</v>
      </c>
      <c r="U129" s="176">
        <f t="shared" si="43"/>
        <v>0.87368421052631584</v>
      </c>
    </row>
    <row r="130" spans="1:21" ht="14.4">
      <c r="A130" s="173" t="str">
        <f>all!A130</f>
        <v>Wake</v>
      </c>
      <c r="B130" s="173" t="s">
        <v>312</v>
      </c>
      <c r="C130" s="177">
        <v>5757</v>
      </c>
      <c r="D130" s="177">
        <v>2394</v>
      </c>
      <c r="E130" s="177">
        <v>138</v>
      </c>
      <c r="F130" s="177">
        <v>3101</v>
      </c>
      <c r="G130" s="19">
        <v>6088</v>
      </c>
      <c r="H130" s="19">
        <v>3587</v>
      </c>
      <c r="I130" s="19">
        <v>1081</v>
      </c>
      <c r="J130" s="19">
        <v>1336</v>
      </c>
      <c r="K130" s="174">
        <f>C130+C131</f>
        <v>5757</v>
      </c>
      <c r="L130" s="178">
        <f t="shared" ref="L130:R130" si="44">D130+D131</f>
        <v>2394</v>
      </c>
      <c r="M130" s="178">
        <f t="shared" si="44"/>
        <v>138</v>
      </c>
      <c r="N130" s="178">
        <f t="shared" si="44"/>
        <v>3101</v>
      </c>
      <c r="O130" s="174">
        <f t="shared" si="44"/>
        <v>6088</v>
      </c>
      <c r="P130" s="178">
        <f t="shared" si="44"/>
        <v>3587</v>
      </c>
      <c r="Q130" s="178">
        <f t="shared" si="44"/>
        <v>1081</v>
      </c>
      <c r="R130" s="178">
        <f t="shared" si="44"/>
        <v>1336</v>
      </c>
      <c r="S130" s="175">
        <f t="shared" si="23"/>
        <v>0.17756241787122207</v>
      </c>
      <c r="T130" s="176">
        <f t="shared" si="24"/>
        <v>2.3970818134445022E-2</v>
      </c>
      <c r="U130" s="176">
        <f t="shared" si="25"/>
        <v>0.6988956502141086</v>
      </c>
    </row>
    <row r="131" spans="1:21" ht="14.4">
      <c r="A131" s="173"/>
      <c r="B131" s="173" t="s">
        <v>313</v>
      </c>
      <c r="C131" s="177"/>
      <c r="D131" s="177"/>
      <c r="E131" s="177"/>
      <c r="F131" s="177"/>
      <c r="G131" s="19"/>
      <c r="H131" s="19"/>
      <c r="I131" s="19"/>
      <c r="J131" s="19"/>
      <c r="K131" s="174"/>
      <c r="L131" s="178"/>
      <c r="M131" s="178"/>
      <c r="N131" s="178"/>
      <c r="O131" s="174"/>
      <c r="P131" s="178"/>
      <c r="Q131" s="178"/>
      <c r="R131" s="173"/>
      <c r="S131" s="175" t="str">
        <f t="shared" si="23"/>
        <v/>
      </c>
      <c r="T131" s="176" t="str">
        <f t="shared" si="24"/>
        <v/>
      </c>
      <c r="U131" s="176" t="str">
        <f t="shared" si="25"/>
        <v/>
      </c>
    </row>
    <row r="132" spans="1:21" ht="14.4">
      <c r="A132" s="173" t="str">
        <f>all!A132</f>
        <v>Warren</v>
      </c>
      <c r="B132" s="173" t="s">
        <v>315</v>
      </c>
      <c r="C132" s="177">
        <v>549</v>
      </c>
      <c r="D132" s="177">
        <v>115</v>
      </c>
      <c r="E132" s="177">
        <v>4</v>
      </c>
      <c r="F132" s="177">
        <v>408</v>
      </c>
      <c r="G132" s="177">
        <v>887</v>
      </c>
      <c r="H132" s="177">
        <v>283</v>
      </c>
      <c r="I132" s="177">
        <v>51</v>
      </c>
      <c r="J132" s="177">
        <v>513</v>
      </c>
      <c r="K132" s="174">
        <f t="shared" ref="K132:R132" si="45">C132</f>
        <v>549</v>
      </c>
      <c r="L132" s="178">
        <f t="shared" si="45"/>
        <v>115</v>
      </c>
      <c r="M132" s="178">
        <f t="shared" si="45"/>
        <v>4</v>
      </c>
      <c r="N132" s="178">
        <f t="shared" si="45"/>
        <v>408</v>
      </c>
      <c r="O132" s="174">
        <f t="shared" si="45"/>
        <v>887</v>
      </c>
      <c r="P132" s="178">
        <f t="shared" si="45"/>
        <v>283</v>
      </c>
      <c r="Q132" s="178">
        <f t="shared" si="45"/>
        <v>51</v>
      </c>
      <c r="R132" s="173">
        <f t="shared" si="45"/>
        <v>513</v>
      </c>
      <c r="S132" s="175">
        <f t="shared" si="23"/>
        <v>5.749718151071026E-2</v>
      </c>
      <c r="T132" s="176">
        <f t="shared" si="24"/>
        <v>7.2859744990892532E-3</v>
      </c>
      <c r="U132" s="176">
        <f t="shared" si="25"/>
        <v>0.44299674267100975</v>
      </c>
    </row>
    <row r="133" spans="1:21" ht="14.4">
      <c r="A133" s="173" t="str">
        <f>all!A133</f>
        <v>Washington</v>
      </c>
      <c r="B133" s="173" t="s">
        <v>317</v>
      </c>
      <c r="C133" s="177"/>
      <c r="D133" s="177"/>
      <c r="E133" s="177"/>
      <c r="F133" s="177"/>
      <c r="G133" s="177"/>
      <c r="H133" s="177"/>
      <c r="I133" s="177"/>
      <c r="J133" s="177"/>
      <c r="K133" s="174">
        <f t="shared" ref="K133:R133" si="46">C165</f>
        <v>0</v>
      </c>
      <c r="L133" s="178">
        <f t="shared" si="46"/>
        <v>0</v>
      </c>
      <c r="M133" s="178">
        <f t="shared" si="46"/>
        <v>0</v>
      </c>
      <c r="N133" s="178">
        <f t="shared" si="46"/>
        <v>0</v>
      </c>
      <c r="O133" s="174">
        <f t="shared" si="46"/>
        <v>0</v>
      </c>
      <c r="P133" s="178">
        <f t="shared" si="46"/>
        <v>0</v>
      </c>
      <c r="Q133" s="178">
        <f t="shared" si="46"/>
        <v>0</v>
      </c>
      <c r="R133" s="173">
        <f t="shared" si="46"/>
        <v>0</v>
      </c>
      <c r="S133" s="175" t="str">
        <f t="shared" si="23"/>
        <v/>
      </c>
      <c r="T133" s="176" t="str">
        <f t="shared" si="24"/>
        <v/>
      </c>
      <c r="U133" s="176" t="str">
        <f t="shared" si="25"/>
        <v/>
      </c>
    </row>
    <row r="134" spans="1:21" ht="14.4">
      <c r="A134" s="173" t="str">
        <f>all!A134</f>
        <v>Watauga</v>
      </c>
      <c r="B134" s="173" t="s">
        <v>319</v>
      </c>
      <c r="C134" s="177">
        <v>1141</v>
      </c>
      <c r="D134" s="177">
        <v>544</v>
      </c>
      <c r="E134" s="177">
        <v>29</v>
      </c>
      <c r="F134" s="177">
        <v>343</v>
      </c>
      <c r="G134" s="19">
        <v>1363</v>
      </c>
      <c r="H134" s="19">
        <v>726</v>
      </c>
      <c r="I134" s="19">
        <v>256</v>
      </c>
      <c r="J134" s="19">
        <v>127</v>
      </c>
      <c r="K134" s="174">
        <f>C134+C135</f>
        <v>1141</v>
      </c>
      <c r="L134" s="178">
        <f t="shared" ref="L134:R134" si="47">D134+D135</f>
        <v>544</v>
      </c>
      <c r="M134" s="178">
        <f t="shared" si="47"/>
        <v>29</v>
      </c>
      <c r="N134" s="178">
        <f t="shared" si="47"/>
        <v>343</v>
      </c>
      <c r="O134" s="174">
        <f t="shared" si="47"/>
        <v>1363</v>
      </c>
      <c r="P134" s="178">
        <f t="shared" si="47"/>
        <v>726</v>
      </c>
      <c r="Q134" s="178">
        <f t="shared" si="47"/>
        <v>256</v>
      </c>
      <c r="R134" s="178">
        <f t="shared" si="47"/>
        <v>127</v>
      </c>
      <c r="S134" s="175">
        <f t="shared" si="23"/>
        <v>0.18782098312545856</v>
      </c>
      <c r="T134" s="176">
        <f t="shared" si="24"/>
        <v>2.5416301489921123E-2</v>
      </c>
      <c r="U134" s="176">
        <f t="shared" si="25"/>
        <v>0.72978723404255319</v>
      </c>
    </row>
    <row r="135" spans="1:21" ht="14.4">
      <c r="A135" s="173"/>
      <c r="B135" s="173" t="s">
        <v>320</v>
      </c>
      <c r="C135" s="177"/>
      <c r="D135" s="177"/>
      <c r="E135" s="177"/>
      <c r="F135" s="177"/>
      <c r="G135" s="19"/>
      <c r="H135" s="19"/>
      <c r="I135" s="19"/>
      <c r="J135" s="19"/>
      <c r="K135" s="174"/>
      <c r="L135" s="178"/>
      <c r="M135" s="178"/>
      <c r="N135" s="178"/>
      <c r="O135" s="174"/>
      <c r="P135" s="178"/>
      <c r="Q135" s="178"/>
      <c r="R135" s="173"/>
      <c r="S135" s="175" t="str">
        <f t="shared" ref="S135:S139" si="48">IFERROR(Q135/O135,"")</f>
        <v/>
      </c>
      <c r="T135" s="176" t="str">
        <f t="shared" ref="T135:T139" si="49">IFERROR(M135/K135,"")</f>
        <v/>
      </c>
      <c r="U135" s="176" t="str">
        <f t="shared" si="25"/>
        <v/>
      </c>
    </row>
    <row r="136" spans="1:21" ht="14.4">
      <c r="A136" s="173" t="str">
        <f>all!A136</f>
        <v>Wayne</v>
      </c>
      <c r="B136" s="173" t="s">
        <v>322</v>
      </c>
      <c r="C136" s="177"/>
      <c r="D136" s="177"/>
      <c r="E136" s="177"/>
      <c r="F136" s="177"/>
      <c r="G136" s="19"/>
      <c r="H136" s="19"/>
      <c r="I136" s="19"/>
      <c r="J136" s="19"/>
      <c r="K136" s="174">
        <f t="shared" ref="K136:R139" si="50">C136</f>
        <v>0</v>
      </c>
      <c r="L136" s="178">
        <f t="shared" si="50"/>
        <v>0</v>
      </c>
      <c r="M136" s="178">
        <f t="shared" si="50"/>
        <v>0</v>
      </c>
      <c r="N136" s="178">
        <f t="shared" si="50"/>
        <v>0</v>
      </c>
      <c r="O136" s="174">
        <f t="shared" si="50"/>
        <v>0</v>
      </c>
      <c r="P136" s="178">
        <f t="shared" si="50"/>
        <v>0</v>
      </c>
      <c r="Q136" s="178">
        <f t="shared" si="50"/>
        <v>0</v>
      </c>
      <c r="R136" s="173">
        <f t="shared" si="50"/>
        <v>0</v>
      </c>
      <c r="S136" s="175" t="str">
        <f t="shared" si="48"/>
        <v/>
      </c>
      <c r="T136" s="176" t="str">
        <f t="shared" si="49"/>
        <v/>
      </c>
      <c r="U136" s="176" t="str">
        <f t="shared" si="25"/>
        <v/>
      </c>
    </row>
    <row r="137" spans="1:21" ht="14.4">
      <c r="A137" s="173" t="str">
        <f>all!A137</f>
        <v>Wilkes</v>
      </c>
      <c r="B137" s="173" t="s">
        <v>324</v>
      </c>
      <c r="C137" s="177">
        <v>2316</v>
      </c>
      <c r="D137" s="177">
        <v>274</v>
      </c>
      <c r="E137" s="177">
        <v>33</v>
      </c>
      <c r="F137" s="177">
        <v>2000</v>
      </c>
      <c r="G137" s="177">
        <v>2419</v>
      </c>
      <c r="H137" s="177">
        <v>1013</v>
      </c>
      <c r="I137" s="177">
        <v>196</v>
      </c>
      <c r="J137" s="177">
        <v>1185</v>
      </c>
      <c r="K137" s="174">
        <f t="shared" si="50"/>
        <v>2316</v>
      </c>
      <c r="L137" s="178">
        <f t="shared" si="50"/>
        <v>274</v>
      </c>
      <c r="M137" s="178">
        <f t="shared" si="50"/>
        <v>33</v>
      </c>
      <c r="N137" s="178">
        <f t="shared" si="50"/>
        <v>2000</v>
      </c>
      <c r="O137" s="174">
        <f t="shared" si="50"/>
        <v>2419</v>
      </c>
      <c r="P137" s="178">
        <f t="shared" si="50"/>
        <v>1013</v>
      </c>
      <c r="Q137" s="178">
        <f t="shared" si="50"/>
        <v>196</v>
      </c>
      <c r="R137" s="173">
        <f t="shared" si="50"/>
        <v>1185</v>
      </c>
      <c r="S137" s="175">
        <f t="shared" si="48"/>
        <v>8.102521703183134E-2</v>
      </c>
      <c r="T137" s="176">
        <f t="shared" si="49"/>
        <v>1.4248704663212436E-2</v>
      </c>
      <c r="U137" s="176">
        <f t="shared" ref="U137:U139" si="51">IFERROR(N137/(N137+R137),"")</f>
        <v>0.62794348508634223</v>
      </c>
    </row>
    <row r="138" spans="1:21" ht="14.4">
      <c r="A138" s="173" t="str">
        <f>all!A138</f>
        <v>Wilson</v>
      </c>
      <c r="B138" s="173" t="s">
        <v>326</v>
      </c>
      <c r="C138" s="177">
        <v>1525</v>
      </c>
      <c r="D138" s="177">
        <v>159</v>
      </c>
      <c r="E138" s="177">
        <v>25</v>
      </c>
      <c r="F138" s="177">
        <v>1314</v>
      </c>
      <c r="G138" s="19">
        <v>1551</v>
      </c>
      <c r="H138" s="19">
        <v>676</v>
      </c>
      <c r="I138" s="19">
        <v>246</v>
      </c>
      <c r="J138" s="19">
        <v>598</v>
      </c>
      <c r="K138" s="174">
        <f t="shared" si="50"/>
        <v>1525</v>
      </c>
      <c r="L138" s="178">
        <f t="shared" si="50"/>
        <v>159</v>
      </c>
      <c r="M138" s="178">
        <f t="shared" si="50"/>
        <v>25</v>
      </c>
      <c r="N138" s="178">
        <f t="shared" si="50"/>
        <v>1314</v>
      </c>
      <c r="O138" s="174">
        <f t="shared" si="50"/>
        <v>1551</v>
      </c>
      <c r="P138" s="178">
        <f t="shared" si="50"/>
        <v>676</v>
      </c>
      <c r="Q138" s="178">
        <f t="shared" si="50"/>
        <v>246</v>
      </c>
      <c r="R138" s="173">
        <f t="shared" si="50"/>
        <v>598</v>
      </c>
      <c r="S138" s="175">
        <f t="shared" si="48"/>
        <v>0.15860735009671179</v>
      </c>
      <c r="T138" s="176">
        <f t="shared" si="49"/>
        <v>1.6393442622950821E-2</v>
      </c>
      <c r="U138" s="176">
        <f t="shared" si="51"/>
        <v>0.68723849372384938</v>
      </c>
    </row>
    <row r="139" spans="1:21" ht="14.4">
      <c r="A139" s="173" t="str">
        <f>all!A139</f>
        <v>Yadkin</v>
      </c>
      <c r="B139" s="173" t="s">
        <v>328</v>
      </c>
      <c r="C139" s="177">
        <v>1046</v>
      </c>
      <c r="D139" s="177">
        <v>90</v>
      </c>
      <c r="E139" s="177">
        <v>5</v>
      </c>
      <c r="F139" s="177">
        <v>923</v>
      </c>
      <c r="G139" s="19">
        <v>925</v>
      </c>
      <c r="H139" s="19">
        <v>323</v>
      </c>
      <c r="I139" s="19">
        <v>116</v>
      </c>
      <c r="J139" s="19">
        <v>476</v>
      </c>
      <c r="K139" s="174">
        <f t="shared" si="50"/>
        <v>1046</v>
      </c>
      <c r="L139" s="178">
        <f t="shared" si="50"/>
        <v>90</v>
      </c>
      <c r="M139" s="178">
        <f t="shared" si="50"/>
        <v>5</v>
      </c>
      <c r="N139" s="178">
        <f t="shared" si="50"/>
        <v>923</v>
      </c>
      <c r="O139" s="174">
        <f t="shared" si="50"/>
        <v>925</v>
      </c>
      <c r="P139" s="178">
        <f t="shared" si="50"/>
        <v>323</v>
      </c>
      <c r="Q139" s="178">
        <f t="shared" si="50"/>
        <v>116</v>
      </c>
      <c r="R139" s="173">
        <f t="shared" si="50"/>
        <v>476</v>
      </c>
      <c r="S139" s="175">
        <f t="shared" si="48"/>
        <v>0.1254054054054054</v>
      </c>
      <c r="T139" s="176">
        <f t="shared" si="49"/>
        <v>4.7801147227533461E-3</v>
      </c>
      <c r="U139" s="176">
        <f t="shared" si="51"/>
        <v>0.65975696926375982</v>
      </c>
    </row>
    <row r="140" spans="1:21" ht="14.4">
      <c r="A140" s="173" t="str">
        <f>all!A140</f>
        <v>Yancey</v>
      </c>
      <c r="B140" s="173" t="s">
        <v>330</v>
      </c>
      <c r="C140" s="173"/>
      <c r="D140" s="173"/>
      <c r="E140" s="173"/>
      <c r="F140" s="173"/>
      <c r="G140" s="174"/>
      <c r="H140" s="173"/>
      <c r="I140" s="173"/>
      <c r="J140" s="173"/>
      <c r="K140" s="174"/>
      <c r="L140" s="178"/>
      <c r="M140" s="178"/>
      <c r="N140" s="178"/>
      <c r="O140" s="174"/>
      <c r="P140" s="178"/>
      <c r="Q140" s="178"/>
      <c r="R140" s="173"/>
      <c r="S140" s="175"/>
      <c r="T140" s="176"/>
      <c r="U140" s="17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zoomScaleNormal="100" workbookViewId="0">
      <selection activeCell="B11" sqref="A11:XFD11"/>
    </sheetView>
  </sheetViews>
  <sheetFormatPr defaultRowHeight="12.6" customHeight="1"/>
  <cols>
    <col min="1" max="1" width="64.6640625" customWidth="1"/>
  </cols>
  <sheetData>
    <row r="1" spans="1:1" ht="14.4">
      <c r="A1" s="19" t="s">
        <v>349</v>
      </c>
    </row>
    <row r="2" spans="1:1" ht="14.4">
      <c r="A2" s="19" t="s">
        <v>350</v>
      </c>
    </row>
    <row r="3" spans="1:1" ht="14.4">
      <c r="A3" s="19"/>
    </row>
    <row r="4" spans="1:1" ht="14.4">
      <c r="A4" s="19" t="s">
        <v>351</v>
      </c>
    </row>
    <row r="5" spans="1:1" ht="14.4">
      <c r="A5" s="19" t="s">
        <v>352</v>
      </c>
    </row>
    <row r="6" spans="1:1" ht="14.4">
      <c r="A6" s="19" t="s">
        <v>353</v>
      </c>
    </row>
    <row r="7" spans="1:1" ht="14.4">
      <c r="A7" s="19"/>
    </row>
    <row r="8" spans="1:1" ht="14.4">
      <c r="A8" s="19" t="s">
        <v>355</v>
      </c>
    </row>
    <row r="10" spans="1:1" ht="12.6" customHeight="1">
      <c r="A10" s="19" t="s">
        <v>356</v>
      </c>
    </row>
    <row r="11" spans="1:1" ht="12.6" customHeight="1">
      <c r="A11" s="19" t="s">
        <v>357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53"/>
  <sheetViews>
    <sheetView zoomScaleNormal="100" workbookViewId="0">
      <pane ySplit="3" topLeftCell="A5" activePane="bottomLeft" state="frozen"/>
      <selection activeCell="G19" sqref="G19"/>
      <selection pane="bottomLeft" activeCell="CE1" sqref="BU1:CE1048576"/>
    </sheetView>
  </sheetViews>
  <sheetFormatPr defaultRowHeight="12.6" customHeight="1"/>
  <cols>
    <col min="1" max="1" width="15.109375" customWidth="1"/>
    <col min="2" max="2" width="30.88671875" customWidth="1"/>
    <col min="3" max="3" width="9.5546875" customWidth="1"/>
    <col min="4" max="13" width="7" customWidth="1"/>
    <col min="14" max="16" width="7.6640625" customWidth="1"/>
    <col min="17" max="49" width="6.88671875" customWidth="1"/>
    <col min="50" max="55" width="6.44140625" customWidth="1"/>
    <col min="56" max="57" width="9" bestFit="1" customWidth="1"/>
    <col min="58" max="58" width="9.21875" bestFit="1" customWidth="1"/>
    <col min="59" max="65" width="9" bestFit="1" customWidth="1"/>
    <col min="66" max="66" width="9" style="172" bestFit="1" customWidth="1"/>
    <col min="67" max="67" width="8.88671875" style="172"/>
    <col min="73" max="83" width="8.88671875" style="172"/>
  </cols>
  <sheetData>
    <row r="1" spans="1:90" ht="14.4">
      <c r="A1" s="1"/>
      <c r="B1" s="1"/>
      <c r="C1" s="12"/>
      <c r="D1" s="2" t="s">
        <v>4</v>
      </c>
      <c r="E1" s="1"/>
      <c r="F1" s="1"/>
      <c r="G1" s="1"/>
      <c r="H1" s="1"/>
      <c r="I1" s="1"/>
      <c r="J1" s="1"/>
      <c r="K1" s="1"/>
      <c r="L1" s="1" t="s">
        <v>4</v>
      </c>
      <c r="M1" s="1"/>
      <c r="N1" s="1"/>
      <c r="O1" s="1"/>
      <c r="P1" s="1"/>
      <c r="Q1" s="1" t="s">
        <v>4</v>
      </c>
      <c r="R1" s="1"/>
      <c r="S1" s="1"/>
      <c r="T1" s="1"/>
      <c r="U1" s="1"/>
      <c r="V1" s="1"/>
      <c r="W1" s="1"/>
      <c r="X1" s="1"/>
      <c r="Y1" s="1" t="s">
        <v>4</v>
      </c>
      <c r="Z1" s="1"/>
      <c r="AA1" s="1"/>
      <c r="AB1" s="1"/>
      <c r="AC1" s="1"/>
      <c r="AD1" s="2"/>
      <c r="AE1" s="1" t="s">
        <v>5</v>
      </c>
      <c r="AF1" s="1"/>
      <c r="AG1" s="1"/>
      <c r="AH1" s="1"/>
      <c r="AI1" s="1"/>
      <c r="AJ1" s="1"/>
      <c r="AK1" s="1"/>
      <c r="AL1" s="1" t="s">
        <v>5</v>
      </c>
      <c r="AM1" s="1"/>
      <c r="AN1" s="1"/>
      <c r="AO1" s="1"/>
      <c r="AP1" s="1"/>
      <c r="AQ1" s="2"/>
      <c r="AR1" s="1" t="s">
        <v>5</v>
      </c>
      <c r="AS1" s="1"/>
      <c r="AT1" s="1"/>
      <c r="AU1" s="1"/>
      <c r="AV1" s="1"/>
      <c r="AW1" s="1"/>
      <c r="AX1" s="1"/>
      <c r="AY1" s="1" t="s">
        <v>5</v>
      </c>
      <c r="AZ1" s="1"/>
      <c r="BA1" s="1"/>
      <c r="BB1" s="1"/>
      <c r="BC1" s="1"/>
      <c r="BD1" s="2" t="s">
        <v>334</v>
      </c>
      <c r="BE1" s="1"/>
      <c r="BF1" s="1"/>
      <c r="BG1" s="1"/>
      <c r="BH1" s="1"/>
      <c r="BI1" s="1"/>
      <c r="BJ1" s="1"/>
      <c r="BK1" s="1"/>
      <c r="BL1" s="1"/>
      <c r="BM1" s="1"/>
      <c r="BN1" s="6"/>
      <c r="BO1" s="6"/>
      <c r="BP1" s="1"/>
      <c r="BQ1" s="1"/>
      <c r="BR1" s="1"/>
      <c r="BS1" s="1"/>
      <c r="BT1" s="1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1"/>
      <c r="CG1" s="1"/>
      <c r="CH1" s="1"/>
      <c r="CI1" s="1"/>
      <c r="CJ1" s="1"/>
      <c r="CK1" s="1"/>
      <c r="CL1" s="1"/>
    </row>
    <row r="2" spans="1:90" ht="14.4">
      <c r="A2" s="1"/>
      <c r="B2" s="1"/>
      <c r="C2" s="12"/>
      <c r="D2" s="2" t="s">
        <v>6</v>
      </c>
      <c r="E2" s="1"/>
      <c r="F2" s="1"/>
      <c r="G2" s="1"/>
      <c r="H2" s="1"/>
      <c r="I2" s="1"/>
      <c r="J2" s="1"/>
      <c r="K2" s="1"/>
      <c r="L2" s="1" t="s">
        <v>6</v>
      </c>
      <c r="M2" s="1"/>
      <c r="N2" s="1"/>
      <c r="O2" s="1"/>
      <c r="P2" s="1"/>
      <c r="Q2" s="1" t="s">
        <v>9</v>
      </c>
      <c r="R2" s="1"/>
      <c r="S2" s="1"/>
      <c r="T2" s="1"/>
      <c r="U2" s="1"/>
      <c r="V2" s="1"/>
      <c r="W2" s="1"/>
      <c r="X2" s="1"/>
      <c r="Y2" s="1" t="s">
        <v>9</v>
      </c>
      <c r="Z2" s="1"/>
      <c r="AA2" s="1"/>
      <c r="AB2" s="1"/>
      <c r="AC2" s="1"/>
      <c r="AD2" s="2"/>
      <c r="AE2" s="1" t="s">
        <v>6</v>
      </c>
      <c r="AF2" s="1"/>
      <c r="AG2" s="1"/>
      <c r="AH2" s="1"/>
      <c r="AI2" s="1"/>
      <c r="AJ2" s="1"/>
      <c r="AK2" s="1"/>
      <c r="AL2" s="1" t="s">
        <v>6</v>
      </c>
      <c r="AM2" s="1"/>
      <c r="AN2" s="1"/>
      <c r="AO2" s="1"/>
      <c r="AP2" s="1"/>
      <c r="AQ2" s="2"/>
      <c r="AR2" s="1" t="s">
        <v>9</v>
      </c>
      <c r="AS2" s="1"/>
      <c r="AT2" s="1"/>
      <c r="AU2" s="1"/>
      <c r="AV2" s="1"/>
      <c r="AW2" s="1"/>
      <c r="AX2" s="1"/>
      <c r="AY2" s="1" t="s">
        <v>9</v>
      </c>
      <c r="AZ2" s="1"/>
      <c r="BA2" s="1"/>
      <c r="BB2" s="1"/>
      <c r="BC2" s="1"/>
      <c r="BD2" s="2"/>
      <c r="BE2" s="1"/>
      <c r="BF2" s="1"/>
      <c r="BG2" s="1"/>
      <c r="BH2" s="1"/>
      <c r="BI2" s="1"/>
      <c r="BJ2" s="1"/>
      <c r="BK2" s="1"/>
      <c r="BL2" s="1"/>
      <c r="BM2" s="1"/>
      <c r="BN2" s="6"/>
      <c r="BO2" s="6"/>
      <c r="BP2" s="1"/>
      <c r="BQ2" s="1"/>
      <c r="BR2" s="1"/>
      <c r="BS2" s="1"/>
      <c r="BT2" s="1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1"/>
      <c r="CG2" s="1"/>
      <c r="CH2" s="1"/>
      <c r="CI2" s="1"/>
      <c r="CJ2" s="1"/>
      <c r="CK2" s="1"/>
      <c r="CL2" s="1"/>
    </row>
    <row r="3" spans="1:90" ht="14.4">
      <c r="A3" s="1" t="s">
        <v>0</v>
      </c>
      <c r="B3" s="1" t="s">
        <v>0</v>
      </c>
      <c r="C3" s="12" t="s">
        <v>118</v>
      </c>
      <c r="D3" s="2">
        <v>2001</v>
      </c>
      <c r="E3" s="1">
        <v>2002</v>
      </c>
      <c r="F3" s="1">
        <v>2003</v>
      </c>
      <c r="G3" s="1">
        <v>2004</v>
      </c>
      <c r="H3" s="1">
        <v>2005</v>
      </c>
      <c r="I3" s="1">
        <v>2006</v>
      </c>
      <c r="J3" s="1">
        <v>2007</v>
      </c>
      <c r="K3" s="1">
        <v>2008</v>
      </c>
      <c r="L3" s="1">
        <v>2009</v>
      </c>
      <c r="M3" s="1">
        <v>2010</v>
      </c>
      <c r="N3" s="1">
        <v>2011</v>
      </c>
      <c r="O3" s="1">
        <v>2012</v>
      </c>
      <c r="P3" s="1">
        <v>2013</v>
      </c>
      <c r="Q3" s="2">
        <f>D3</f>
        <v>2001</v>
      </c>
      <c r="R3" s="1">
        <f>E3</f>
        <v>2002</v>
      </c>
      <c r="S3" s="1">
        <f>F3</f>
        <v>2003</v>
      </c>
      <c r="T3" s="1">
        <f>G3</f>
        <v>2004</v>
      </c>
      <c r="U3" s="1">
        <f>H3</f>
        <v>2005</v>
      </c>
      <c r="V3" s="1">
        <f>I3</f>
        <v>2006</v>
      </c>
      <c r="W3" s="1">
        <f>J3</f>
        <v>2007</v>
      </c>
      <c r="X3" s="1">
        <f>K3</f>
        <v>2008</v>
      </c>
      <c r="Y3" s="1">
        <f t="shared" ref="Y3:AC3" si="0">L3</f>
        <v>2009</v>
      </c>
      <c r="Z3" s="1">
        <f t="shared" si="0"/>
        <v>2010</v>
      </c>
      <c r="AA3" s="1">
        <f t="shared" si="0"/>
        <v>2011</v>
      </c>
      <c r="AB3" s="1">
        <f t="shared" si="0"/>
        <v>2012</v>
      </c>
      <c r="AC3" s="1">
        <f t="shared" si="0"/>
        <v>2013</v>
      </c>
      <c r="AD3" s="2">
        <f t="shared" ref="AD3" si="1">Q3</f>
        <v>2001</v>
      </c>
      <c r="AE3" s="1">
        <f t="shared" ref="AE3" si="2">R3</f>
        <v>2002</v>
      </c>
      <c r="AF3" s="1">
        <f t="shared" ref="AF3" si="3">S3</f>
        <v>2003</v>
      </c>
      <c r="AG3" s="1">
        <f t="shared" ref="AG3" si="4">T3</f>
        <v>2004</v>
      </c>
      <c r="AH3" s="1">
        <f t="shared" ref="AH3" si="5">U3</f>
        <v>2005</v>
      </c>
      <c r="AI3" s="1">
        <f t="shared" ref="AI3" si="6">V3</f>
        <v>2006</v>
      </c>
      <c r="AJ3" s="1">
        <f t="shared" ref="AJ3" si="7">W3</f>
        <v>2007</v>
      </c>
      <c r="AK3" s="1">
        <f t="shared" ref="AK3" si="8">X3</f>
        <v>2008</v>
      </c>
      <c r="AL3" s="1">
        <f t="shared" ref="AL3" si="9">Y3</f>
        <v>2009</v>
      </c>
      <c r="AM3" s="1">
        <f t="shared" ref="AM3" si="10">Z3</f>
        <v>2010</v>
      </c>
      <c r="AN3" s="1">
        <f>AA3</f>
        <v>2011</v>
      </c>
      <c r="AO3" s="1">
        <f>AB3</f>
        <v>2012</v>
      </c>
      <c r="AP3" s="1">
        <f>AC3</f>
        <v>2013</v>
      </c>
      <c r="AQ3" s="2">
        <f t="shared" ref="AQ3" si="11">AD3</f>
        <v>2001</v>
      </c>
      <c r="AR3" s="1">
        <f t="shared" ref="AR3" si="12">AE3</f>
        <v>2002</v>
      </c>
      <c r="AS3" s="1">
        <f t="shared" ref="AS3" si="13">AF3</f>
        <v>2003</v>
      </c>
      <c r="AT3" s="1">
        <f t="shared" ref="AT3" si="14">AG3</f>
        <v>2004</v>
      </c>
      <c r="AU3" s="1">
        <f t="shared" ref="AU3" si="15">AH3</f>
        <v>2005</v>
      </c>
      <c r="AV3" s="1">
        <f t="shared" ref="AV3" si="16">AI3</f>
        <v>2006</v>
      </c>
      <c r="AW3" s="1">
        <f>AJ3</f>
        <v>2007</v>
      </c>
      <c r="AX3" s="1">
        <f>AK3</f>
        <v>2008</v>
      </c>
      <c r="AY3" s="1">
        <f>AL3</f>
        <v>2009</v>
      </c>
      <c r="AZ3" s="1">
        <f>AM3</f>
        <v>2010</v>
      </c>
      <c r="BA3" s="1">
        <f>AN3</f>
        <v>2011</v>
      </c>
      <c r="BB3" s="1">
        <f>AO3</f>
        <v>2012</v>
      </c>
      <c r="BC3" s="1">
        <f>AP3</f>
        <v>2013</v>
      </c>
      <c r="BD3" s="2">
        <f t="shared" ref="BD3:BN3" si="17">AQ3</f>
        <v>2001</v>
      </c>
      <c r="BE3" s="6">
        <f t="shared" si="17"/>
        <v>2002</v>
      </c>
      <c r="BF3" s="6">
        <f t="shared" si="17"/>
        <v>2003</v>
      </c>
      <c r="BG3" s="6">
        <f t="shared" si="17"/>
        <v>2004</v>
      </c>
      <c r="BH3" s="6">
        <f t="shared" si="17"/>
        <v>2005</v>
      </c>
      <c r="BI3" s="6">
        <f t="shared" si="17"/>
        <v>2006</v>
      </c>
      <c r="BJ3" s="6">
        <f t="shared" si="17"/>
        <v>2007</v>
      </c>
      <c r="BK3" s="6">
        <f t="shared" si="17"/>
        <v>2008</v>
      </c>
      <c r="BL3" s="6">
        <f t="shared" si="17"/>
        <v>2009</v>
      </c>
      <c r="BM3" s="6">
        <f t="shared" si="17"/>
        <v>2010</v>
      </c>
      <c r="BN3" s="6">
        <f t="shared" si="17"/>
        <v>2011</v>
      </c>
      <c r="BO3" s="6">
        <f t="shared" ref="BO3" si="18">BB3</f>
        <v>2012</v>
      </c>
      <c r="BP3" s="6">
        <f t="shared" ref="BP3" si="19">BC3</f>
        <v>2013</v>
      </c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</row>
    <row r="4" spans="1:90" ht="14.4">
      <c r="A4" s="1" t="s">
        <v>131</v>
      </c>
      <c r="B4" s="1" t="s">
        <v>27</v>
      </c>
      <c r="C4" s="12">
        <v>151131</v>
      </c>
      <c r="D4" s="2">
        <f>'2001'!$K4</f>
        <v>1955</v>
      </c>
      <c r="E4" s="1">
        <f>'2002'!$K4</f>
        <v>1972</v>
      </c>
      <c r="F4" s="1">
        <f>'2003'!$K4</f>
        <v>2852</v>
      </c>
      <c r="G4" s="1">
        <f>'2004'!$K4</f>
        <v>3388</v>
      </c>
      <c r="H4" s="1">
        <f>'2005'!$K4</f>
        <v>3095</v>
      </c>
      <c r="I4" s="1">
        <f>'2006'!K4</f>
        <v>3905</v>
      </c>
      <c r="J4" s="1">
        <f>'2007'!K4</f>
        <v>4203</v>
      </c>
      <c r="K4" s="1">
        <f>'2008'!K4</f>
        <v>347</v>
      </c>
      <c r="L4" s="1">
        <f>'2009'!K4</f>
        <v>4541</v>
      </c>
      <c r="M4" s="1">
        <f>'2010'!K4</f>
        <v>3980</v>
      </c>
      <c r="N4" s="1">
        <f>'2011'!$K$4</f>
        <v>4121</v>
      </c>
      <c r="O4" s="1">
        <f>'2012'!$K4</f>
        <v>4003</v>
      </c>
      <c r="P4" s="1">
        <f>'2013'!$K4</f>
        <v>3454</v>
      </c>
      <c r="Q4" s="2">
        <f>'2001'!$N4</f>
        <v>1622</v>
      </c>
      <c r="R4" s="1">
        <f>'2002'!$N4</f>
        <v>1744</v>
      </c>
      <c r="S4" s="1">
        <f>'2003'!$N4</f>
        <v>2563</v>
      </c>
      <c r="T4" s="1">
        <f>'2004'!$N4</f>
        <v>3051</v>
      </c>
      <c r="U4" s="1">
        <f>'2005'!$N4</f>
        <v>2672</v>
      </c>
      <c r="V4" s="1">
        <f>'2006'!N4</f>
        <v>3439</v>
      </c>
      <c r="W4" s="1">
        <f>'2007'!N4</f>
        <v>2497</v>
      </c>
      <c r="X4" s="1">
        <f>'2008'!N4</f>
        <v>151</v>
      </c>
      <c r="Y4" s="1">
        <f>'2009'!N4</f>
        <v>3913</v>
      </c>
      <c r="Z4" s="1">
        <f>'2010'!N4</f>
        <v>3477</v>
      </c>
      <c r="AA4" s="1">
        <f>'2011'!N4</f>
        <v>3435</v>
      </c>
      <c r="AB4" s="1">
        <f>'2012'!N4</f>
        <v>3446</v>
      </c>
      <c r="AC4" s="1">
        <f>'2013'!O4</f>
        <v>2657</v>
      </c>
      <c r="AD4" s="2">
        <f>'2001'!$O4</f>
        <v>2289</v>
      </c>
      <c r="AE4" s="1">
        <f>'2002'!$O4</f>
        <v>2585</v>
      </c>
      <c r="AF4" s="1">
        <f>'2003'!$O4</f>
        <v>2901</v>
      </c>
      <c r="AG4" s="1">
        <f>'2004'!$O4</f>
        <v>3162</v>
      </c>
      <c r="AH4" s="1">
        <f>'2005'!$O4</f>
        <v>3016</v>
      </c>
      <c r="AI4" s="1">
        <f>'2006'!O4</f>
        <v>3171</v>
      </c>
      <c r="AJ4" s="1">
        <f>'2007'!O4</f>
        <v>4047</v>
      </c>
      <c r="AK4" s="1">
        <f>'2008'!O4</f>
        <v>3921</v>
      </c>
      <c r="AL4" s="1">
        <f>'2009'!O4</f>
        <v>3708</v>
      </c>
      <c r="AM4" s="1">
        <f>'2010'!O4</f>
        <v>3119</v>
      </c>
      <c r="AN4" s="1">
        <f>'2011'!O4</f>
        <v>3342</v>
      </c>
      <c r="AO4" s="1">
        <f>'2012'!O4</f>
        <v>3241</v>
      </c>
      <c r="AP4" s="1">
        <f>'2013'!$O4</f>
        <v>2657</v>
      </c>
      <c r="AQ4" s="2">
        <f>'2001'!$R4</f>
        <v>1687</v>
      </c>
      <c r="AR4" s="1">
        <f>'2002'!$R4</f>
        <v>1915</v>
      </c>
      <c r="AS4" s="1">
        <f>'2003'!$R4</f>
        <v>2177</v>
      </c>
      <c r="AT4" s="1">
        <f>'2004'!$R4</f>
        <v>2258</v>
      </c>
      <c r="AU4" s="1">
        <f>'2005'!$R4</f>
        <v>2097</v>
      </c>
      <c r="AV4" s="1">
        <f>'2006'!R4</f>
        <v>2210</v>
      </c>
      <c r="AW4" s="1">
        <f>'2007'!R4</f>
        <v>1958</v>
      </c>
      <c r="AX4" s="1">
        <f>'2008'!R4</f>
        <v>2299</v>
      </c>
      <c r="AY4" s="1">
        <f>'2009'!R4</f>
        <v>2231</v>
      </c>
      <c r="AZ4" s="1">
        <f>'2010'!R4</f>
        <v>1625</v>
      </c>
      <c r="BA4" s="1">
        <f>'2011'!R4</f>
        <v>1856</v>
      </c>
      <c r="BB4" s="1">
        <f>'2012'!$R4</f>
        <v>1808</v>
      </c>
      <c r="BC4" s="1">
        <f>'2013'!$R4</f>
        <v>1548</v>
      </c>
      <c r="BD4" s="3">
        <f>'2001'!S4</f>
        <v>0.15203145478374835</v>
      </c>
      <c r="BE4" s="4">
        <f>'2002'!$S4</f>
        <v>0.12147001934235976</v>
      </c>
      <c r="BF4" s="4">
        <f>'2003'!$S4</f>
        <v>9.8586694243364359E-2</v>
      </c>
      <c r="BG4" s="4">
        <f>'2004'!$S4</f>
        <v>0.1068943706514864</v>
      </c>
      <c r="BH4" s="4">
        <f>'2005'!$S4</f>
        <v>0.10311671087533157</v>
      </c>
      <c r="BI4" s="4">
        <f>'2006'!S4</f>
        <v>0.13654998423210343</v>
      </c>
      <c r="BJ4" s="4">
        <f>'2007'!S4</f>
        <v>0.10526315789473684</v>
      </c>
      <c r="BK4" s="4">
        <f>'2008'!S4</f>
        <v>0.11910226982912522</v>
      </c>
      <c r="BL4" s="4">
        <f>'2009'!S4</f>
        <v>0.12648327939590076</v>
      </c>
      <c r="BM4" s="4">
        <f>'2010'!S4</f>
        <v>0.15197178582879128</v>
      </c>
      <c r="BN4" s="165">
        <f>'2011'!$S4</f>
        <v>0.13076002393776182</v>
      </c>
      <c r="BO4" s="165">
        <f>'2012'!$S4</f>
        <v>0.14038876889848811</v>
      </c>
      <c r="BP4" s="4">
        <f>'2013'!$S4</f>
        <v>0.14527662777568687</v>
      </c>
      <c r="BQ4" s="1"/>
      <c r="BR4" s="1"/>
      <c r="BS4" s="1"/>
      <c r="BT4" s="1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1"/>
      <c r="CG4" s="1"/>
      <c r="CH4" s="1"/>
      <c r="CI4" s="1"/>
      <c r="CJ4" s="1"/>
      <c r="CK4" s="1"/>
      <c r="CL4" s="1"/>
    </row>
    <row r="5" spans="1:90" ht="14.4">
      <c r="A5" s="1" t="s">
        <v>133</v>
      </c>
      <c r="B5" s="1" t="s">
        <v>28</v>
      </c>
      <c r="C5" s="12">
        <v>37198</v>
      </c>
      <c r="D5" s="2">
        <f>'2001'!$K5</f>
        <v>0</v>
      </c>
      <c r="E5" s="1">
        <f>'2002'!$K5</f>
        <v>1141</v>
      </c>
      <c r="F5" s="1">
        <f>'2003'!$K5</f>
        <v>1246</v>
      </c>
      <c r="G5" s="1">
        <f>'2004'!$K5</f>
        <v>1036</v>
      </c>
      <c r="H5" s="1">
        <f>'2005'!K5</f>
        <v>1123</v>
      </c>
      <c r="I5" s="1">
        <f>'2006'!K5</f>
        <v>948</v>
      </c>
      <c r="J5" s="1">
        <f>'2007'!K5</f>
        <v>838</v>
      </c>
      <c r="K5" s="1">
        <f>'2008'!K5</f>
        <v>1425</v>
      </c>
      <c r="L5" s="1">
        <f>'2009'!K5</f>
        <v>0</v>
      </c>
      <c r="M5" s="1">
        <f>'2010'!K5</f>
        <v>1106</v>
      </c>
      <c r="N5" s="1">
        <f>'2011'!K5</f>
        <v>783</v>
      </c>
      <c r="O5" s="1">
        <f>'2012'!$K5</f>
        <v>525</v>
      </c>
      <c r="P5" s="1">
        <f>'2013'!$K5</f>
        <v>865</v>
      </c>
      <c r="Q5" s="2">
        <f>'2001'!$N5</f>
        <v>0</v>
      </c>
      <c r="R5" s="1">
        <f>'2002'!$N5</f>
        <v>1049</v>
      </c>
      <c r="S5" s="1">
        <f>'2003'!$N5</f>
        <v>1051</v>
      </c>
      <c r="T5" s="1">
        <f>'2004'!$N5</f>
        <v>883</v>
      </c>
      <c r="U5" s="1">
        <f>'2005'!N5</f>
        <v>992</v>
      </c>
      <c r="V5" s="1">
        <f>'2006'!N5</f>
        <v>943</v>
      </c>
      <c r="W5" s="1">
        <f>'2007'!N5</f>
        <v>750</v>
      </c>
      <c r="X5" s="1">
        <f>'2008'!N5</f>
        <v>1118</v>
      </c>
      <c r="Y5" s="1">
        <f>'2009'!N5</f>
        <v>0</v>
      </c>
      <c r="Z5" s="1">
        <f>'2010'!N5</f>
        <v>1070</v>
      </c>
      <c r="AA5" s="1">
        <f>'2011'!N5</f>
        <v>512</v>
      </c>
      <c r="AB5" s="1">
        <f>'2012'!N5</f>
        <v>352</v>
      </c>
      <c r="AC5" s="1">
        <f>'2013'!O5</f>
        <v>1039</v>
      </c>
      <c r="AD5" s="2">
        <f>'2001'!$O5</f>
        <v>0</v>
      </c>
      <c r="AE5" s="1">
        <f>'2002'!$O5</f>
        <v>1575</v>
      </c>
      <c r="AF5" s="1">
        <f>'2003'!$O5</f>
        <v>1599</v>
      </c>
      <c r="AG5" s="1">
        <f>'2004'!$O5</f>
        <v>1358</v>
      </c>
      <c r="AH5" s="1">
        <f>'2005'!O5</f>
        <v>1255</v>
      </c>
      <c r="AI5" s="1">
        <f>'2006'!O5</f>
        <v>1381</v>
      </c>
      <c r="AJ5" s="1">
        <f>'2007'!O5</f>
        <v>1233</v>
      </c>
      <c r="AK5" s="1">
        <f>'2008'!O5</f>
        <v>1783</v>
      </c>
      <c r="AL5" s="1">
        <f>'2009'!O5</f>
        <v>0</v>
      </c>
      <c r="AM5" s="1">
        <f>'2010'!O5</f>
        <v>1315</v>
      </c>
      <c r="AN5" s="1">
        <f>'2011'!O5</f>
        <v>884</v>
      </c>
      <c r="AO5" s="1">
        <f>'2012'!O5</f>
        <v>897</v>
      </c>
      <c r="AP5" s="1">
        <f>'2013'!$O5</f>
        <v>1039</v>
      </c>
      <c r="AQ5" s="2">
        <f>'2001'!$R5</f>
        <v>0</v>
      </c>
      <c r="AR5" s="1">
        <f>'2002'!$R5</f>
        <v>1326</v>
      </c>
      <c r="AS5" s="1">
        <f>'2003'!$R5</f>
        <v>888</v>
      </c>
      <c r="AT5" s="1">
        <f>'2004'!$R5</f>
        <v>747</v>
      </c>
      <c r="AU5" s="1">
        <f>'2005'!R5</f>
        <v>1006</v>
      </c>
      <c r="AV5" s="1">
        <f>'2006'!R5</f>
        <v>1223</v>
      </c>
      <c r="AW5" s="1">
        <f>'2007'!R5</f>
        <v>650</v>
      </c>
      <c r="AX5" s="1">
        <f>'2008'!R5</f>
        <v>1172</v>
      </c>
      <c r="AY5" s="1">
        <f>'2009'!R5</f>
        <v>0</v>
      </c>
      <c r="AZ5" s="1">
        <f>'2010'!R5</f>
        <v>896</v>
      </c>
      <c r="BA5" s="1">
        <f>'2011'!R5</f>
        <v>722</v>
      </c>
      <c r="BB5" s="1">
        <f>'2012'!R5</f>
        <v>283</v>
      </c>
      <c r="BC5" s="1">
        <f>'2013'!$R5</f>
        <v>284</v>
      </c>
      <c r="BD5" s="3" t="str">
        <f>'2001'!S5</f>
        <v/>
      </c>
      <c r="BE5" s="4">
        <f>'2002'!$S5</f>
        <v>4.1269841269841269E-2</v>
      </c>
      <c r="BF5" s="4">
        <f>'2003'!$S5</f>
        <v>6.0037523452157598E-2</v>
      </c>
      <c r="BG5" s="4">
        <f>'2004'!$S5</f>
        <v>6.1855670103092786E-2</v>
      </c>
      <c r="BH5" s="4">
        <f>'2005'!$S5</f>
        <v>4.0637450199203187E-2</v>
      </c>
      <c r="BI5" s="4">
        <f>'2006'!S5</f>
        <v>0</v>
      </c>
      <c r="BJ5" s="4">
        <f>'2007'!S5</f>
        <v>7.2992700729927001E-2</v>
      </c>
      <c r="BK5" s="4">
        <f>'2008'!S5</f>
        <v>1.1217049915872126E-2</v>
      </c>
      <c r="BL5" s="4" t="str">
        <f>'2009'!S5</f>
        <v/>
      </c>
      <c r="BM5" s="4">
        <f>'2010'!S5</f>
        <v>6.4638783269961975E-2</v>
      </c>
      <c r="BN5" s="165">
        <f>'2011'!S5</f>
        <v>7.6923076923076927E-2</v>
      </c>
      <c r="BO5" s="165">
        <f>'2012'!$S5</f>
        <v>7.2463768115942032E-2</v>
      </c>
      <c r="BP5" s="4">
        <f>'2013'!$S5</f>
        <v>6.9297401347449467E-2</v>
      </c>
      <c r="BQ5" s="1"/>
      <c r="BR5" s="1"/>
      <c r="BS5" s="1"/>
      <c r="BT5" s="1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1"/>
      <c r="CG5" s="1"/>
      <c r="CH5" s="1"/>
      <c r="CI5" s="1"/>
      <c r="CJ5" s="1"/>
      <c r="CK5" s="1"/>
      <c r="CL5" s="1"/>
    </row>
    <row r="6" spans="1:90" ht="14.4">
      <c r="A6" s="1" t="s">
        <v>135</v>
      </c>
      <c r="B6" s="1" t="s">
        <v>29</v>
      </c>
      <c r="C6" s="12">
        <v>11155</v>
      </c>
      <c r="D6" s="2">
        <f>'2001'!$K6</f>
        <v>50</v>
      </c>
      <c r="E6" s="1">
        <f>'2002'!$K6</f>
        <v>55</v>
      </c>
      <c r="F6" s="1">
        <f>'2003'!$K6</f>
        <v>137</v>
      </c>
      <c r="G6" s="1">
        <f>'2004'!$K6</f>
        <v>262</v>
      </c>
      <c r="H6" s="1">
        <f>'2005'!K6</f>
        <v>0</v>
      </c>
      <c r="I6" s="1">
        <f>'2006'!K6</f>
        <v>0</v>
      </c>
      <c r="J6" s="1">
        <f>'2007'!K6</f>
        <v>372</v>
      </c>
      <c r="K6" s="1">
        <f>'2008'!K6</f>
        <v>179</v>
      </c>
      <c r="L6" s="1">
        <f>'2009'!K6</f>
        <v>0</v>
      </c>
      <c r="M6" s="1">
        <f>'2010'!K6</f>
        <v>210</v>
      </c>
      <c r="N6" s="1">
        <f>'2011'!K6</f>
        <v>136</v>
      </c>
      <c r="O6" s="1">
        <f>'2012'!$K6</f>
        <v>63</v>
      </c>
      <c r="P6" s="1"/>
      <c r="Q6" s="2">
        <f>'2001'!$N6</f>
        <v>6</v>
      </c>
      <c r="R6" s="1">
        <f>'2002'!$N6</f>
        <v>10</v>
      </c>
      <c r="S6" s="1">
        <f>'2003'!$N6</f>
        <v>35</v>
      </c>
      <c r="T6" s="1">
        <f>'2004'!$N6</f>
        <v>98</v>
      </c>
      <c r="U6" s="1">
        <f>'2005'!N6</f>
        <v>0</v>
      </c>
      <c r="V6" s="1">
        <f>'2006'!N6</f>
        <v>0</v>
      </c>
      <c r="W6" s="1">
        <f>'2007'!N6</f>
        <v>71</v>
      </c>
      <c r="X6" s="1">
        <f>'2008'!N6</f>
        <v>60</v>
      </c>
      <c r="Y6" s="1">
        <f>'2009'!N6</f>
        <v>0</v>
      </c>
      <c r="Z6" s="1">
        <f>'2010'!N6</f>
        <v>16</v>
      </c>
      <c r="AA6" s="1">
        <f>'2011'!N6</f>
        <v>22</v>
      </c>
      <c r="AB6" s="1">
        <f>'2012'!N6</f>
        <v>3</v>
      </c>
      <c r="AC6" s="1">
        <f>'2013'!O6</f>
        <v>0</v>
      </c>
      <c r="AD6" s="2">
        <f>'2001'!$O6</f>
        <v>460</v>
      </c>
      <c r="AE6" s="1">
        <f>'2002'!$O6</f>
        <v>447</v>
      </c>
      <c r="AF6" s="1">
        <f>'2003'!$O6</f>
        <v>541</v>
      </c>
      <c r="AG6" s="1">
        <f>'2004'!$O6</f>
        <v>262</v>
      </c>
      <c r="AH6" s="1">
        <f>'2005'!O6</f>
        <v>0</v>
      </c>
      <c r="AI6" s="1">
        <f>'2006'!O6</f>
        <v>0</v>
      </c>
      <c r="AJ6" s="1">
        <f>'2007'!O6</f>
        <v>413</v>
      </c>
      <c r="AK6" s="1">
        <f>'2008'!O6</f>
        <v>802</v>
      </c>
      <c r="AL6" s="1">
        <f>'2009'!O6</f>
        <v>0</v>
      </c>
      <c r="AM6" s="1">
        <f>'2010'!O6</f>
        <v>412</v>
      </c>
      <c r="AN6" s="1">
        <f>'2011'!O6</f>
        <v>364</v>
      </c>
      <c r="AO6" s="1">
        <f>'2012'!O6</f>
        <v>405</v>
      </c>
      <c r="AP6" s="1">
        <f>'2013'!$O6</f>
        <v>0</v>
      </c>
      <c r="AQ6" s="2">
        <f>'2001'!$R6</f>
        <v>240</v>
      </c>
      <c r="AR6" s="1">
        <f>'2002'!$R6</f>
        <v>178</v>
      </c>
      <c r="AS6" s="1">
        <f>'2003'!$R6</f>
        <v>274</v>
      </c>
      <c r="AT6" s="1">
        <f>'2004'!$R6</f>
        <v>98</v>
      </c>
      <c r="AU6" s="1">
        <f>'2005'!R6</f>
        <v>0</v>
      </c>
      <c r="AV6" s="1">
        <f>'2006'!R6</f>
        <v>0</v>
      </c>
      <c r="AW6" s="1">
        <f>'2007'!R6</f>
        <v>107</v>
      </c>
      <c r="AX6" s="1">
        <f>'2008'!R6</f>
        <v>144</v>
      </c>
      <c r="AY6" s="1">
        <f>'2009'!R6</f>
        <v>0</v>
      </c>
      <c r="AZ6" s="1">
        <f>'2010'!R6</f>
        <v>94</v>
      </c>
      <c r="BA6" s="1">
        <f>'2011'!R6</f>
        <v>113</v>
      </c>
      <c r="BB6" s="1">
        <f>'2012'!R6</f>
        <v>60</v>
      </c>
      <c r="BC6" s="1">
        <f>'2013'!$R6</f>
        <v>0</v>
      </c>
      <c r="BD6" s="3">
        <f>'2001'!S6</f>
        <v>7.1739130434782611E-2</v>
      </c>
      <c r="BE6" s="4">
        <f>'2002'!$S6</f>
        <v>2.6845637583892617E-2</v>
      </c>
      <c r="BF6" s="4">
        <f>'2003'!$S6</f>
        <v>2.7726432532347505E-2</v>
      </c>
      <c r="BG6" s="4">
        <f>'2004'!$S6</f>
        <v>0</v>
      </c>
      <c r="BH6" s="4" t="str">
        <f>'2005'!$S6</f>
        <v/>
      </c>
      <c r="BI6" s="4" t="str">
        <f>'2006'!S6</f>
        <v/>
      </c>
      <c r="BJ6" s="4">
        <f>'2007'!S6</f>
        <v>3.6319612590799029E-2</v>
      </c>
      <c r="BK6" s="4">
        <f>'2008'!S6</f>
        <v>2.369077306733167E-2</v>
      </c>
      <c r="BL6" s="4" t="str">
        <f>'2009'!S6</f>
        <v/>
      </c>
      <c r="BM6" s="4">
        <f>'2010'!S6</f>
        <v>2.9126213592233011E-2</v>
      </c>
      <c r="BN6" s="165">
        <f>'2011'!S6</f>
        <v>3.8461538461538464E-2</v>
      </c>
      <c r="BO6" s="165">
        <f>'2012'!$S6</f>
        <v>3.4567901234567898E-2</v>
      </c>
      <c r="BP6" s="4" t="str">
        <f>'2013'!$S6</f>
        <v/>
      </c>
      <c r="BQ6" s="1"/>
      <c r="BR6" s="1"/>
      <c r="BS6" s="1"/>
      <c r="BT6" s="1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1"/>
      <c r="CG6" s="1"/>
      <c r="CH6" s="1"/>
      <c r="CI6" s="1"/>
      <c r="CJ6" s="1"/>
      <c r="CK6" s="1"/>
      <c r="CL6" s="1"/>
    </row>
    <row r="7" spans="1:90" ht="14.4">
      <c r="A7" s="1" t="s">
        <v>137</v>
      </c>
      <c r="B7" s="1" t="s">
        <v>30</v>
      </c>
      <c r="C7" s="12">
        <v>26948</v>
      </c>
      <c r="D7" s="2">
        <f>'2001'!$K7</f>
        <v>450</v>
      </c>
      <c r="E7" s="1">
        <f>'2002'!$K7</f>
        <v>315</v>
      </c>
      <c r="F7" s="1">
        <f>'2003'!$K7</f>
        <v>339</v>
      </c>
      <c r="G7" s="1">
        <f>'2004'!$K7</f>
        <v>0</v>
      </c>
      <c r="H7" s="1">
        <f>'2005'!K7</f>
        <v>310</v>
      </c>
      <c r="I7" s="1">
        <f>'2006'!K7</f>
        <v>423</v>
      </c>
      <c r="J7" s="1">
        <f>'2007'!K7</f>
        <v>331</v>
      </c>
      <c r="K7" s="1">
        <f>'2008'!K7</f>
        <v>267</v>
      </c>
      <c r="L7" s="1">
        <f>'2009'!K7</f>
        <v>222</v>
      </c>
      <c r="M7" s="1">
        <f>'2010'!K7</f>
        <v>189</v>
      </c>
      <c r="N7" s="1">
        <f>'2011'!K7</f>
        <v>174</v>
      </c>
      <c r="O7" s="1">
        <f>'2012'!$K7</f>
        <v>181</v>
      </c>
      <c r="P7" s="1">
        <f>'2013'!$K7</f>
        <v>156</v>
      </c>
      <c r="Q7" s="2">
        <f>'2001'!$N7</f>
        <v>449</v>
      </c>
      <c r="R7" s="1">
        <f>'2002'!$N7</f>
        <v>315</v>
      </c>
      <c r="S7" s="1">
        <f>'2003'!$N7</f>
        <v>337</v>
      </c>
      <c r="T7" s="1">
        <f>'2004'!$N7</f>
        <v>0</v>
      </c>
      <c r="U7" s="1">
        <f>'2005'!N7</f>
        <v>309</v>
      </c>
      <c r="V7" s="1">
        <f>'2006'!N7</f>
        <v>421</v>
      </c>
      <c r="W7" s="1">
        <f>'2007'!N7</f>
        <v>331</v>
      </c>
      <c r="X7" s="1">
        <f>'2008'!N7</f>
        <v>267</v>
      </c>
      <c r="Y7" s="1">
        <f>'2009'!N7</f>
        <v>222</v>
      </c>
      <c r="Z7" s="1">
        <f>'2010'!N7</f>
        <v>185</v>
      </c>
      <c r="AA7" s="1">
        <f>'2011'!N7</f>
        <v>168</v>
      </c>
      <c r="AB7" s="1">
        <f>'2012'!N7</f>
        <v>162</v>
      </c>
      <c r="AC7" s="1">
        <f>'2013'!O7</f>
        <v>507</v>
      </c>
      <c r="AD7" s="2">
        <f>'2001'!$O7</f>
        <v>886</v>
      </c>
      <c r="AE7" s="1">
        <f>'2002'!$O7</f>
        <v>950</v>
      </c>
      <c r="AF7" s="1">
        <f>'2003'!$O7</f>
        <v>908</v>
      </c>
      <c r="AG7" s="1">
        <f>'2004'!$O7</f>
        <v>0</v>
      </c>
      <c r="AH7" s="1">
        <f>'2005'!O7</f>
        <v>787</v>
      </c>
      <c r="AI7" s="1">
        <f>'2006'!O7</f>
        <v>792</v>
      </c>
      <c r="AJ7" s="1">
        <f>'2007'!O7</f>
        <v>759</v>
      </c>
      <c r="AK7" s="1">
        <f>'2008'!O7</f>
        <v>754</v>
      </c>
      <c r="AL7" s="1">
        <f>'2009'!O7</f>
        <v>577</v>
      </c>
      <c r="AM7" s="1">
        <f>'2010'!O7</f>
        <v>481</v>
      </c>
      <c r="AN7" s="1">
        <f>'2011'!O7</f>
        <v>536</v>
      </c>
      <c r="AO7" s="1">
        <f>'2012'!O7</f>
        <v>463</v>
      </c>
      <c r="AP7" s="1">
        <f>'2013'!$O7</f>
        <v>507</v>
      </c>
      <c r="AQ7" s="2">
        <f>'2001'!$R7</f>
        <v>875</v>
      </c>
      <c r="AR7" s="1">
        <f>'2002'!$R7</f>
        <v>944</v>
      </c>
      <c r="AS7" s="1">
        <f>'2003'!$R7</f>
        <v>899</v>
      </c>
      <c r="AT7" s="1">
        <f>'2004'!$R7</f>
        <v>0</v>
      </c>
      <c r="AU7" s="1">
        <f>'2005'!R7</f>
        <v>771</v>
      </c>
      <c r="AV7" s="1">
        <f>'2006'!R7</f>
        <v>780</v>
      </c>
      <c r="AW7" s="1">
        <f>'2007'!R7</f>
        <v>754</v>
      </c>
      <c r="AX7" s="1">
        <f>'2008'!R7</f>
        <v>742</v>
      </c>
      <c r="AY7" s="1">
        <f>'2009'!R7</f>
        <v>557</v>
      </c>
      <c r="AZ7" s="1">
        <f>'2010'!R7</f>
        <v>470</v>
      </c>
      <c r="BA7" s="1">
        <f>'2011'!R7</f>
        <v>476</v>
      </c>
      <c r="BB7" s="1">
        <f>'2012'!R7</f>
        <v>432</v>
      </c>
      <c r="BC7" s="1">
        <f>'2013'!$R7</f>
        <v>470</v>
      </c>
      <c r="BD7" s="3">
        <f>'2001'!S7</f>
        <v>1.2415349887133182E-2</v>
      </c>
      <c r="BE7" s="4">
        <f>'2002'!$S7</f>
        <v>6.3157894736842104E-3</v>
      </c>
      <c r="BF7" s="4">
        <f>'2003'!$S7</f>
        <v>9.911894273127754E-3</v>
      </c>
      <c r="BG7" s="4" t="str">
        <f>'2004'!$S7</f>
        <v/>
      </c>
      <c r="BH7" s="4">
        <f>'2005'!$S7</f>
        <v>2.0330368487928845E-2</v>
      </c>
      <c r="BI7" s="4">
        <f>'2006'!S7</f>
        <v>1.5151515151515152E-2</v>
      </c>
      <c r="BJ7" s="4">
        <f>'2007'!S7</f>
        <v>6.587615283267457E-3</v>
      </c>
      <c r="BK7" s="4">
        <f>'2008'!S7</f>
        <v>5.3050397877984082E-3</v>
      </c>
      <c r="BL7" s="4">
        <f>'2009'!S7</f>
        <v>1.5597920277296361E-2</v>
      </c>
      <c r="BM7" s="4">
        <f>'2010'!S7</f>
        <v>4.1580041580041582E-3</v>
      </c>
      <c r="BN7" s="165">
        <f>'2011'!S7</f>
        <v>1.4925373134328358E-2</v>
      </c>
      <c r="BO7" s="165">
        <f>'2012'!$S7</f>
        <v>2.1598272138228943E-3</v>
      </c>
      <c r="BP7" s="4">
        <f>'2013'!$S7</f>
        <v>2.9585798816568046E-2</v>
      </c>
      <c r="BQ7" s="1"/>
      <c r="BR7" s="1"/>
      <c r="BS7" s="1"/>
      <c r="BT7" s="1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1"/>
      <c r="CG7" s="1"/>
      <c r="CH7" s="1"/>
      <c r="CI7" s="1"/>
      <c r="CJ7" s="1"/>
      <c r="CK7" s="1"/>
      <c r="CL7" s="1"/>
    </row>
    <row r="8" spans="1:90" ht="14.4">
      <c r="A8" s="1" t="s">
        <v>139</v>
      </c>
      <c r="B8" s="1" t="s">
        <v>31</v>
      </c>
      <c r="C8" s="12">
        <v>27281</v>
      </c>
      <c r="D8" s="2">
        <f>'2001'!$K8</f>
        <v>560</v>
      </c>
      <c r="E8" s="1">
        <f>'2002'!$K8</f>
        <v>705</v>
      </c>
      <c r="F8" s="1">
        <f>'2003'!$K8</f>
        <v>0</v>
      </c>
      <c r="G8" s="1">
        <f>'2004'!$K8</f>
        <v>0</v>
      </c>
      <c r="H8" s="1">
        <f>'2005'!K8</f>
        <v>799</v>
      </c>
      <c r="I8" s="1">
        <f>'2006'!K8</f>
        <v>613</v>
      </c>
      <c r="J8" s="1">
        <f>'2007'!K8</f>
        <v>512</v>
      </c>
      <c r="K8" s="1">
        <f>'2008'!K8</f>
        <v>0</v>
      </c>
      <c r="L8" s="1">
        <f>'2009'!K8</f>
        <v>0</v>
      </c>
      <c r="M8" s="1">
        <f>'2010'!K8</f>
        <v>0</v>
      </c>
      <c r="N8" s="1">
        <f>'2011'!K8</f>
        <v>792</v>
      </c>
      <c r="O8" s="1">
        <f>'2012'!$K8</f>
        <v>463</v>
      </c>
      <c r="P8" s="1"/>
      <c r="Q8" s="2">
        <f>'2001'!$N8</f>
        <v>522</v>
      </c>
      <c r="R8" s="1">
        <f>'2002'!$N8</f>
        <v>653</v>
      </c>
      <c r="S8" s="1">
        <f>'2003'!$N8</f>
        <v>0</v>
      </c>
      <c r="T8" s="1">
        <f>'2004'!$N8</f>
        <v>0</v>
      </c>
      <c r="U8" s="1">
        <f>'2005'!N8</f>
        <v>749</v>
      </c>
      <c r="V8" s="1">
        <f>'2006'!N8</f>
        <v>481</v>
      </c>
      <c r="W8" s="1">
        <f>'2007'!N8</f>
        <v>476</v>
      </c>
      <c r="X8" s="1">
        <f>'2008'!N8</f>
        <v>0</v>
      </c>
      <c r="Y8" s="1">
        <f>'2009'!N8</f>
        <v>0</v>
      </c>
      <c r="Z8" s="1">
        <f>'2010'!N8</f>
        <v>0</v>
      </c>
      <c r="AA8" s="1">
        <f>'2011'!N8</f>
        <v>765</v>
      </c>
      <c r="AB8" s="1">
        <f>'2012'!N8</f>
        <v>432</v>
      </c>
      <c r="AC8" s="1">
        <f>'2013'!O8</f>
        <v>0</v>
      </c>
      <c r="AD8" s="2">
        <f>'2001'!$O8</f>
        <v>689</v>
      </c>
      <c r="AE8" s="1">
        <f>'2002'!$O8</f>
        <v>741</v>
      </c>
      <c r="AF8" s="1">
        <f>'2003'!$O8</f>
        <v>0</v>
      </c>
      <c r="AG8" s="1">
        <f>'2004'!$O8</f>
        <v>0</v>
      </c>
      <c r="AH8" s="1">
        <f>'2005'!O8</f>
        <v>865</v>
      </c>
      <c r="AI8" s="1">
        <f>'2006'!O8</f>
        <v>834</v>
      </c>
      <c r="AJ8" s="1">
        <f>'2007'!O8</f>
        <v>721</v>
      </c>
      <c r="AK8" s="1">
        <f>'2008'!O8</f>
        <v>0</v>
      </c>
      <c r="AL8" s="1">
        <f>'2009'!O8</f>
        <v>0</v>
      </c>
      <c r="AM8" s="1">
        <f>'2010'!O8</f>
        <v>0</v>
      </c>
      <c r="AN8" s="1">
        <f>'2011'!O8</f>
        <v>648</v>
      </c>
      <c r="AO8" s="1">
        <f>'2012'!O8</f>
        <v>458</v>
      </c>
      <c r="AP8" s="1">
        <f>'2013'!$O8</f>
        <v>0</v>
      </c>
      <c r="AQ8" s="2">
        <f>'2001'!$R8</f>
        <v>571</v>
      </c>
      <c r="AR8" s="1">
        <f>'2002'!$R8</f>
        <v>629</v>
      </c>
      <c r="AS8" s="1">
        <f>'2003'!$R8</f>
        <v>0</v>
      </c>
      <c r="AT8" s="1">
        <f>'2004'!$R8</f>
        <v>0</v>
      </c>
      <c r="AU8" s="1">
        <f>'2005'!R8</f>
        <v>665</v>
      </c>
      <c r="AV8" s="1">
        <f>'2006'!R8</f>
        <v>544</v>
      </c>
      <c r="AW8" s="1">
        <f>'2007'!R8</f>
        <v>553</v>
      </c>
      <c r="AX8" s="1">
        <f>'2008'!R8</f>
        <v>0</v>
      </c>
      <c r="AY8" s="1">
        <f>'2009'!R8</f>
        <v>0</v>
      </c>
      <c r="AZ8" s="1">
        <f>'2010'!R8</f>
        <v>0</v>
      </c>
      <c r="BA8" s="1">
        <f>'2011'!R8</f>
        <v>450</v>
      </c>
      <c r="BB8" s="1">
        <f>'2012'!R8</f>
        <v>282</v>
      </c>
      <c r="BC8" s="1">
        <f>'2013'!$R8</f>
        <v>0</v>
      </c>
      <c r="BD8" s="3">
        <f>'2001'!S8</f>
        <v>5.8055152394775038E-2</v>
      </c>
      <c r="BE8" s="4">
        <f>'2002'!$S8</f>
        <v>3.7786774628879895E-2</v>
      </c>
      <c r="BF8" s="4" t="str">
        <f>'2003'!$S8</f>
        <v/>
      </c>
      <c r="BG8" s="4" t="str">
        <f>'2004'!$S8</f>
        <v/>
      </c>
      <c r="BH8" s="4">
        <f>'2005'!$S8</f>
        <v>6.358381502890173E-2</v>
      </c>
      <c r="BI8" s="4">
        <f>'2006'!S8</f>
        <v>0.10311750599520383</v>
      </c>
      <c r="BJ8" s="4">
        <f>'2007'!S8</f>
        <v>9.9861303744798888E-2</v>
      </c>
      <c r="BK8" s="4" t="str">
        <f>'2008'!S8</f>
        <v/>
      </c>
      <c r="BL8" s="4" t="str">
        <f>'2009'!S8</f>
        <v/>
      </c>
      <c r="BM8" s="4" t="str">
        <f>'2010'!S8</f>
        <v/>
      </c>
      <c r="BN8" s="165">
        <f>'2011'!S8</f>
        <v>7.8703703703703706E-2</v>
      </c>
      <c r="BO8" s="165">
        <f>'2012'!$S8</f>
        <v>8.5152838427947602E-2</v>
      </c>
      <c r="BP8" s="4" t="str">
        <f>'2013'!$S8</f>
        <v/>
      </c>
      <c r="BQ8" s="1"/>
      <c r="BR8" s="1"/>
      <c r="BS8" s="1"/>
      <c r="BT8" s="1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1"/>
      <c r="CG8" s="1"/>
      <c r="CH8" s="1"/>
      <c r="CI8" s="1"/>
      <c r="CJ8" s="1"/>
      <c r="CK8" s="1"/>
      <c r="CL8" s="1"/>
    </row>
    <row r="9" spans="1:90" ht="14.4">
      <c r="A9" s="1" t="s">
        <v>141</v>
      </c>
      <c r="B9" s="1" t="s">
        <v>32</v>
      </c>
      <c r="C9" s="12">
        <v>17797</v>
      </c>
      <c r="D9" s="2">
        <f>'2001'!$K9</f>
        <v>0</v>
      </c>
      <c r="E9" s="1">
        <f>'2002'!$K9</f>
        <v>0</v>
      </c>
      <c r="F9" s="1">
        <f>'2003'!$K9</f>
        <v>0</v>
      </c>
      <c r="G9" s="1">
        <f>'2004'!$K9</f>
        <v>0</v>
      </c>
      <c r="H9" s="1">
        <f>'2005'!K9</f>
        <v>0</v>
      </c>
      <c r="I9" s="1">
        <f>'2006'!K9</f>
        <v>326</v>
      </c>
      <c r="J9" s="1">
        <f>'2007'!K9</f>
        <v>432</v>
      </c>
      <c r="K9" s="1">
        <f>'2008'!K9</f>
        <v>356</v>
      </c>
      <c r="L9" s="1">
        <f>'2009'!K9</f>
        <v>439</v>
      </c>
      <c r="M9" s="1">
        <f>'2010'!K9</f>
        <v>365</v>
      </c>
      <c r="N9" s="1">
        <f>'2011'!K9</f>
        <v>479</v>
      </c>
      <c r="O9" s="1">
        <f>'2012'!$K9</f>
        <v>453</v>
      </c>
      <c r="P9" s="1">
        <f>'2013'!$K9</f>
        <v>446</v>
      </c>
      <c r="Q9" s="2">
        <f>'2001'!$N9</f>
        <v>0</v>
      </c>
      <c r="R9" s="1">
        <f>'2002'!$N9</f>
        <v>0</v>
      </c>
      <c r="S9" s="1">
        <f>'2003'!$N9</f>
        <v>0</v>
      </c>
      <c r="T9" s="1">
        <f>'2004'!$N9</f>
        <v>0</v>
      </c>
      <c r="U9" s="1">
        <f>'2005'!N9</f>
        <v>0</v>
      </c>
      <c r="V9" s="1">
        <f>'2006'!N9</f>
        <v>163</v>
      </c>
      <c r="W9" s="1">
        <f>'2007'!N9</f>
        <v>308</v>
      </c>
      <c r="X9" s="1">
        <f>'2008'!N9</f>
        <v>223</v>
      </c>
      <c r="Y9" s="1">
        <f>'2009'!N9</f>
        <v>300</v>
      </c>
      <c r="Z9" s="1">
        <f>'2010'!N9</f>
        <v>242</v>
      </c>
      <c r="AA9" s="1">
        <f>'2011'!N9</f>
        <v>297</v>
      </c>
      <c r="AB9" s="1">
        <f>'2012'!N9</f>
        <v>161</v>
      </c>
      <c r="AC9" s="1">
        <f>'2013'!O9</f>
        <v>497</v>
      </c>
      <c r="AD9" s="2">
        <f>'2001'!$O9</f>
        <v>0</v>
      </c>
      <c r="AE9" s="1">
        <f>'2002'!$O9</f>
        <v>0</v>
      </c>
      <c r="AF9" s="1">
        <f>'2003'!$O9</f>
        <v>0</v>
      </c>
      <c r="AG9" s="1">
        <f>'2004'!$O9</f>
        <v>0</v>
      </c>
      <c r="AH9" s="1">
        <f>'2005'!O9</f>
        <v>0</v>
      </c>
      <c r="AI9" s="1">
        <f>'2006'!O9</f>
        <v>634</v>
      </c>
      <c r="AJ9" s="1">
        <f>'2007'!O9</f>
        <v>683</v>
      </c>
      <c r="AK9" s="1">
        <f>'2008'!O9</f>
        <v>552</v>
      </c>
      <c r="AL9" s="1">
        <f>'2009'!O9</f>
        <v>597</v>
      </c>
      <c r="AM9" s="1">
        <f>'2010'!O9</f>
        <v>614</v>
      </c>
      <c r="AN9" s="1">
        <f>'2011'!O9</f>
        <v>552</v>
      </c>
      <c r="AO9" s="1">
        <f>'2012'!O9</f>
        <v>458</v>
      </c>
      <c r="AP9" s="1">
        <f>'2013'!$O9</f>
        <v>497</v>
      </c>
      <c r="AQ9" s="2">
        <f>'2001'!$R9</f>
        <v>0</v>
      </c>
      <c r="AR9" s="1">
        <f>'2002'!$R9</f>
        <v>0</v>
      </c>
      <c r="AS9" s="1">
        <f>'2003'!$R9</f>
        <v>0</v>
      </c>
      <c r="AT9" s="1">
        <f>'2004'!$R9</f>
        <v>0</v>
      </c>
      <c r="AU9" s="1">
        <f>'2005'!R9</f>
        <v>0</v>
      </c>
      <c r="AV9" s="1">
        <f>'2006'!R9</f>
        <v>168</v>
      </c>
      <c r="AW9" s="1">
        <f>'2007'!R9</f>
        <v>276</v>
      </c>
      <c r="AX9" s="1">
        <f>'2008'!R9</f>
        <v>161</v>
      </c>
      <c r="AY9" s="1">
        <f>'2009'!R9</f>
        <v>169</v>
      </c>
      <c r="AZ9" s="1">
        <f>'2010'!R9</f>
        <v>191</v>
      </c>
      <c r="BA9" s="1">
        <f>'2011'!R9</f>
        <v>230</v>
      </c>
      <c r="BB9" s="1">
        <f>'2012'!R9</f>
        <v>62</v>
      </c>
      <c r="BC9" s="1">
        <f>'2013'!$R9</f>
        <v>51</v>
      </c>
      <c r="BD9" s="3" t="str">
        <f>'2001'!S9</f>
        <v/>
      </c>
      <c r="BE9" s="4" t="str">
        <f>'2002'!$S9</f>
        <v/>
      </c>
      <c r="BF9" s="4" t="str">
        <f>'2003'!$S9</f>
        <v/>
      </c>
      <c r="BG9" s="4" t="str">
        <f>'2004'!$S9</f>
        <v/>
      </c>
      <c r="BH9" s="4" t="str">
        <f>'2005'!$S9</f>
        <v/>
      </c>
      <c r="BI9" s="4">
        <f>'2006'!S9</f>
        <v>4.7318611987381701E-2</v>
      </c>
      <c r="BJ9" s="4">
        <f>'2007'!S9</f>
        <v>6.8814055636896049E-2</v>
      </c>
      <c r="BK9" s="4">
        <f>'2008'!S9</f>
        <v>7.0652173913043473E-2</v>
      </c>
      <c r="BL9" s="4">
        <f>'2009'!S9</f>
        <v>7.5376884422110546E-2</v>
      </c>
      <c r="BM9" s="4">
        <f>'2010'!S9</f>
        <v>0.10586319218241043</v>
      </c>
      <c r="BN9" s="165">
        <f>'2011'!S9</f>
        <v>5.9782608695652176E-2</v>
      </c>
      <c r="BO9" s="165">
        <f>'2012'!$S9</f>
        <v>6.5502183406113537E-2</v>
      </c>
      <c r="BP9" s="4">
        <f>'2013'!$S9</f>
        <v>6.6398390342052319E-2</v>
      </c>
      <c r="BQ9" s="1"/>
      <c r="BR9" s="1"/>
      <c r="BS9" s="1"/>
      <c r="BT9" s="1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1"/>
      <c r="CG9" s="1"/>
      <c r="CH9" s="1"/>
      <c r="CI9" s="1"/>
      <c r="CJ9" s="1"/>
      <c r="CK9" s="1"/>
      <c r="CL9" s="1"/>
    </row>
    <row r="10" spans="1:90" ht="14.4">
      <c r="A10" s="1" t="s">
        <v>143</v>
      </c>
      <c r="B10" s="1" t="s">
        <v>33</v>
      </c>
      <c r="C10" s="12">
        <v>47759</v>
      </c>
      <c r="D10" s="2">
        <f>'2001'!$K10</f>
        <v>1526</v>
      </c>
      <c r="E10" s="1">
        <f>'2002'!$K10</f>
        <v>1523</v>
      </c>
      <c r="F10" s="1">
        <f>'2003'!$K10</f>
        <v>1708</v>
      </c>
      <c r="G10" s="1">
        <f>'2004'!$K10</f>
        <v>1558</v>
      </c>
      <c r="H10" s="1">
        <f>'2005'!K10</f>
        <v>1374</v>
      </c>
      <c r="I10" s="1">
        <f>'2006'!K10</f>
        <v>1470</v>
      </c>
      <c r="J10" s="1">
        <f>'2007'!K10</f>
        <v>0</v>
      </c>
      <c r="K10" s="1">
        <f>'2008'!K10</f>
        <v>1927</v>
      </c>
      <c r="L10" s="1">
        <f>'2009'!K10</f>
        <v>0</v>
      </c>
      <c r="M10" s="1">
        <f>'2010'!K10</f>
        <v>1120</v>
      </c>
      <c r="N10" s="1">
        <f>'2011'!K10</f>
        <v>0</v>
      </c>
      <c r="O10" s="1">
        <f>'2012'!$K10</f>
        <v>1369</v>
      </c>
      <c r="P10" s="1">
        <f>'2013'!$K10</f>
        <v>1425</v>
      </c>
      <c r="Q10" s="2">
        <f>'2001'!$N10</f>
        <v>1475</v>
      </c>
      <c r="R10" s="1">
        <f>'2002'!$N10</f>
        <v>1443</v>
      </c>
      <c r="S10" s="1">
        <f>'2003'!$N10</f>
        <v>1682</v>
      </c>
      <c r="T10" s="1">
        <f>'2004'!$N10</f>
        <v>1494</v>
      </c>
      <c r="U10" s="1">
        <f>'2005'!N10</f>
        <v>1329</v>
      </c>
      <c r="V10" s="1">
        <f>'2006'!N10</f>
        <v>1254</v>
      </c>
      <c r="W10" s="1">
        <f>'2007'!N10</f>
        <v>0</v>
      </c>
      <c r="X10" s="1">
        <f>'2008'!N10</f>
        <v>1666</v>
      </c>
      <c r="Y10" s="1">
        <f>'2009'!N10</f>
        <v>0</v>
      </c>
      <c r="Z10" s="1">
        <f>'2010'!N10</f>
        <v>880</v>
      </c>
      <c r="AA10" s="1">
        <f>'2011'!N10</f>
        <v>0</v>
      </c>
      <c r="AB10" s="1">
        <f>'2012'!N10</f>
        <v>1109</v>
      </c>
      <c r="AC10" s="1">
        <f>'2013'!O10</f>
        <v>1168</v>
      </c>
      <c r="AD10" s="2">
        <f>'2001'!$O10</f>
        <v>1930</v>
      </c>
      <c r="AE10" s="1">
        <f>'2002'!$O10</f>
        <v>1753</v>
      </c>
      <c r="AF10" s="1">
        <f>'2003'!$O10</f>
        <v>1651</v>
      </c>
      <c r="AG10" s="1">
        <f>'2004'!$O10</f>
        <v>1639</v>
      </c>
      <c r="AH10" s="1">
        <f>'2005'!O10</f>
        <v>1562</v>
      </c>
      <c r="AI10" s="1">
        <f>'2006'!O10</f>
        <v>1516</v>
      </c>
      <c r="AJ10" s="1">
        <f>'2007'!O10</f>
        <v>0</v>
      </c>
      <c r="AK10" s="1">
        <f>'2008'!O10</f>
        <v>1870</v>
      </c>
      <c r="AL10" s="1">
        <f>'2009'!O10</f>
        <v>0</v>
      </c>
      <c r="AM10" s="1">
        <f>'2010'!O10</f>
        <v>1415</v>
      </c>
      <c r="AN10" s="1">
        <f>'2011'!O10</f>
        <v>0</v>
      </c>
      <c r="AO10" s="1">
        <f>'2012'!O10</f>
        <v>1249</v>
      </c>
      <c r="AP10" s="1">
        <f>'2013'!$O10</f>
        <v>1168</v>
      </c>
      <c r="AQ10" s="2">
        <f>'2001'!$R10</f>
        <v>1685</v>
      </c>
      <c r="AR10" s="1">
        <f>'2002'!$R10</f>
        <v>1587</v>
      </c>
      <c r="AS10" s="1">
        <f>'2003'!$R10</f>
        <v>1431</v>
      </c>
      <c r="AT10" s="1">
        <f>'2004'!$R10</f>
        <v>1400</v>
      </c>
      <c r="AU10" s="1">
        <f>'2005'!R10</f>
        <v>1306</v>
      </c>
      <c r="AV10" s="1">
        <f>'2006'!R10</f>
        <v>1073</v>
      </c>
      <c r="AW10" s="1">
        <f>'2007'!R10</f>
        <v>0</v>
      </c>
      <c r="AX10" s="1">
        <f>'2008'!R10</f>
        <v>1296</v>
      </c>
      <c r="AY10" s="1">
        <f>'2009'!R10</f>
        <v>0</v>
      </c>
      <c r="AZ10" s="1">
        <f>'2010'!R10</f>
        <v>854</v>
      </c>
      <c r="BA10" s="1">
        <f>'2011'!R10</f>
        <v>0</v>
      </c>
      <c r="BB10" s="1">
        <f>'2012'!R10</f>
        <v>760</v>
      </c>
      <c r="BC10" s="1">
        <f>'2013'!$R10</f>
        <v>315</v>
      </c>
      <c r="BD10" s="3">
        <f>'2001'!S10</f>
        <v>5.1295336787564767E-2</v>
      </c>
      <c r="BE10" s="4">
        <f>'2002'!$S10</f>
        <v>3.8790644609241302E-2</v>
      </c>
      <c r="BF10" s="4">
        <f>'2003'!$S10</f>
        <v>4.2398546335554212E-2</v>
      </c>
      <c r="BG10" s="4">
        <f>'2004'!$S10</f>
        <v>4.9420378279438681E-2</v>
      </c>
      <c r="BH10" s="4">
        <f>'2005'!$S10</f>
        <v>5.3777208706786171E-2</v>
      </c>
      <c r="BI10" s="4">
        <f>'2006'!S10</f>
        <v>6.0026385224274406E-2</v>
      </c>
      <c r="BJ10" s="4" t="str">
        <f>'2007'!S10</f>
        <v/>
      </c>
      <c r="BK10" s="4">
        <f>'2008'!S10</f>
        <v>6.5240641711229952E-2</v>
      </c>
      <c r="BL10" s="4" t="str">
        <f>'2009'!S10</f>
        <v/>
      </c>
      <c r="BM10" s="4">
        <f>'2010'!S10</f>
        <v>6.3604240282685506E-2</v>
      </c>
      <c r="BN10" s="165" t="str">
        <f>'2011'!S10</f>
        <v/>
      </c>
      <c r="BO10" s="165">
        <f>'2012'!$S10</f>
        <v>9.8478783026421143E-2</v>
      </c>
      <c r="BP10" s="4">
        <f>'2013'!$S10</f>
        <v>0.10017123287671233</v>
      </c>
      <c r="BQ10" s="1"/>
      <c r="BR10" s="1"/>
      <c r="BS10" s="1"/>
      <c r="BT10" s="1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1"/>
      <c r="CG10" s="1"/>
      <c r="CH10" s="1"/>
      <c r="CI10" s="1"/>
      <c r="CJ10" s="1"/>
      <c r="CK10" s="1"/>
      <c r="CL10" s="1"/>
    </row>
    <row r="11" spans="1:90" ht="14.4">
      <c r="A11" s="1" t="s">
        <v>145</v>
      </c>
      <c r="B11" s="1" t="s">
        <v>34</v>
      </c>
      <c r="C11" s="12">
        <v>21282</v>
      </c>
      <c r="D11" s="2">
        <f>'2001'!$K11</f>
        <v>603</v>
      </c>
      <c r="E11" s="1">
        <f>'2002'!$K11</f>
        <v>475</v>
      </c>
      <c r="F11" s="1">
        <f>'2003'!$K11</f>
        <v>0</v>
      </c>
      <c r="G11" s="1">
        <f>'2004'!$K11</f>
        <v>393</v>
      </c>
      <c r="H11" s="1">
        <f>'2005'!K11</f>
        <v>341</v>
      </c>
      <c r="I11" s="1">
        <f>'2006'!K11</f>
        <v>426</v>
      </c>
      <c r="J11" s="1">
        <f>'2007'!K11</f>
        <v>0</v>
      </c>
      <c r="K11" s="1">
        <f>'2008'!K11</f>
        <v>0</v>
      </c>
      <c r="L11" s="1">
        <f>'2009'!K11</f>
        <v>432</v>
      </c>
      <c r="M11" s="1">
        <f>'2010'!K11</f>
        <v>472</v>
      </c>
      <c r="N11" s="1">
        <f>'2011'!K11</f>
        <v>428</v>
      </c>
      <c r="O11" s="1">
        <f>'2012'!$K11</f>
        <v>448</v>
      </c>
      <c r="P11" s="1">
        <f>'2013'!$K11</f>
        <v>544</v>
      </c>
      <c r="Q11" s="2">
        <f>'2001'!$N11</f>
        <v>125</v>
      </c>
      <c r="R11" s="1">
        <f>'2002'!$N11</f>
        <v>94</v>
      </c>
      <c r="S11" s="1">
        <f>'2003'!$N11</f>
        <v>0</v>
      </c>
      <c r="T11" s="1">
        <f>'2004'!$N11</f>
        <v>224</v>
      </c>
      <c r="U11" s="1">
        <f>'2005'!N11</f>
        <v>255</v>
      </c>
      <c r="V11" s="1">
        <f>'2006'!N11</f>
        <v>406</v>
      </c>
      <c r="W11" s="1">
        <f>'2007'!N11</f>
        <v>0</v>
      </c>
      <c r="X11" s="1">
        <f>'2008'!N11</f>
        <v>0</v>
      </c>
      <c r="Y11" s="1">
        <f>'2009'!N11</f>
        <v>368</v>
      </c>
      <c r="Z11" s="1">
        <f>'2010'!N11</f>
        <v>397</v>
      </c>
      <c r="AA11" s="1">
        <f>'2011'!N11</f>
        <v>356</v>
      </c>
      <c r="AB11" s="1">
        <f>'2012'!N11</f>
        <v>368</v>
      </c>
      <c r="AC11" s="1">
        <f>'2013'!O11</f>
        <v>453</v>
      </c>
      <c r="AD11" s="2">
        <f>'2001'!$O11</f>
        <v>1181</v>
      </c>
      <c r="AE11" s="1">
        <f>'2002'!$O11</f>
        <v>1345</v>
      </c>
      <c r="AF11" s="1">
        <f>'2003'!$O11</f>
        <v>0</v>
      </c>
      <c r="AG11" s="1">
        <f>'2004'!$O11</f>
        <v>501</v>
      </c>
      <c r="AH11" s="1">
        <f>'2005'!O11</f>
        <v>423</v>
      </c>
      <c r="AI11" s="1">
        <f>'2006'!O11</f>
        <v>578</v>
      </c>
      <c r="AJ11" s="1">
        <f>'2007'!O11</f>
        <v>0</v>
      </c>
      <c r="AK11" s="1">
        <f>'2008'!O11</f>
        <v>0</v>
      </c>
      <c r="AL11" s="1">
        <f>'2009'!O11</f>
        <v>492</v>
      </c>
      <c r="AM11" s="1">
        <f>'2010'!O11</f>
        <v>544</v>
      </c>
      <c r="AN11" s="1">
        <f>'2011'!O11</f>
        <v>495</v>
      </c>
      <c r="AO11" s="1">
        <f>'2012'!O11</f>
        <v>485</v>
      </c>
      <c r="AP11" s="1">
        <f>'2013'!$O11</f>
        <v>453</v>
      </c>
      <c r="AQ11" s="2">
        <f>'2001'!$R11</f>
        <v>424</v>
      </c>
      <c r="AR11" s="1">
        <f>'2002'!$R11</f>
        <v>890</v>
      </c>
      <c r="AS11" s="1">
        <f>'2003'!$R11</f>
        <v>0</v>
      </c>
      <c r="AT11" s="1">
        <f>'2004'!$R11</f>
        <v>0</v>
      </c>
      <c r="AU11" s="1">
        <f>'2005'!R11</f>
        <v>204</v>
      </c>
      <c r="AV11" s="1">
        <f>'2006'!R11</f>
        <v>471</v>
      </c>
      <c r="AW11" s="1">
        <f>'2007'!R11</f>
        <v>0</v>
      </c>
      <c r="AX11" s="1">
        <f>'2008'!R11</f>
        <v>0</v>
      </c>
      <c r="AY11" s="1">
        <f>'2009'!R11</f>
        <v>235</v>
      </c>
      <c r="AZ11" s="1">
        <f>'2010'!R11</f>
        <v>288</v>
      </c>
      <c r="BA11" s="1">
        <f>'2011'!R11</f>
        <v>304</v>
      </c>
      <c r="BB11" s="1">
        <f>'2012'!R11</f>
        <v>211</v>
      </c>
      <c r="BC11" s="1">
        <f>'2013'!$R11</f>
        <v>241</v>
      </c>
      <c r="BD11" s="3">
        <f>'2001'!S11</f>
        <v>7.3666384419983064E-2</v>
      </c>
      <c r="BE11" s="4">
        <f>'2002'!$S11</f>
        <v>1.858736059479554E-2</v>
      </c>
      <c r="BF11" s="4" t="str">
        <f>'2003'!$S11</f>
        <v/>
      </c>
      <c r="BG11" s="4">
        <f>'2004'!$S11</f>
        <v>1.9960079840319361E-2</v>
      </c>
      <c r="BH11" s="4">
        <f>'2005'!$S11</f>
        <v>0</v>
      </c>
      <c r="BI11" s="4">
        <f>'2006'!S11</f>
        <v>4.4982698961937718E-2</v>
      </c>
      <c r="BJ11" s="4" t="str">
        <f>'2007'!S11</f>
        <v/>
      </c>
      <c r="BK11" s="4" t="str">
        <f>'2008'!S11</f>
        <v/>
      </c>
      <c r="BL11" s="4">
        <f>'2009'!S11</f>
        <v>4.6747967479674794E-2</v>
      </c>
      <c r="BM11" s="4">
        <f>'2010'!S11</f>
        <v>5.3308823529411763E-2</v>
      </c>
      <c r="BN11" s="165">
        <f>'2011'!S11</f>
        <v>3.4343434343434343E-2</v>
      </c>
      <c r="BO11" s="165">
        <f>'2012'!$S11</f>
        <v>3.5051546391752578E-2</v>
      </c>
      <c r="BP11" s="4">
        <f>'2013'!$S11</f>
        <v>5.7395143487858721E-2</v>
      </c>
      <c r="BQ11" s="1"/>
      <c r="BR11" s="1"/>
      <c r="BS11" s="1"/>
      <c r="BT11" s="1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1"/>
      <c r="CG11" s="1"/>
      <c r="CH11" s="1"/>
      <c r="CI11" s="1"/>
      <c r="CJ11" s="1"/>
      <c r="CK11" s="1"/>
      <c r="CL11" s="1"/>
    </row>
    <row r="12" spans="1:90" ht="14.4">
      <c r="A12" s="1"/>
      <c r="B12" s="1"/>
      <c r="C12" s="12"/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2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2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3"/>
      <c r="BE12" s="4"/>
      <c r="BF12" s="4"/>
      <c r="BG12" s="4"/>
      <c r="BH12" s="4"/>
      <c r="BI12" s="4"/>
      <c r="BJ12" s="4"/>
      <c r="BK12" s="4"/>
      <c r="BL12" s="4"/>
      <c r="BM12" s="4"/>
      <c r="BN12" s="165"/>
      <c r="BO12" s="165"/>
      <c r="BP12" s="4"/>
      <c r="BQ12" s="1"/>
      <c r="BR12" s="1"/>
      <c r="BS12" s="1"/>
      <c r="BT12" s="1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1"/>
      <c r="CG12" s="1"/>
      <c r="CH12" s="1"/>
      <c r="CI12" s="1"/>
      <c r="CJ12" s="1"/>
      <c r="CK12" s="1"/>
      <c r="CL12" s="1"/>
    </row>
    <row r="13" spans="1:90" ht="14.4">
      <c r="A13" s="1" t="s">
        <v>12</v>
      </c>
      <c r="B13" s="1" t="s">
        <v>35</v>
      </c>
      <c r="C13" s="12">
        <v>35190</v>
      </c>
      <c r="D13" s="2">
        <f>'2001'!$K13</f>
        <v>1217</v>
      </c>
      <c r="E13" s="1">
        <f>'2002'!$K13</f>
        <v>1514</v>
      </c>
      <c r="F13" s="1">
        <f>'2003'!$K13</f>
        <v>0</v>
      </c>
      <c r="G13" s="1">
        <f>'2004'!$K13</f>
        <v>1202</v>
      </c>
      <c r="H13" s="1">
        <f>'2005'!K13</f>
        <v>1131</v>
      </c>
      <c r="I13" s="1">
        <f>'2006'!K13</f>
        <v>0</v>
      </c>
      <c r="J13" s="1">
        <f>'2007'!K13</f>
        <v>1104</v>
      </c>
      <c r="K13" s="1">
        <f>'2008'!K13</f>
        <v>632</v>
      </c>
      <c r="L13" s="1">
        <f>'2009'!K13</f>
        <v>886</v>
      </c>
      <c r="M13" s="1">
        <f>'2010'!K13</f>
        <v>774</v>
      </c>
      <c r="N13" s="1">
        <f>'2011'!K13</f>
        <v>959</v>
      </c>
      <c r="O13" s="1">
        <f>'2012'!$K13</f>
        <v>990</v>
      </c>
      <c r="P13" s="1">
        <f>'2013'!$K13</f>
        <v>1008</v>
      </c>
      <c r="Q13" s="2">
        <f>'2001'!$N13</f>
        <v>1150</v>
      </c>
      <c r="R13" s="1">
        <f>'2002'!$N13</f>
        <v>1188</v>
      </c>
      <c r="S13" s="1">
        <f>'2003'!$N13</f>
        <v>0</v>
      </c>
      <c r="T13" s="1">
        <f>'2004'!$N13</f>
        <v>1034</v>
      </c>
      <c r="U13" s="1">
        <f>'2005'!N13</f>
        <v>689</v>
      </c>
      <c r="V13" s="1">
        <f>'2006'!N13</f>
        <v>0</v>
      </c>
      <c r="W13" s="1">
        <f>'2007'!N13</f>
        <v>778</v>
      </c>
      <c r="X13" s="1">
        <f>'2008'!N13</f>
        <v>482</v>
      </c>
      <c r="Y13" s="1">
        <f>'2009'!N13</f>
        <v>250</v>
      </c>
      <c r="Z13" s="1">
        <f>'2010'!N13</f>
        <v>512</v>
      </c>
      <c r="AA13" s="1">
        <f>'2011'!N13</f>
        <v>611</v>
      </c>
      <c r="AB13" s="1">
        <f>'2012'!N13</f>
        <v>605</v>
      </c>
      <c r="AC13" s="1">
        <f>'2013'!O13</f>
        <v>1036</v>
      </c>
      <c r="AD13" s="2">
        <f>'2001'!$O13</f>
        <v>3461</v>
      </c>
      <c r="AE13" s="1">
        <f>'2002'!$O13</f>
        <v>2603</v>
      </c>
      <c r="AF13" s="1">
        <f>'2003'!$O13</f>
        <v>0</v>
      </c>
      <c r="AG13" s="1">
        <f>'2004'!$O13</f>
        <v>2561</v>
      </c>
      <c r="AH13" s="1">
        <f>'2005'!O13</f>
        <v>2195</v>
      </c>
      <c r="AI13" s="1">
        <f>'2006'!O13</f>
        <v>0</v>
      </c>
      <c r="AJ13" s="1">
        <f>'2007'!O13</f>
        <v>1535</v>
      </c>
      <c r="AK13" s="1">
        <f>'2008'!O13</f>
        <v>1954</v>
      </c>
      <c r="AL13" s="1">
        <f>'2009'!O13</f>
        <v>2130</v>
      </c>
      <c r="AM13" s="1">
        <f>'2010'!O13</f>
        <v>1091</v>
      </c>
      <c r="AN13" s="1">
        <f>'2011'!O13</f>
        <v>1310</v>
      </c>
      <c r="AO13" s="1">
        <f>'2012'!O13</f>
        <v>1215</v>
      </c>
      <c r="AP13" s="1">
        <f>'2013'!$O13</f>
        <v>1036</v>
      </c>
      <c r="AQ13" s="2">
        <f>'2001'!$R13</f>
        <v>2703</v>
      </c>
      <c r="AR13" s="1">
        <f>'2002'!$R13</f>
        <v>1988</v>
      </c>
      <c r="AS13" s="1">
        <f>'2003'!$R13</f>
        <v>0</v>
      </c>
      <c r="AT13" s="1">
        <f>'2004'!$R13</f>
        <v>1784</v>
      </c>
      <c r="AU13" s="1">
        <f>'2005'!R13</f>
        <v>1517</v>
      </c>
      <c r="AV13" s="1">
        <f>'2006'!R13</f>
        <v>0</v>
      </c>
      <c r="AW13" s="1">
        <f>'2007'!R13</f>
        <v>663</v>
      </c>
      <c r="AX13" s="1">
        <f>'2008'!R13</f>
        <v>356</v>
      </c>
      <c r="AY13" s="1">
        <f>'2009'!R13</f>
        <v>146</v>
      </c>
      <c r="AZ13" s="1">
        <f>'2010'!R13</f>
        <v>134</v>
      </c>
      <c r="BA13" s="1">
        <f>'2011'!R13</f>
        <v>139</v>
      </c>
      <c r="BB13" s="1">
        <f>'2012'!R13</f>
        <v>169</v>
      </c>
      <c r="BC13" s="1">
        <f>'2013'!$R13</f>
        <v>92</v>
      </c>
      <c r="BD13" s="3">
        <f>'2001'!S13</f>
        <v>1.7047096214966771E-2</v>
      </c>
      <c r="BE13" s="4">
        <f>'2002'!$S13</f>
        <v>3.1502112946600075E-2</v>
      </c>
      <c r="BF13" s="4" t="str">
        <f>'2003'!$S13</f>
        <v/>
      </c>
      <c r="BG13" s="4">
        <f>'2004'!$S13</f>
        <v>2.9675907848496681E-2</v>
      </c>
      <c r="BH13" s="4">
        <f>'2005'!$S13</f>
        <v>2.5968109339407745E-2</v>
      </c>
      <c r="BI13" s="4" t="str">
        <f>'2006'!S13</f>
        <v/>
      </c>
      <c r="BJ13" s="4">
        <f>'2007'!S13</f>
        <v>2.4104234527687295E-2</v>
      </c>
      <c r="BK13" s="4">
        <f>'2008'!S13</f>
        <v>4.4012282497441144E-2</v>
      </c>
      <c r="BL13" s="4">
        <f>'2009'!S13</f>
        <v>2.0187793427230045E-2</v>
      </c>
      <c r="BM13" s="4">
        <f>'2010'!S13</f>
        <v>4.2163153070577448E-2</v>
      </c>
      <c r="BN13" s="165">
        <f>'2011'!S13</f>
        <v>5.4198473282442747E-2</v>
      </c>
      <c r="BO13" s="165">
        <f>'2012'!$S13</f>
        <v>7.407407407407407E-2</v>
      </c>
      <c r="BP13" s="4">
        <f>'2013'!$S13</f>
        <v>6.7567567567567571E-2</v>
      </c>
      <c r="BQ13" s="1"/>
      <c r="BR13" s="1"/>
      <c r="BS13" s="1"/>
      <c r="BT13" s="1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1"/>
      <c r="CG13" s="1"/>
      <c r="CH13" s="1"/>
      <c r="CI13" s="1"/>
      <c r="CJ13" s="1"/>
      <c r="CK13" s="1"/>
      <c r="CL13" s="1"/>
    </row>
    <row r="14" spans="1:90" ht="14.4">
      <c r="A14" s="1" t="s">
        <v>149</v>
      </c>
      <c r="B14" s="1" t="s">
        <v>36</v>
      </c>
      <c r="C14" s="12">
        <v>107431</v>
      </c>
      <c r="D14" s="2">
        <f>'2001'!$K14</f>
        <v>2329</v>
      </c>
      <c r="E14" s="1">
        <f>'2002'!$K14</f>
        <v>3036</v>
      </c>
      <c r="F14" s="1">
        <f>'2003'!$K14</f>
        <v>3239</v>
      </c>
      <c r="G14" s="1">
        <f>'2004'!$K14</f>
        <v>3118</v>
      </c>
      <c r="H14" s="1">
        <f>'2005'!K14</f>
        <v>4018</v>
      </c>
      <c r="I14" s="1">
        <f>'2006'!K14</f>
        <v>3460</v>
      </c>
      <c r="J14" s="1">
        <f>'2007'!K14</f>
        <v>3202</v>
      </c>
      <c r="K14" s="1">
        <f>'2008'!K14</f>
        <v>3503</v>
      </c>
      <c r="L14" s="1">
        <f>'2009'!K14</f>
        <v>3446</v>
      </c>
      <c r="M14" s="1">
        <f>'2010'!K14</f>
        <v>3370</v>
      </c>
      <c r="N14" s="1">
        <f>'2011'!K14</f>
        <v>3245</v>
      </c>
      <c r="O14" s="1">
        <f>'2012'!$K14</f>
        <v>3264</v>
      </c>
      <c r="P14" s="1">
        <f>'2013'!$K14</f>
        <v>3387</v>
      </c>
      <c r="Q14" s="2">
        <f>'2001'!$N14</f>
        <v>1864</v>
      </c>
      <c r="R14" s="1">
        <f>'2002'!$N14</f>
        <v>2630</v>
      </c>
      <c r="S14" s="1">
        <f>'2003'!$N14</f>
        <v>2854</v>
      </c>
      <c r="T14" s="1">
        <f>'2004'!$N14</f>
        <v>2815</v>
      </c>
      <c r="U14" s="1">
        <f>'2005'!N14</f>
        <v>3692</v>
      </c>
      <c r="V14" s="1">
        <f>'2006'!N14</f>
        <v>3218</v>
      </c>
      <c r="W14" s="1">
        <f>'2007'!N14</f>
        <v>2922</v>
      </c>
      <c r="X14" s="1">
        <f>'2008'!N14</f>
        <v>3285</v>
      </c>
      <c r="Y14" s="1">
        <f>'2009'!N14</f>
        <v>3076</v>
      </c>
      <c r="Z14" s="1">
        <f>'2010'!N14</f>
        <v>3051</v>
      </c>
      <c r="AA14" s="1">
        <f>'2011'!N14</f>
        <v>2973</v>
      </c>
      <c r="AB14" s="1">
        <f>'2012'!N14</f>
        <v>2655</v>
      </c>
      <c r="AC14" s="1">
        <f>'2013'!O14</f>
        <v>2510</v>
      </c>
      <c r="AD14" s="2">
        <f>'2001'!$O14</f>
        <v>2848</v>
      </c>
      <c r="AE14" s="1">
        <f>'2002'!$O14</f>
        <v>3064</v>
      </c>
      <c r="AF14" s="1">
        <f>'2003'!$O14</f>
        <v>2997</v>
      </c>
      <c r="AG14" s="1">
        <f>'2004'!$O14</f>
        <v>2920</v>
      </c>
      <c r="AH14" s="1">
        <f>'2005'!O14</f>
        <v>3197</v>
      </c>
      <c r="AI14" s="1">
        <f>'2006'!O14</f>
        <v>2712</v>
      </c>
      <c r="AJ14" s="1">
        <f>'2007'!O14</f>
        <v>2611</v>
      </c>
      <c r="AK14" s="1">
        <f>'2008'!O14</f>
        <v>2779</v>
      </c>
      <c r="AL14" s="1">
        <f>'2009'!O14</f>
        <v>2521</v>
      </c>
      <c r="AM14" s="1">
        <f>'2010'!O14</f>
        <v>2128</v>
      </c>
      <c r="AN14" s="1">
        <f>'2011'!O14</f>
        <v>2073</v>
      </c>
      <c r="AO14" s="1">
        <f>'2012'!O14</f>
        <v>2340</v>
      </c>
      <c r="AP14" s="1">
        <f>'2013'!$O14</f>
        <v>2510</v>
      </c>
      <c r="AQ14" s="2">
        <f>'2001'!$R14</f>
        <v>1887</v>
      </c>
      <c r="AR14" s="1">
        <f>'2002'!$R14</f>
        <v>2267</v>
      </c>
      <c r="AS14" s="1">
        <f>'2003'!$R14</f>
        <v>2126</v>
      </c>
      <c r="AT14" s="1">
        <f>'2004'!$R14</f>
        <v>1795</v>
      </c>
      <c r="AU14" s="1">
        <f>'2005'!R14</f>
        <v>1904</v>
      </c>
      <c r="AV14" s="1">
        <f>'2006'!R14</f>
        <v>1735</v>
      </c>
      <c r="AW14" s="1">
        <f>'2007'!R14</f>
        <v>1489</v>
      </c>
      <c r="AX14" s="1">
        <f>'2008'!R14</f>
        <v>1797</v>
      </c>
      <c r="AY14" s="1">
        <f>'2009'!R14</f>
        <v>1763</v>
      </c>
      <c r="AZ14" s="1">
        <f>'2010'!R14</f>
        <v>1452</v>
      </c>
      <c r="BA14" s="1">
        <f>'2011'!R14</f>
        <v>1220</v>
      </c>
      <c r="BB14" s="1">
        <f>'2012'!R14</f>
        <v>1055</v>
      </c>
      <c r="BC14" s="1">
        <f>'2013'!$R14</f>
        <v>1032</v>
      </c>
      <c r="BD14" s="3">
        <f>'2001'!S14</f>
        <v>5.6530898876404494E-2</v>
      </c>
      <c r="BE14" s="4">
        <f>'2002'!$S14</f>
        <v>6.1684073107049611E-2</v>
      </c>
      <c r="BF14" s="4">
        <f>'2003'!$S14</f>
        <v>7.5408742075408736E-2</v>
      </c>
      <c r="BG14" s="4">
        <f>'2004'!$S14</f>
        <v>8.6986301369863017E-2</v>
      </c>
      <c r="BH14" s="4">
        <f>'2005'!$S14</f>
        <v>8.320300281513919E-2</v>
      </c>
      <c r="BI14" s="4">
        <f>'2006'!S14</f>
        <v>0.1006637168141593</v>
      </c>
      <c r="BJ14" s="4">
        <f>'2007'!S14</f>
        <v>6.5109153581003444E-3</v>
      </c>
      <c r="BK14" s="4">
        <f>'2008'!S14</f>
        <v>0.10759265922993883</v>
      </c>
      <c r="BL14" s="4">
        <f>'2009'!S14</f>
        <v>9.837366124553748E-2</v>
      </c>
      <c r="BM14" s="4">
        <f>'2010'!S14</f>
        <v>0.10291353383458647</v>
      </c>
      <c r="BN14" s="165">
        <f>'2011'!S14</f>
        <v>0.12493970091654606</v>
      </c>
      <c r="BO14" s="165">
        <f>'2012'!$S14</f>
        <v>0.15726495726495726</v>
      </c>
      <c r="BP14" s="4">
        <f>'2013'!$S14</f>
        <v>0.16254980079681275</v>
      </c>
      <c r="BQ14" s="1"/>
      <c r="BR14" s="1"/>
      <c r="BS14" s="1"/>
      <c r="BT14" s="1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1"/>
      <c r="CG14" s="1"/>
      <c r="CH14" s="1"/>
      <c r="CI14" s="1"/>
      <c r="CJ14" s="1"/>
      <c r="CK14" s="1"/>
      <c r="CL14" s="1"/>
    </row>
    <row r="15" spans="1:90" ht="14.4">
      <c r="A15" s="1"/>
      <c r="B15" s="1"/>
      <c r="C15" s="12"/>
      <c r="D15" s="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2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2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3"/>
      <c r="BE15" s="4"/>
      <c r="BF15" s="4"/>
      <c r="BG15" s="4"/>
      <c r="BH15" s="4"/>
      <c r="BI15" s="4"/>
      <c r="BJ15" s="4"/>
      <c r="BK15" s="4"/>
      <c r="BL15" s="4"/>
      <c r="BM15" s="4"/>
      <c r="BN15" s="165"/>
      <c r="BO15" s="165"/>
      <c r="BP15" s="4"/>
      <c r="BQ15" s="1"/>
      <c r="BR15" s="1"/>
      <c r="BS15" s="1"/>
      <c r="BT15" s="1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1"/>
      <c r="CG15" s="1"/>
      <c r="CH15" s="1"/>
      <c r="CI15" s="1"/>
      <c r="CJ15" s="1"/>
      <c r="CK15" s="1"/>
      <c r="CL15" s="1"/>
    </row>
    <row r="16" spans="1:90" ht="14.4">
      <c r="A16" s="1"/>
      <c r="B16" s="1"/>
      <c r="C16" s="12"/>
      <c r="D16" s="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2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2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3"/>
      <c r="BE16" s="4"/>
      <c r="BF16" s="4"/>
      <c r="BG16" s="4"/>
      <c r="BH16" s="4"/>
      <c r="BI16" s="4"/>
      <c r="BJ16" s="4"/>
      <c r="BK16" s="4"/>
      <c r="BL16" s="4"/>
      <c r="BM16" s="4"/>
      <c r="BN16" s="165"/>
      <c r="BO16" s="165"/>
      <c r="BP16" s="4"/>
      <c r="BQ16" s="1"/>
      <c r="BR16" s="1"/>
      <c r="BS16" s="1"/>
      <c r="BT16" s="1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1"/>
      <c r="CG16" s="1"/>
      <c r="CH16" s="1"/>
      <c r="CI16" s="1"/>
      <c r="CJ16" s="1"/>
      <c r="CK16" s="1"/>
      <c r="CL16" s="1"/>
    </row>
    <row r="17" spans="1:90" ht="14.4">
      <c r="A17" s="1"/>
      <c r="B17" s="1"/>
      <c r="C17" s="12"/>
      <c r="D17" s="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2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2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3"/>
      <c r="BE17" s="4"/>
      <c r="BF17" s="4"/>
      <c r="BG17" s="4"/>
      <c r="BH17" s="4"/>
      <c r="BI17" s="4"/>
      <c r="BJ17" s="4"/>
      <c r="BK17" s="4"/>
      <c r="BL17" s="4"/>
      <c r="BM17" s="4"/>
      <c r="BN17" s="165"/>
      <c r="BO17" s="165"/>
      <c r="BP17" s="4"/>
      <c r="BQ17" s="1"/>
      <c r="BR17" s="1"/>
      <c r="BS17" s="1"/>
      <c r="BT17" s="1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1"/>
      <c r="CG17" s="1"/>
      <c r="CH17" s="1"/>
      <c r="CI17" s="1"/>
      <c r="CJ17" s="1"/>
      <c r="CK17" s="1"/>
      <c r="CL17" s="1"/>
    </row>
    <row r="18" spans="1:90" ht="14.4">
      <c r="A18" s="1"/>
      <c r="B18" s="1"/>
      <c r="C18" s="12"/>
      <c r="D18" s="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2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2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3"/>
      <c r="BE18" s="4"/>
      <c r="BF18" s="4"/>
      <c r="BG18" s="4"/>
      <c r="BH18" s="4"/>
      <c r="BI18" s="4"/>
      <c r="BJ18" s="4"/>
      <c r="BK18" s="4"/>
      <c r="BL18" s="4"/>
      <c r="BM18" s="4"/>
      <c r="BN18" s="165"/>
      <c r="BO18" s="165"/>
      <c r="BP18" s="4"/>
      <c r="BQ18" s="1"/>
      <c r="BR18" s="1"/>
      <c r="BS18" s="1"/>
      <c r="BT18" s="1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1"/>
      <c r="CG18" s="1"/>
      <c r="CH18" s="1"/>
      <c r="CI18" s="1"/>
      <c r="CJ18" s="1"/>
      <c r="CK18" s="1"/>
      <c r="CL18" s="1"/>
    </row>
    <row r="19" spans="1:90" ht="14.4">
      <c r="A19" s="1"/>
      <c r="B19" s="1"/>
      <c r="C19" s="12"/>
      <c r="D19" s="2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2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2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3"/>
      <c r="BE19" s="4"/>
      <c r="BF19" s="4"/>
      <c r="BG19" s="4"/>
      <c r="BH19" s="4"/>
      <c r="BI19" s="4"/>
      <c r="BJ19" s="4"/>
      <c r="BK19" s="4"/>
      <c r="BL19" s="4"/>
      <c r="BM19" s="4"/>
      <c r="BN19" s="165"/>
      <c r="BO19" s="165"/>
      <c r="BP19" s="4"/>
      <c r="BQ19" s="1"/>
      <c r="BR19" s="1"/>
      <c r="BS19" s="1"/>
      <c r="BT19" s="1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1"/>
      <c r="CG19" s="1"/>
      <c r="CH19" s="1"/>
      <c r="CI19" s="1"/>
      <c r="CJ19" s="1"/>
      <c r="CK19" s="1"/>
      <c r="CL19" s="1"/>
    </row>
    <row r="20" spans="1:90" ht="14.4">
      <c r="A20" s="1" t="s">
        <v>156</v>
      </c>
      <c r="B20" s="1" t="s">
        <v>37</v>
      </c>
      <c r="C20" s="12">
        <v>238318</v>
      </c>
      <c r="D20" s="2">
        <f>'2001'!$K20</f>
        <v>4155</v>
      </c>
      <c r="E20" s="1">
        <f>'2002'!$K20</f>
        <v>4156</v>
      </c>
      <c r="F20" s="1">
        <f>'2003'!$K20</f>
        <v>4318</v>
      </c>
      <c r="G20" s="1">
        <f>'2004'!$K20</f>
        <v>3988</v>
      </c>
      <c r="H20" s="1">
        <f>'2005'!K20</f>
        <v>3897</v>
      </c>
      <c r="I20" s="1">
        <f>'2006'!K20</f>
        <v>3292</v>
      </c>
      <c r="J20" s="1">
        <f>'2007'!K20</f>
        <v>3801</v>
      </c>
      <c r="K20" s="1">
        <f>'2008'!K20</f>
        <v>3454</v>
      </c>
      <c r="L20" s="1">
        <f>'2009'!K20</f>
        <v>3465</v>
      </c>
      <c r="M20" s="1">
        <f>'2010'!K20</f>
        <v>3128</v>
      </c>
      <c r="N20" s="1">
        <f>'2011'!K20</f>
        <v>3613</v>
      </c>
      <c r="O20" s="1">
        <f>'2012'!$K20</f>
        <v>3424</v>
      </c>
      <c r="P20" s="1">
        <f>'2013'!$K20</f>
        <v>2893</v>
      </c>
      <c r="Q20" s="2">
        <f>'2001'!$N20</f>
        <v>3193</v>
      </c>
      <c r="R20" s="1">
        <f>'2002'!$N20</f>
        <v>3318</v>
      </c>
      <c r="S20" s="1">
        <f>'2003'!$N20</f>
        <v>3566</v>
      </c>
      <c r="T20" s="1">
        <f>'2004'!$N20</f>
        <v>3337</v>
      </c>
      <c r="U20" s="1">
        <f>'2005'!N20</f>
        <v>3181</v>
      </c>
      <c r="V20" s="1">
        <f>'2006'!N20</f>
        <v>2549</v>
      </c>
      <c r="W20" s="1">
        <f>'2007'!N20</f>
        <v>2987</v>
      </c>
      <c r="X20" s="1">
        <f>'2008'!N20</f>
        <v>2651</v>
      </c>
      <c r="Y20" s="1">
        <f>'2009'!N20</f>
        <v>2642</v>
      </c>
      <c r="Z20" s="1">
        <f>'2010'!N20</f>
        <v>1921</v>
      </c>
      <c r="AA20" s="1">
        <f>'2011'!N20</f>
        <v>1460</v>
      </c>
      <c r="AB20" s="1">
        <f>'2012'!N20</f>
        <v>1311</v>
      </c>
      <c r="AC20" s="1">
        <f>'2013'!O20</f>
        <v>3085</v>
      </c>
      <c r="AD20" s="2">
        <f>'2001'!$O20</f>
        <v>5080</v>
      </c>
      <c r="AE20" s="1">
        <f>'2002'!$O20</f>
        <v>5079</v>
      </c>
      <c r="AF20" s="1">
        <f>'2003'!$O20</f>
        <v>5089</v>
      </c>
      <c r="AG20" s="1">
        <f>'2004'!$O20</f>
        <v>4284</v>
      </c>
      <c r="AH20" s="1">
        <f>'2005'!O20</f>
        <v>4084</v>
      </c>
      <c r="AI20" s="1">
        <f>'2006'!O20</f>
        <v>3869</v>
      </c>
      <c r="AJ20" s="1">
        <f>'2007'!O20</f>
        <v>4037</v>
      </c>
      <c r="AK20" s="1">
        <f>'2008'!O20</f>
        <v>3858</v>
      </c>
      <c r="AL20" s="1">
        <f>'2009'!O20</f>
        <v>3398</v>
      </c>
      <c r="AM20" s="1">
        <f>'2010'!O20</f>
        <v>3044</v>
      </c>
      <c r="AN20" s="1">
        <f>'2011'!O20</f>
        <v>3276</v>
      </c>
      <c r="AO20" s="1">
        <f>'2012'!O20</f>
        <v>3510</v>
      </c>
      <c r="AP20" s="1">
        <f>'2013'!$O20</f>
        <v>3085</v>
      </c>
      <c r="AQ20" s="2">
        <f>'2001'!$R20</f>
        <v>3037</v>
      </c>
      <c r="AR20" s="1">
        <f>'2002'!$R20</f>
        <v>3072</v>
      </c>
      <c r="AS20" s="1">
        <f>'2003'!$R20</f>
        <v>3117</v>
      </c>
      <c r="AT20" s="1">
        <f>'2004'!$R20</f>
        <v>2530</v>
      </c>
      <c r="AU20" s="1">
        <f>'2005'!R20</f>
        <v>2253</v>
      </c>
      <c r="AV20" s="1">
        <f>'2006'!R20</f>
        <v>1901</v>
      </c>
      <c r="AW20" s="1">
        <f>'2007'!R20</f>
        <v>1842</v>
      </c>
      <c r="AX20" s="1">
        <f>'2008'!R20</f>
        <v>1786</v>
      </c>
      <c r="AY20" s="1">
        <f>'2009'!R20</f>
        <v>1521</v>
      </c>
      <c r="AZ20" s="1">
        <f>'2010'!R20</f>
        <v>1167</v>
      </c>
      <c r="BA20" s="1">
        <f>'2011'!R20</f>
        <v>1036</v>
      </c>
      <c r="BB20" s="1">
        <f>'2012'!R20</f>
        <v>958</v>
      </c>
      <c r="BC20" s="1">
        <f>'2013'!$R20</f>
        <v>788</v>
      </c>
      <c r="BD20" s="3">
        <f>'2001'!S20</f>
        <v>0.12106299212598425</v>
      </c>
      <c r="BE20" s="4">
        <f>'2002'!$S20</f>
        <v>0.11833037999606222</v>
      </c>
      <c r="BF20" s="4">
        <f>'2003'!$S20</f>
        <v>0.13204951856946354</v>
      </c>
      <c r="BG20" s="4">
        <f>'2004'!$S20</f>
        <v>0.13585434173669467</v>
      </c>
      <c r="BH20" s="4">
        <f>'2005'!$S20</f>
        <v>0.14520078354554358</v>
      </c>
      <c r="BI20" s="4">
        <f>'2006'!S20</f>
        <v>0.2256397001809253</v>
      </c>
      <c r="BJ20" s="4">
        <f>'2007'!S20</f>
        <v>0.1989100817438692</v>
      </c>
      <c r="BK20" s="4">
        <f>'2008'!S20</f>
        <v>0.1780715396578538</v>
      </c>
      <c r="BL20" s="4">
        <f>'2009'!S20</f>
        <v>0.18275456150676869</v>
      </c>
      <c r="BM20" s="4">
        <f>'2010'!S20</f>
        <v>0.18725361366622864</v>
      </c>
      <c r="BN20" s="165">
        <f>'2011'!S20</f>
        <v>0.23260073260073261</v>
      </c>
      <c r="BO20" s="165">
        <f>'2012'!$S20</f>
        <v>0.24188034188034188</v>
      </c>
      <c r="BP20" s="4">
        <f>'2013'!$S20</f>
        <v>0.26580226904376014</v>
      </c>
      <c r="BQ20" s="1"/>
      <c r="BR20" s="1"/>
      <c r="BS20" s="1"/>
      <c r="BT20" s="1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1"/>
      <c r="CG20" s="1"/>
      <c r="CH20" s="1"/>
      <c r="CI20" s="1"/>
      <c r="CJ20" s="1"/>
      <c r="CK20" s="1"/>
      <c r="CL20" s="1"/>
    </row>
    <row r="21" spans="1:90" ht="14.4">
      <c r="A21" s="1" t="s">
        <v>158</v>
      </c>
      <c r="B21" s="1" t="s">
        <v>38</v>
      </c>
      <c r="C21" s="12">
        <v>90912</v>
      </c>
      <c r="D21" s="2">
        <f>'2001'!$K21</f>
        <v>1985</v>
      </c>
      <c r="E21" s="1">
        <f>'2002'!$K21</f>
        <v>2215</v>
      </c>
      <c r="F21" s="1">
        <f>'2003'!$K21</f>
        <v>0</v>
      </c>
      <c r="G21" s="1">
        <f>'2004'!$K21</f>
        <v>2577</v>
      </c>
      <c r="H21" s="1">
        <f>'2005'!K21</f>
        <v>2456</v>
      </c>
      <c r="I21" s="1">
        <f>'2006'!K21</f>
        <v>2577</v>
      </c>
      <c r="J21" s="1">
        <f>'2007'!K21</f>
        <v>2624</v>
      </c>
      <c r="K21" s="1">
        <f>'2008'!K21</f>
        <v>2786</v>
      </c>
      <c r="L21" s="1">
        <f>'2009'!K21</f>
        <v>2935</v>
      </c>
      <c r="M21" s="1">
        <f>'2010'!K21</f>
        <v>2527</v>
      </c>
      <c r="N21" s="1">
        <f>'2011'!K21</f>
        <v>2579</v>
      </c>
      <c r="O21" s="1">
        <f>'2012'!$K21</f>
        <v>3553</v>
      </c>
      <c r="P21" s="1">
        <f>'2013'!$K21</f>
        <v>2931</v>
      </c>
      <c r="Q21" s="2">
        <f>'2001'!$N21</f>
        <v>1832</v>
      </c>
      <c r="R21" s="1">
        <f>'2002'!$N21</f>
        <v>2044</v>
      </c>
      <c r="S21" s="1">
        <f>'2003'!$N21</f>
        <v>0</v>
      </c>
      <c r="T21" s="1">
        <f>'2004'!$N21</f>
        <v>2390</v>
      </c>
      <c r="U21" s="1">
        <f>'2005'!N21</f>
        <v>2368</v>
      </c>
      <c r="V21" s="1">
        <f>'2006'!N21</f>
        <v>2390</v>
      </c>
      <c r="W21" s="1">
        <f>'2007'!N21</f>
        <v>2362</v>
      </c>
      <c r="X21" s="1">
        <f>'2008'!N21</f>
        <v>2680</v>
      </c>
      <c r="Y21" s="1">
        <f>'2009'!N21</f>
        <v>2799</v>
      </c>
      <c r="Z21" s="1">
        <f>'2010'!N21</f>
        <v>2160</v>
      </c>
      <c r="AA21" s="1">
        <f>'2011'!N21</f>
        <v>2418</v>
      </c>
      <c r="AB21" s="1">
        <f>'2012'!N21</f>
        <v>3258</v>
      </c>
      <c r="AC21" s="1">
        <f>'2013'!O21</f>
        <v>2447</v>
      </c>
      <c r="AD21" s="2">
        <f>'2001'!$O21</f>
        <v>2910</v>
      </c>
      <c r="AE21" s="1">
        <f>'2002'!$O21</f>
        <v>3077</v>
      </c>
      <c r="AF21" s="1">
        <f>'2003'!$O21</f>
        <v>0</v>
      </c>
      <c r="AG21" s="1">
        <f>'2004'!$O21</f>
        <v>2956</v>
      </c>
      <c r="AH21" s="1">
        <f>'2005'!O21</f>
        <v>3029</v>
      </c>
      <c r="AI21" s="1">
        <f>'2006'!O21</f>
        <v>2956</v>
      </c>
      <c r="AJ21" s="1">
        <f>'2007'!O21</f>
        <v>2801</v>
      </c>
      <c r="AK21" s="1">
        <f>'2008'!O21</f>
        <v>3362</v>
      </c>
      <c r="AL21" s="1">
        <f>'2009'!O21</f>
        <v>3191</v>
      </c>
      <c r="AM21" s="1">
        <f>'2010'!O21</f>
        <v>3152</v>
      </c>
      <c r="AN21" s="1">
        <f>'2011'!O21</f>
        <v>3075</v>
      </c>
      <c r="AO21" s="1">
        <f>'2012'!O21</f>
        <v>3064</v>
      </c>
      <c r="AP21" s="1">
        <f>'2013'!$O21</f>
        <v>2447</v>
      </c>
      <c r="AQ21" s="2">
        <f>'2001'!$R21</f>
        <v>1955</v>
      </c>
      <c r="AR21" s="1">
        <f>'2002'!$R21</f>
        <v>2371</v>
      </c>
      <c r="AS21" s="1">
        <f>'2003'!$R21</f>
        <v>0</v>
      </c>
      <c r="AT21" s="1">
        <f>'2004'!$R21</f>
        <v>2245</v>
      </c>
      <c r="AU21" s="1">
        <f>'2005'!R21</f>
        <v>2262</v>
      </c>
      <c r="AV21" s="1">
        <f>'2006'!R21</f>
        <v>2245</v>
      </c>
      <c r="AW21" s="1">
        <f>'2007'!R21</f>
        <v>1718</v>
      </c>
      <c r="AX21" s="1">
        <f>'2008'!R21</f>
        <v>2209</v>
      </c>
      <c r="AY21" s="1">
        <f>'2009'!R21</f>
        <v>2214</v>
      </c>
      <c r="AZ21" s="1">
        <f>'2010'!R21</f>
        <v>2086</v>
      </c>
      <c r="BA21" s="1">
        <f>'2011'!R21</f>
        <v>1936</v>
      </c>
      <c r="BB21" s="1">
        <f>'2012'!R21</f>
        <v>2250</v>
      </c>
      <c r="BC21" s="1">
        <f>'2013'!$R21</f>
        <v>1408</v>
      </c>
      <c r="BD21" s="3">
        <f>'2001'!S21</f>
        <v>3.711340206185567E-2</v>
      </c>
      <c r="BE21" s="4">
        <f>'2002'!$S21</f>
        <v>4.9073773155671109E-2</v>
      </c>
      <c r="BF21" s="4" t="str">
        <f>'2003'!$S21</f>
        <v/>
      </c>
      <c r="BG21" s="4">
        <f>'2004'!$S21</f>
        <v>5.3450608930987818E-2</v>
      </c>
      <c r="BH21" s="4">
        <f>'2005'!$S21</f>
        <v>4.3578738857708813E-2</v>
      </c>
      <c r="BI21" s="4">
        <f>'2006'!S21</f>
        <v>5.3450608930987818E-2</v>
      </c>
      <c r="BJ21" s="4">
        <f>'2007'!S21</f>
        <v>3.3916458407711535E-2</v>
      </c>
      <c r="BK21" s="4">
        <f>'2008'!S21</f>
        <v>6.0678167757287328E-2</v>
      </c>
      <c r="BL21" s="4">
        <f>'2009'!S21</f>
        <v>6.2362895643998745E-2</v>
      </c>
      <c r="BM21" s="4">
        <f>'2010'!S21</f>
        <v>6.5672588832487305E-2</v>
      </c>
      <c r="BN21" s="165">
        <f>'2011'!S21</f>
        <v>6.5365853658536588E-2</v>
      </c>
      <c r="BO21" s="165">
        <f>'2012'!$S21</f>
        <v>7.5718015665796348E-2</v>
      </c>
      <c r="BP21" s="4">
        <f>'2013'!$S21</f>
        <v>8.2958724969350223E-2</v>
      </c>
      <c r="BQ21" s="1"/>
      <c r="BR21" s="1"/>
      <c r="BS21" s="1"/>
      <c r="BT21" s="1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1"/>
      <c r="CG21" s="1"/>
      <c r="CH21" s="1"/>
      <c r="CI21" s="1"/>
      <c r="CJ21" s="1"/>
      <c r="CK21" s="1"/>
      <c r="CL21" s="1"/>
    </row>
    <row r="22" spans="1:90" ht="14.4">
      <c r="A22" s="1" t="s">
        <v>160</v>
      </c>
      <c r="B22" s="1" t="s">
        <v>39</v>
      </c>
      <c r="C22" s="12">
        <v>178011</v>
      </c>
      <c r="D22" s="2">
        <f>'2001'!$K22</f>
        <v>0</v>
      </c>
      <c r="E22" s="1">
        <f>'2002'!$K22</f>
        <v>2458</v>
      </c>
      <c r="F22" s="1">
        <f>'2003'!$K22</f>
        <v>0</v>
      </c>
      <c r="G22" s="1">
        <f>'2004'!$K22</f>
        <v>0</v>
      </c>
      <c r="H22" s="1">
        <f>'2005'!K22</f>
        <v>2367</v>
      </c>
      <c r="I22" s="1">
        <f>'2006'!K22</f>
        <v>2371</v>
      </c>
      <c r="J22" s="1">
        <f>'2007'!K22</f>
        <v>0</v>
      </c>
      <c r="K22" s="1">
        <f>'2008'!K22</f>
        <v>0</v>
      </c>
      <c r="L22" s="1">
        <f>'2009'!K22</f>
        <v>1907</v>
      </c>
      <c r="M22" s="1">
        <f>'2010'!K22</f>
        <v>1520</v>
      </c>
      <c r="N22" s="1">
        <f>'2011'!K22</f>
        <v>2205</v>
      </c>
      <c r="O22" s="1">
        <f>'2012'!$K22</f>
        <v>1416</v>
      </c>
      <c r="P22" s="1">
        <f>'2013'!$K22</f>
        <v>0</v>
      </c>
      <c r="Q22" s="2">
        <f>'2001'!$N22</f>
        <v>0</v>
      </c>
      <c r="R22" s="1">
        <f>'2002'!$N22</f>
        <v>2244</v>
      </c>
      <c r="S22" s="1">
        <f>'2003'!$N22</f>
        <v>0</v>
      </c>
      <c r="T22" s="1">
        <f>'2004'!$N22</f>
        <v>0</v>
      </c>
      <c r="U22" s="1">
        <f>'2005'!N22</f>
        <v>2212</v>
      </c>
      <c r="V22" s="1">
        <f>'2006'!N22</f>
        <v>2113</v>
      </c>
      <c r="W22" s="1">
        <f>'2007'!N22</f>
        <v>0</v>
      </c>
      <c r="X22" s="1">
        <f>'2008'!N22</f>
        <v>0</v>
      </c>
      <c r="Y22" s="1">
        <f>'2009'!N22</f>
        <v>1693</v>
      </c>
      <c r="Z22" s="1">
        <f>'2010'!N22</f>
        <v>1193</v>
      </c>
      <c r="AA22" s="1">
        <f>'2011'!N22</f>
        <v>1015</v>
      </c>
      <c r="AB22" s="1">
        <f>'2012'!N22</f>
        <v>817</v>
      </c>
      <c r="AC22" s="1">
        <f>'2013'!O22</f>
        <v>0</v>
      </c>
      <c r="AD22" s="2">
        <f>'2001'!$O22</f>
        <v>973</v>
      </c>
      <c r="AE22" s="1">
        <f>'2002'!$O22</f>
        <v>2468</v>
      </c>
      <c r="AF22" s="1">
        <f>'2003'!$O22</f>
        <v>0</v>
      </c>
      <c r="AG22" s="1">
        <f>'2004'!$O22</f>
        <v>0</v>
      </c>
      <c r="AH22" s="1">
        <f>'2005'!O22</f>
        <v>2579</v>
      </c>
      <c r="AI22" s="1">
        <f>'2006'!O22</f>
        <v>2609</v>
      </c>
      <c r="AJ22" s="1">
        <f>'2007'!O22</f>
        <v>0</v>
      </c>
      <c r="AK22" s="1">
        <f>'2008'!O22</f>
        <v>0</v>
      </c>
      <c r="AL22" s="1">
        <f>'2009'!O22</f>
        <v>2075</v>
      </c>
      <c r="AM22" s="1">
        <f>'2010'!O22</f>
        <v>1954</v>
      </c>
      <c r="AN22" s="1">
        <f>'2011'!O22</f>
        <v>2056</v>
      </c>
      <c r="AO22" s="1">
        <f>'2012'!O22</f>
        <v>1766</v>
      </c>
      <c r="AP22" s="1">
        <f>'2013'!$O22</f>
        <v>0</v>
      </c>
      <c r="AQ22" s="2">
        <f>'2001'!$R22</f>
        <v>759</v>
      </c>
      <c r="AR22" s="1">
        <f>'2002'!$R22</f>
        <v>1689</v>
      </c>
      <c r="AS22" s="1">
        <f>'2003'!$R22</f>
        <v>0</v>
      </c>
      <c r="AT22" s="1">
        <f>'2004'!$R22</f>
        <v>0</v>
      </c>
      <c r="AU22" s="1">
        <f>'2005'!R22</f>
        <v>1775</v>
      </c>
      <c r="AV22" s="1">
        <f>'2006'!R22</f>
        <v>1646</v>
      </c>
      <c r="AW22" s="1">
        <f>'2007'!R22</f>
        <v>0</v>
      </c>
      <c r="AX22" s="1">
        <f>'2008'!R22</f>
        <v>0</v>
      </c>
      <c r="AY22" s="1">
        <f>'2009'!R22</f>
        <v>1385</v>
      </c>
      <c r="AZ22" s="1">
        <f>'2010'!R22</f>
        <v>1153</v>
      </c>
      <c r="BA22" s="1">
        <f>'2011'!R22</f>
        <v>1009</v>
      </c>
      <c r="BB22" s="1">
        <f>'2012'!R22</f>
        <v>860</v>
      </c>
      <c r="BC22" s="1">
        <f>'2013'!$R22</f>
        <v>0</v>
      </c>
      <c r="BD22" s="3">
        <f>'2001'!S22</f>
        <v>0.12024665981500514</v>
      </c>
      <c r="BE22" s="4">
        <f>'2002'!$S22</f>
        <v>0.17787682333873581</v>
      </c>
      <c r="BF22" s="4" t="str">
        <f>'2003'!$S22</f>
        <v/>
      </c>
      <c r="BG22" s="4" t="str">
        <f>'2004'!$S22</f>
        <v/>
      </c>
      <c r="BH22" s="4">
        <f>'2005'!$S22</f>
        <v>0.21132221791392011</v>
      </c>
      <c r="BI22" s="4">
        <f>'2006'!S22</f>
        <v>0.21425833652740514</v>
      </c>
      <c r="BJ22" s="4" t="str">
        <f>'2007'!S22</f>
        <v/>
      </c>
      <c r="BK22" s="4" t="str">
        <f>'2008'!S22</f>
        <v/>
      </c>
      <c r="BL22" s="4">
        <f>'2009'!S22</f>
        <v>0.18072289156626506</v>
      </c>
      <c r="BM22" s="4">
        <f>'2010'!S22</f>
        <v>0.16632548618219037</v>
      </c>
      <c r="BN22" s="165">
        <f>'2011'!S22</f>
        <v>0.17023346303501946</v>
      </c>
      <c r="BO22" s="165">
        <f>'2012'!$S22</f>
        <v>0.14212910532276329</v>
      </c>
      <c r="BP22" s="4" t="str">
        <f>'2013'!$S22</f>
        <v/>
      </c>
      <c r="BQ22" s="1"/>
      <c r="BR22" s="1"/>
      <c r="BS22" s="1"/>
      <c r="BT22" s="1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1"/>
      <c r="CG22" s="1"/>
      <c r="CH22" s="1"/>
      <c r="CI22" s="1"/>
      <c r="CJ22" s="1"/>
      <c r="CK22" s="1"/>
      <c r="CL22" s="1"/>
    </row>
    <row r="23" spans="1:90" ht="14.4">
      <c r="A23" s="1" t="s">
        <v>162</v>
      </c>
      <c r="B23" s="1" t="s">
        <v>40</v>
      </c>
      <c r="C23" s="12">
        <v>83029</v>
      </c>
      <c r="D23" s="2">
        <f>'2001'!$K23</f>
        <v>2601</v>
      </c>
      <c r="E23" s="1">
        <f>'2002'!$K23</f>
        <v>2841</v>
      </c>
      <c r="F23" s="1">
        <f>'2003'!$K23</f>
        <v>2884</v>
      </c>
      <c r="G23" s="1">
        <f>'2004'!$K23</f>
        <v>3164</v>
      </c>
      <c r="H23" s="1">
        <f>'2005'!K23</f>
        <v>2650</v>
      </c>
      <c r="I23" s="1">
        <f>'2006'!K23</f>
        <v>3328</v>
      </c>
      <c r="J23" s="1">
        <f>'2007'!K23</f>
        <v>2505</v>
      </c>
      <c r="K23" s="1">
        <f>'2008'!K23</f>
        <v>2192</v>
      </c>
      <c r="L23" s="1">
        <f>'2009'!K23</f>
        <v>2708</v>
      </c>
      <c r="M23" s="1">
        <f>'2010'!K23</f>
        <v>2221</v>
      </c>
      <c r="N23" s="1">
        <f>'2011'!K23</f>
        <v>2269</v>
      </c>
      <c r="O23" s="1">
        <f>'2012'!$K23</f>
        <v>2149</v>
      </c>
      <c r="P23" s="1">
        <f>'2013'!$K23</f>
        <v>1775</v>
      </c>
      <c r="Q23" s="2">
        <f>'2001'!$N23</f>
        <v>2521</v>
      </c>
      <c r="R23" s="1">
        <f>'2002'!$N23</f>
        <v>2780</v>
      </c>
      <c r="S23" s="1">
        <f>'2003'!$N23</f>
        <v>2931</v>
      </c>
      <c r="T23" s="1">
        <f>'2004'!$N23</f>
        <v>2924</v>
      </c>
      <c r="U23" s="1">
        <f>'2005'!N23</f>
        <v>2393</v>
      </c>
      <c r="V23" s="1">
        <f>'2006'!N23</f>
        <v>3080</v>
      </c>
      <c r="W23" s="1">
        <f>'2007'!N23</f>
        <v>2381</v>
      </c>
      <c r="X23" s="1">
        <f>'2008'!N23</f>
        <v>2017</v>
      </c>
      <c r="Y23" s="1">
        <f>'2009'!N23</f>
        <v>2599</v>
      </c>
      <c r="Z23" s="1">
        <f>'2010'!N23</f>
        <v>2081</v>
      </c>
      <c r="AA23" s="1">
        <f>'2011'!N23</f>
        <v>2134</v>
      </c>
      <c r="AB23" s="1">
        <f>'2012'!N23</f>
        <v>2005</v>
      </c>
      <c r="AC23" s="1">
        <f>'2013'!O23</f>
        <v>2223</v>
      </c>
      <c r="AD23" s="2">
        <f>'2001'!$O23</f>
        <v>3130</v>
      </c>
      <c r="AE23" s="1">
        <f>'2002'!$O23</f>
        <v>3464</v>
      </c>
      <c r="AF23" s="1">
        <f>'2003'!$O23</f>
        <v>3496</v>
      </c>
      <c r="AG23" s="1">
        <f>'2004'!$O23</f>
        <v>3290</v>
      </c>
      <c r="AH23" s="1">
        <f>'2005'!O23</f>
        <v>2817</v>
      </c>
      <c r="AI23" s="1">
        <f>'2006'!O23</f>
        <v>3163</v>
      </c>
      <c r="AJ23" s="1">
        <f>'2007'!O23</f>
        <v>2794</v>
      </c>
      <c r="AK23" s="1">
        <f>'2008'!O23</f>
        <v>2970</v>
      </c>
      <c r="AL23" s="1">
        <f>'2009'!O23</f>
        <v>2756</v>
      </c>
      <c r="AM23" s="1">
        <f>'2010'!O23</f>
        <v>2371</v>
      </c>
      <c r="AN23" s="1">
        <f>'2011'!O23</f>
        <v>2396</v>
      </c>
      <c r="AO23" s="1">
        <f>'2012'!O23</f>
        <v>2414</v>
      </c>
      <c r="AP23" s="1">
        <f>'2013'!$O23</f>
        <v>2223</v>
      </c>
      <c r="AQ23" s="2">
        <f>'2001'!$R23</f>
        <v>2725</v>
      </c>
      <c r="AR23" s="1">
        <f>'2002'!$R23</f>
        <v>2983</v>
      </c>
      <c r="AS23" s="1">
        <f>'2003'!$R23</f>
        <v>3112</v>
      </c>
      <c r="AT23" s="1">
        <f>'2004'!$R23</f>
        <v>2628</v>
      </c>
      <c r="AU23" s="1">
        <f>'2005'!R23</f>
        <v>2342</v>
      </c>
      <c r="AV23" s="1">
        <f>'2006'!R23</f>
        <v>2539</v>
      </c>
      <c r="AW23" s="1">
        <f>'2007'!R23</f>
        <v>2320</v>
      </c>
      <c r="AX23" s="1">
        <f>'2008'!R23</f>
        <v>2478</v>
      </c>
      <c r="AY23" s="1">
        <f>'2009'!R23</f>
        <v>2300</v>
      </c>
      <c r="AZ23" s="1">
        <f>'2010'!R23</f>
        <v>2275</v>
      </c>
      <c r="BA23" s="1">
        <f>'2011'!R23</f>
        <v>2194</v>
      </c>
      <c r="BB23" s="1">
        <f>'2012'!R23</f>
        <v>1775</v>
      </c>
      <c r="BC23" s="1">
        <f>'2013'!$R23</f>
        <v>1324</v>
      </c>
      <c r="BD23" s="3">
        <f>'2001'!S23</f>
        <v>7.3482428115015971E-2</v>
      </c>
      <c r="BE23" s="4">
        <f>'2002'!$S23</f>
        <v>5.6293302540415702E-2</v>
      </c>
      <c r="BF23" s="4">
        <f>'2003'!$S23</f>
        <v>5.434782608695652E-2</v>
      </c>
      <c r="BG23" s="4">
        <f>'2004'!$S23</f>
        <v>7.4164133738601826E-2</v>
      </c>
      <c r="BH23" s="4">
        <f>'2005'!$S23</f>
        <v>7.7742279020234298E-2</v>
      </c>
      <c r="BI23" s="4">
        <f>'2006'!S23</f>
        <v>9.1052797976604483E-2</v>
      </c>
      <c r="BJ23" s="4">
        <f>'2007'!S23</f>
        <v>8.1245526127415896E-2</v>
      </c>
      <c r="BK23" s="4">
        <f>'2008'!S23</f>
        <v>6.9360269360269358E-2</v>
      </c>
      <c r="BL23" s="4">
        <f>'2009'!S23</f>
        <v>8.3817126269956452E-2</v>
      </c>
      <c r="BM23" s="4">
        <f>'2010'!S23</f>
        <v>9.1944327288064107E-2</v>
      </c>
      <c r="BN23" s="165">
        <f>'2011'!S23</f>
        <v>8.8480801335559259E-2</v>
      </c>
      <c r="BO23" s="165">
        <f>'2012'!$S23</f>
        <v>0.10356255178127589</v>
      </c>
      <c r="BP23" s="4">
        <f>'2013'!$S23</f>
        <v>0.11560953666216824</v>
      </c>
      <c r="BQ23" s="1"/>
      <c r="BR23" s="1"/>
      <c r="BS23" s="1"/>
      <c r="BT23" s="1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1"/>
      <c r="CG23" s="1"/>
      <c r="CH23" s="1"/>
      <c r="CI23" s="1"/>
      <c r="CJ23" s="1"/>
      <c r="CK23" s="1"/>
      <c r="CL23" s="1"/>
    </row>
    <row r="24" spans="1:90" ht="14.4">
      <c r="A24" s="1" t="s">
        <v>335</v>
      </c>
      <c r="B24" s="1" t="s">
        <v>41</v>
      </c>
      <c r="C24" s="12">
        <v>9980</v>
      </c>
      <c r="D24" s="2">
        <f>'2001'!$K24</f>
        <v>0</v>
      </c>
      <c r="E24" s="1">
        <f>'2002'!$K24</f>
        <v>0</v>
      </c>
      <c r="F24" s="1">
        <f>'2003'!$K24</f>
        <v>0</v>
      </c>
      <c r="G24" s="1">
        <f>'2004'!$K24</f>
        <v>0</v>
      </c>
      <c r="H24" s="1">
        <f>'2005'!K24</f>
        <v>0</v>
      </c>
      <c r="I24" s="1">
        <f>'2006'!K24</f>
        <v>0</v>
      </c>
      <c r="J24" s="1">
        <f>'2007'!K24</f>
        <v>0</v>
      </c>
      <c r="K24" s="1"/>
      <c r="L24" s="1"/>
      <c r="M24" s="1"/>
      <c r="N24" s="1"/>
      <c r="O24" s="1">
        <f>'2012'!$K24</f>
        <v>0</v>
      </c>
      <c r="P24" s="1">
        <f>'2013'!$K24</f>
        <v>0</v>
      </c>
      <c r="Q24" s="2">
        <f>'2001'!$N24</f>
        <v>0</v>
      </c>
      <c r="R24" s="1">
        <f>'2002'!$N24</f>
        <v>0</v>
      </c>
      <c r="S24" s="1">
        <f>'2003'!$N24</f>
        <v>0</v>
      </c>
      <c r="T24" s="1">
        <f>'2004'!$N24</f>
        <v>0</v>
      </c>
      <c r="U24" s="1">
        <f>'2005'!N24</f>
        <v>0</v>
      </c>
      <c r="V24" s="1">
        <f>'2006'!N24</f>
        <v>0</v>
      </c>
      <c r="W24" s="1">
        <f>'2007'!N24</f>
        <v>0</v>
      </c>
      <c r="X24" s="1"/>
      <c r="Y24" s="1"/>
      <c r="Z24" s="1"/>
      <c r="AA24" s="1"/>
      <c r="AB24" s="1">
        <f>'2012'!N24</f>
        <v>0</v>
      </c>
      <c r="AC24" s="1">
        <f>'2013'!O24</f>
        <v>0</v>
      </c>
      <c r="AD24" s="2">
        <f>'2001'!$O24</f>
        <v>0</v>
      </c>
      <c r="AE24" s="1">
        <f>'2002'!$O24</f>
        <v>0</v>
      </c>
      <c r="AF24" s="1">
        <f>'2003'!$O24</f>
        <v>0</v>
      </c>
      <c r="AG24" s="1">
        <f>'2004'!$O24</f>
        <v>0</v>
      </c>
      <c r="AH24" s="1">
        <f>'2005'!O24</f>
        <v>0</v>
      </c>
      <c r="AI24" s="1">
        <f>'2006'!O24</f>
        <v>0</v>
      </c>
      <c r="AJ24" s="1">
        <f>'2007'!O24</f>
        <v>0</v>
      </c>
      <c r="AK24" s="1"/>
      <c r="AL24" s="1"/>
      <c r="AM24" s="1"/>
      <c r="AN24" s="1"/>
      <c r="AO24" s="1">
        <f>'2012'!O24</f>
        <v>0</v>
      </c>
      <c r="AP24" s="1">
        <f>'2013'!$O24</f>
        <v>0</v>
      </c>
      <c r="AQ24" s="2">
        <f>'2001'!$R24</f>
        <v>0</v>
      </c>
      <c r="AR24" s="1">
        <f>'2002'!$R24</f>
        <v>0</v>
      </c>
      <c r="AS24" s="1">
        <f>'2003'!$R24</f>
        <v>0</v>
      </c>
      <c r="AT24" s="1">
        <f>'2004'!$R24</f>
        <v>0</v>
      </c>
      <c r="AU24" s="1">
        <f>'2005'!R24</f>
        <v>0</v>
      </c>
      <c r="AV24" s="1">
        <f>'2006'!R24</f>
        <v>0</v>
      </c>
      <c r="AW24" s="1">
        <f>'2007'!R24</f>
        <v>0</v>
      </c>
      <c r="AX24" s="1"/>
      <c r="AY24" s="1"/>
      <c r="AZ24" s="1"/>
      <c r="BA24" s="1"/>
      <c r="BB24" s="1">
        <f>'2012'!R24</f>
        <v>0</v>
      </c>
      <c r="BC24" s="1">
        <f>'2013'!$R24</f>
        <v>0</v>
      </c>
      <c r="BD24" s="3" t="str">
        <f>'2001'!S24</f>
        <v/>
      </c>
      <c r="BE24" s="4" t="str">
        <f>'2002'!$S24</f>
        <v/>
      </c>
      <c r="BF24" s="4" t="str">
        <f>'2003'!$S24</f>
        <v/>
      </c>
      <c r="BG24" s="4" t="str">
        <f>'2004'!$S24</f>
        <v/>
      </c>
      <c r="BH24" s="4" t="str">
        <f>'2005'!$S24</f>
        <v/>
      </c>
      <c r="BI24" s="4" t="str">
        <f>'2006'!S24</f>
        <v/>
      </c>
      <c r="BJ24" s="4" t="str">
        <f>'2007'!S24</f>
        <v/>
      </c>
      <c r="BK24" s="4" t="str">
        <f>'2008'!S24</f>
        <v/>
      </c>
      <c r="BL24" s="4">
        <f>'2009'!S24</f>
        <v>0</v>
      </c>
      <c r="BM24" s="4" t="str">
        <f>'2010'!S24</f>
        <v/>
      </c>
      <c r="BN24" s="165" t="str">
        <f>'2011'!S24</f>
        <v/>
      </c>
      <c r="BO24" s="165" t="str">
        <f>'2012'!$S24</f>
        <v/>
      </c>
      <c r="BP24" s="4" t="str">
        <f>'2013'!$S24</f>
        <v/>
      </c>
      <c r="BQ24" s="1"/>
      <c r="BR24" s="1"/>
      <c r="BS24" s="1"/>
      <c r="BT24" s="1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1"/>
      <c r="CG24" s="1"/>
      <c r="CH24" s="1"/>
      <c r="CI24" s="1"/>
      <c r="CJ24" s="1"/>
      <c r="CK24" s="1"/>
      <c r="CL24" s="1"/>
    </row>
    <row r="25" spans="1:90" ht="14.4">
      <c r="A25" s="1" t="s">
        <v>164</v>
      </c>
      <c r="B25" s="1" t="s">
        <v>42</v>
      </c>
      <c r="C25" s="12">
        <v>66469</v>
      </c>
      <c r="D25" s="2">
        <f>'2001'!$K25</f>
        <v>0</v>
      </c>
      <c r="E25" s="1">
        <f>'2002'!$K25</f>
        <v>2980</v>
      </c>
      <c r="F25" s="1">
        <f>'2003'!$K25</f>
        <v>2792</v>
      </c>
      <c r="G25" s="1">
        <f>'2004'!$K25</f>
        <v>0</v>
      </c>
      <c r="H25" s="1">
        <f>'2005'!K25</f>
        <v>2578</v>
      </c>
      <c r="I25" s="1">
        <f>'2006'!K25</f>
        <v>2456</v>
      </c>
      <c r="J25" s="1">
        <f>'2007'!K25</f>
        <v>2751</v>
      </c>
      <c r="K25" s="1">
        <f>'2008'!K25</f>
        <v>2944</v>
      </c>
      <c r="L25" s="1">
        <f>'2009'!K25</f>
        <v>2977</v>
      </c>
      <c r="M25" s="1">
        <f>'2010'!K25</f>
        <v>2735</v>
      </c>
      <c r="N25" s="1">
        <f>'2011'!K25</f>
        <v>2422</v>
      </c>
      <c r="O25" s="1">
        <f>'2012'!$K25</f>
        <v>2254</v>
      </c>
      <c r="P25" s="1">
        <f>'2013'!$K25</f>
        <v>2046</v>
      </c>
      <c r="Q25" s="2">
        <f>'2001'!$N25</f>
        <v>0</v>
      </c>
      <c r="R25" s="1">
        <f>'2002'!$N25</f>
        <v>2224</v>
      </c>
      <c r="S25" s="1">
        <f>'2003'!$N25</f>
        <v>2227</v>
      </c>
      <c r="T25" s="1">
        <f>'2004'!$N25</f>
        <v>0</v>
      </c>
      <c r="U25" s="1">
        <f>'2005'!N25</f>
        <v>2096</v>
      </c>
      <c r="V25" s="1">
        <f>'2006'!N25</f>
        <v>2141</v>
      </c>
      <c r="W25" s="1">
        <f>'2007'!N25</f>
        <v>2362</v>
      </c>
      <c r="X25" s="1">
        <f>'2008'!N25</f>
        <v>2493</v>
      </c>
      <c r="Y25" s="1">
        <f>'2009'!N25</f>
        <v>2233</v>
      </c>
      <c r="Z25" s="1">
        <f>'2010'!N25</f>
        <v>2230</v>
      </c>
      <c r="AA25" s="1">
        <f>'2011'!N25</f>
        <v>1810</v>
      </c>
      <c r="AB25" s="1">
        <f>'2012'!N25</f>
        <v>1591</v>
      </c>
      <c r="AC25" s="1">
        <f>'2013'!O25</f>
        <v>1313</v>
      </c>
      <c r="AD25" s="2">
        <f>'2001'!$O25</f>
        <v>0</v>
      </c>
      <c r="AE25" s="1">
        <f>'2002'!$O25</f>
        <v>1809</v>
      </c>
      <c r="AF25" s="1">
        <f>'2003'!$O25</f>
        <v>1631</v>
      </c>
      <c r="AG25" s="1">
        <f>'2004'!$O25</f>
        <v>0</v>
      </c>
      <c r="AH25" s="1">
        <f>'2005'!O25</f>
        <v>1622</v>
      </c>
      <c r="AI25" s="1">
        <f>'2006'!O25</f>
        <v>1691</v>
      </c>
      <c r="AJ25" s="1">
        <f>'2007'!O25</f>
        <v>1833</v>
      </c>
      <c r="AK25" s="1">
        <f>'2008'!O25</f>
        <v>1778</v>
      </c>
      <c r="AL25" s="1">
        <f>'2009'!O25</f>
        <v>1479</v>
      </c>
      <c r="AM25" s="1">
        <f>'2010'!O25</f>
        <v>1627</v>
      </c>
      <c r="AN25" s="1">
        <f>'2011'!O25</f>
        <v>1374</v>
      </c>
      <c r="AO25" s="1">
        <f>'2012'!O25</f>
        <v>1373</v>
      </c>
      <c r="AP25" s="1">
        <f>'2013'!$O25</f>
        <v>1313</v>
      </c>
      <c r="AQ25" s="2">
        <f>'2001'!$R25</f>
        <v>0</v>
      </c>
      <c r="AR25" s="1">
        <f>'2002'!$R25</f>
        <v>1393</v>
      </c>
      <c r="AS25" s="1">
        <f>'2003'!$R25</f>
        <v>827</v>
      </c>
      <c r="AT25" s="1">
        <f>'2004'!$R25</f>
        <v>0</v>
      </c>
      <c r="AU25" s="1">
        <f>'2005'!R25</f>
        <v>666</v>
      </c>
      <c r="AV25" s="1">
        <f>'2006'!R25</f>
        <v>719</v>
      </c>
      <c r="AW25" s="1">
        <f>'2007'!R25</f>
        <v>744</v>
      </c>
      <c r="AX25" s="1">
        <f>'2008'!R25</f>
        <v>701</v>
      </c>
      <c r="AY25" s="1">
        <f>'2009'!R25</f>
        <v>439</v>
      </c>
      <c r="AZ25" s="1">
        <f>'2010'!R25</f>
        <v>348</v>
      </c>
      <c r="BA25" s="1">
        <f>'2011'!R25</f>
        <v>352</v>
      </c>
      <c r="BB25" s="1">
        <f>'2012'!R25</f>
        <v>217</v>
      </c>
      <c r="BC25" s="1">
        <f>'2013'!$R25</f>
        <v>201</v>
      </c>
      <c r="BD25" s="3" t="str">
        <f>'2001'!S25</f>
        <v/>
      </c>
      <c r="BE25" s="4">
        <f>'2002'!$S25</f>
        <v>0.16417910447761194</v>
      </c>
      <c r="BF25" s="4">
        <f>'2003'!$S25</f>
        <v>0.1072961373390558</v>
      </c>
      <c r="BG25" s="4" t="str">
        <f>'2004'!$S25</f>
        <v/>
      </c>
      <c r="BH25" s="4">
        <f>'2005'!$S25</f>
        <v>0.17262638717632553</v>
      </c>
      <c r="BI25" s="4">
        <f>'2006'!S25</f>
        <v>0.1797752808988764</v>
      </c>
      <c r="BJ25" s="4">
        <f>'2007'!S25</f>
        <v>0.19148936170212766</v>
      </c>
      <c r="BK25" s="4">
        <f>'2008'!S25</f>
        <v>0.1923509561304837</v>
      </c>
      <c r="BL25" s="4">
        <f>'2009'!S25</f>
        <v>0.18255578093306288</v>
      </c>
      <c r="BM25" s="4">
        <f>'2010'!S25</f>
        <v>0.17762753534111864</v>
      </c>
      <c r="BN25" s="165">
        <f>'2011'!S25</f>
        <v>0.16739446870451238</v>
      </c>
      <c r="BO25" s="165">
        <f>'2012'!$S25</f>
        <v>0.14566642388929352</v>
      </c>
      <c r="BP25" s="4">
        <f>'2013'!$S25</f>
        <v>0.19878141660319879</v>
      </c>
      <c r="BQ25" s="1"/>
      <c r="BR25" s="1"/>
      <c r="BS25" s="1"/>
      <c r="BT25" s="1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1"/>
      <c r="CG25" s="1"/>
      <c r="CH25" s="1"/>
      <c r="CI25" s="1"/>
      <c r="CJ25" s="1"/>
      <c r="CK25" s="1"/>
      <c r="CL25" s="1"/>
    </row>
    <row r="26" spans="1:90" ht="14.4">
      <c r="A26" s="1" t="s">
        <v>13</v>
      </c>
      <c r="B26" s="1" t="s">
        <v>336</v>
      </c>
      <c r="C26" s="12">
        <v>23719</v>
      </c>
      <c r="D26" s="2">
        <f>'2001'!$K26</f>
        <v>0</v>
      </c>
      <c r="E26" s="1">
        <f>'2002'!$K26</f>
        <v>0</v>
      </c>
      <c r="F26" s="1">
        <f>'2003'!$K26</f>
        <v>946</v>
      </c>
      <c r="G26" s="1">
        <f>'2004'!$K26</f>
        <v>0</v>
      </c>
      <c r="H26" s="1">
        <f>'2005'!K26</f>
        <v>962</v>
      </c>
      <c r="I26" s="1">
        <f>'2006'!K26</f>
        <v>1023</v>
      </c>
      <c r="J26" s="1">
        <f>'2007'!K26</f>
        <v>1058</v>
      </c>
      <c r="K26" s="1">
        <f>'2008'!K26</f>
        <v>784</v>
      </c>
      <c r="L26" s="1">
        <f>'2009'!K26</f>
        <v>968</v>
      </c>
      <c r="M26" s="1">
        <f>'2010'!K26</f>
        <v>891</v>
      </c>
      <c r="N26" s="1">
        <f>'2011'!K26</f>
        <v>907</v>
      </c>
      <c r="O26" s="1">
        <f>'2012'!$K26</f>
        <v>939</v>
      </c>
      <c r="P26" s="1">
        <f>'2013'!$K26</f>
        <v>885</v>
      </c>
      <c r="Q26" s="2">
        <f>'2001'!$N26</f>
        <v>0</v>
      </c>
      <c r="R26" s="1">
        <f>'2002'!$N26</f>
        <v>0</v>
      </c>
      <c r="S26" s="1">
        <f>'2003'!$N26</f>
        <v>900</v>
      </c>
      <c r="T26" s="1">
        <f>'2004'!$N26</f>
        <v>0</v>
      </c>
      <c r="U26" s="1">
        <f>'2005'!N26</f>
        <v>856</v>
      </c>
      <c r="V26" s="1">
        <f>'2006'!N26</f>
        <v>789</v>
      </c>
      <c r="W26" s="1">
        <f>'2007'!N26</f>
        <v>733</v>
      </c>
      <c r="X26" s="1">
        <f>'2008'!N26</f>
        <v>521</v>
      </c>
      <c r="Y26" s="1">
        <f>'2009'!N26</f>
        <v>724</v>
      </c>
      <c r="Z26" s="1">
        <f>'2010'!N26</f>
        <v>671</v>
      </c>
      <c r="AA26" s="1">
        <f>'2011'!N26</f>
        <v>793</v>
      </c>
      <c r="AB26" s="1">
        <f>'2012'!N26</f>
        <v>832</v>
      </c>
      <c r="AC26" s="1">
        <f>'2013'!O26</f>
        <v>731</v>
      </c>
      <c r="AD26" s="2">
        <f>'2001'!$O26</f>
        <v>0</v>
      </c>
      <c r="AE26" s="1">
        <f>'2002'!$O26</f>
        <v>0</v>
      </c>
      <c r="AF26" s="1">
        <f>'2003'!$O26</f>
        <v>1081</v>
      </c>
      <c r="AG26" s="1">
        <f>'2004'!$O26</f>
        <v>0</v>
      </c>
      <c r="AH26" s="1">
        <f>'2005'!O26</f>
        <v>1224</v>
      </c>
      <c r="AI26" s="1">
        <f>'2006'!O26</f>
        <v>1213</v>
      </c>
      <c r="AJ26" s="1">
        <f>'2007'!O26</f>
        <v>1092</v>
      </c>
      <c r="AK26" s="1">
        <f>'2008'!O26</f>
        <v>1211</v>
      </c>
      <c r="AL26" s="1">
        <f>'2009'!O26</f>
        <v>1119</v>
      </c>
      <c r="AM26" s="1">
        <f>'2010'!O26</f>
        <v>1074</v>
      </c>
      <c r="AN26" s="1">
        <f>'2011'!O26</f>
        <v>963</v>
      </c>
      <c r="AO26" s="1">
        <f>'2012'!O26</f>
        <v>898</v>
      </c>
      <c r="AP26" s="1">
        <f>'2013'!$O26</f>
        <v>731</v>
      </c>
      <c r="AQ26" s="2">
        <f>'2001'!$R26</f>
        <v>0</v>
      </c>
      <c r="AR26" s="1">
        <f>'2002'!$R26</f>
        <v>0</v>
      </c>
      <c r="AS26" s="1">
        <f>'2003'!$R26</f>
        <v>900</v>
      </c>
      <c r="AT26" s="1">
        <f>'2004'!$R26</f>
        <v>0</v>
      </c>
      <c r="AU26" s="1">
        <f>'2005'!R26</f>
        <v>960</v>
      </c>
      <c r="AV26" s="1">
        <f>'2006'!R26</f>
        <v>814</v>
      </c>
      <c r="AW26" s="1">
        <f>'2007'!R26</f>
        <v>645</v>
      </c>
      <c r="AX26" s="1">
        <f>'2008'!R26</f>
        <v>489</v>
      </c>
      <c r="AY26" s="1">
        <f>'2009'!R26</f>
        <v>393</v>
      </c>
      <c r="AZ26" s="1">
        <f>'2010'!R26</f>
        <v>427</v>
      </c>
      <c r="BA26" s="1">
        <f>'2011'!R26</f>
        <v>328</v>
      </c>
      <c r="BB26" s="1">
        <f>'2012'!R26</f>
        <v>373</v>
      </c>
      <c r="BC26" s="1">
        <f>'2013'!$R26</f>
        <v>267</v>
      </c>
      <c r="BD26" s="3" t="str">
        <f>'2001'!S26</f>
        <v/>
      </c>
      <c r="BE26" s="4" t="str">
        <f>'2002'!$S26</f>
        <v/>
      </c>
      <c r="BF26" s="4">
        <f>'2003'!$S26</f>
        <v>3.515263644773358E-2</v>
      </c>
      <c r="BG26" s="4" t="str">
        <f>'2004'!$S26</f>
        <v/>
      </c>
      <c r="BH26" s="4">
        <f>'2005'!$S26</f>
        <v>5.4738562091503268E-2</v>
      </c>
      <c r="BI26" s="4">
        <f>'2006'!S26</f>
        <v>7.1723000824402305E-2</v>
      </c>
      <c r="BJ26" s="4">
        <f>'2007'!S26</f>
        <v>6.5934065934065936E-2</v>
      </c>
      <c r="BK26" s="4">
        <f>'2008'!S26</f>
        <v>5.4500412881915775E-2</v>
      </c>
      <c r="BL26" s="4">
        <f>'2009'!S26</f>
        <v>6.2555853440571935E-2</v>
      </c>
      <c r="BM26" s="4">
        <f>'2010'!S26</f>
        <v>5.6797020484171325E-2</v>
      </c>
      <c r="BN26" s="165">
        <f>'2011'!S26</f>
        <v>5.6074766355140186E-2</v>
      </c>
      <c r="BO26" s="165">
        <f>'2012'!$S26</f>
        <v>5.5679287305122498E-2</v>
      </c>
      <c r="BP26" s="4">
        <f>'2013'!$S26</f>
        <v>9.3023255813953487E-2</v>
      </c>
      <c r="BQ26" s="1"/>
      <c r="BR26" s="1"/>
      <c r="BS26" s="1"/>
      <c r="BT26" s="1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1"/>
      <c r="CG26" s="1"/>
      <c r="CH26" s="1"/>
      <c r="CI26" s="1"/>
      <c r="CJ26" s="1"/>
      <c r="CK26" s="1"/>
      <c r="CL26" s="1"/>
    </row>
    <row r="27" spans="1:90" ht="14.4">
      <c r="A27" s="1" t="s">
        <v>167</v>
      </c>
      <c r="B27" s="1" t="s">
        <v>43</v>
      </c>
      <c r="C27" s="12">
        <v>154358</v>
      </c>
      <c r="D27" s="2">
        <f>'2001'!$K27</f>
        <v>2929</v>
      </c>
      <c r="E27" s="1">
        <f>'2002'!$K27</f>
        <v>3374</v>
      </c>
      <c r="F27" s="1">
        <f>'2003'!$K27</f>
        <v>3257</v>
      </c>
      <c r="G27" s="1">
        <f>'2004'!$K27</f>
        <v>3484</v>
      </c>
      <c r="H27" s="1">
        <f>'2005'!K27</f>
        <v>3688</v>
      </c>
      <c r="I27" s="1">
        <f>'2006'!K27</f>
        <v>3472</v>
      </c>
      <c r="J27" s="1">
        <f>'2007'!K27</f>
        <v>3487</v>
      </c>
      <c r="K27" s="1">
        <f>'2008'!K27</f>
        <v>4517</v>
      </c>
      <c r="L27" s="1">
        <f>'2009'!K27</f>
        <v>0</v>
      </c>
      <c r="M27" s="1">
        <f>'2010'!K27</f>
        <v>3828</v>
      </c>
      <c r="N27" s="1">
        <f>'2011'!K27</f>
        <v>3767</v>
      </c>
      <c r="O27" s="1">
        <f>'2012'!$K27</f>
        <v>3484</v>
      </c>
      <c r="P27" s="1">
        <f>'2013'!$K27</f>
        <v>3003</v>
      </c>
      <c r="Q27" s="2">
        <f>'2001'!$N27</f>
        <v>2825</v>
      </c>
      <c r="R27" s="1">
        <f>'2002'!$N27</f>
        <v>3150</v>
      </c>
      <c r="S27" s="1">
        <f>'2003'!$N27</f>
        <v>3023</v>
      </c>
      <c r="T27" s="1">
        <f>'2004'!$N27</f>
        <v>3089</v>
      </c>
      <c r="U27" s="1">
        <f>'2005'!N27</f>
        <v>3327</v>
      </c>
      <c r="V27" s="1">
        <f>'2006'!N27</f>
        <v>3047</v>
      </c>
      <c r="W27" s="1">
        <f>'2007'!N27</f>
        <v>3084</v>
      </c>
      <c r="X27" s="1">
        <f>'2008'!N27</f>
        <v>4000</v>
      </c>
      <c r="Y27" s="1">
        <f>'2009'!N27</f>
        <v>0</v>
      </c>
      <c r="Z27" s="1">
        <f>'2010'!N27</f>
        <v>3389</v>
      </c>
      <c r="AA27" s="1">
        <f>'2011'!N27</f>
        <v>3300</v>
      </c>
      <c r="AB27" s="1">
        <f>'2012'!N27</f>
        <v>3082</v>
      </c>
      <c r="AC27" s="1">
        <f>'2013'!O27</f>
        <v>2634</v>
      </c>
      <c r="AD27" s="2">
        <f>'2001'!$O27</f>
        <v>3680</v>
      </c>
      <c r="AE27" s="1">
        <f>'2002'!$O27</f>
        <v>3388</v>
      </c>
      <c r="AF27" s="1">
        <f>'2003'!$O27</f>
        <v>2940</v>
      </c>
      <c r="AG27" s="1">
        <f>'2004'!$O27</f>
        <v>3328</v>
      </c>
      <c r="AH27" s="1">
        <f>'2005'!O27</f>
        <v>3400</v>
      </c>
      <c r="AI27" s="1">
        <f>'2006'!O27</f>
        <v>3310</v>
      </c>
      <c r="AJ27" s="1">
        <f>'2007'!O27</f>
        <v>3073</v>
      </c>
      <c r="AK27" s="1">
        <f>'2008'!O27</f>
        <v>4219</v>
      </c>
      <c r="AL27" s="1">
        <f>'2009'!O27</f>
        <v>0</v>
      </c>
      <c r="AM27" s="1">
        <f>'2010'!O27</f>
        <v>3297</v>
      </c>
      <c r="AN27" s="1">
        <f>'2011'!O27</f>
        <v>3380</v>
      </c>
      <c r="AO27" s="1">
        <f>'2012'!O27</f>
        <v>2940</v>
      </c>
      <c r="AP27" s="1">
        <f>'2013'!$O27</f>
        <v>2634</v>
      </c>
      <c r="AQ27" s="2">
        <f>'2001'!$R27</f>
        <v>2739</v>
      </c>
      <c r="AR27" s="1">
        <f>'2002'!$R27</f>
        <v>2332</v>
      </c>
      <c r="AS27" s="1">
        <f>'2003'!$R27</f>
        <v>2150</v>
      </c>
      <c r="AT27" s="1">
        <f>'2004'!$R27</f>
        <v>2256</v>
      </c>
      <c r="AU27" s="1">
        <f>'2005'!R27</f>
        <v>2299</v>
      </c>
      <c r="AV27" s="1">
        <f>'2006'!R27</f>
        <v>2259</v>
      </c>
      <c r="AW27" s="1">
        <f>'2007'!R27</f>
        <v>1867</v>
      </c>
      <c r="AX27" s="1">
        <f>'2008'!R27</f>
        <v>2690</v>
      </c>
      <c r="AY27" s="1">
        <f>'2009'!R27</f>
        <v>0</v>
      </c>
      <c r="AZ27" s="1">
        <f>'2010'!R27</f>
        <v>1543</v>
      </c>
      <c r="BA27" s="1">
        <f>'2011'!R27</f>
        <v>1544</v>
      </c>
      <c r="BB27" s="1">
        <f>'2012'!R27</f>
        <v>951</v>
      </c>
      <c r="BC27" s="1">
        <f>'2013'!$R27</f>
        <v>517</v>
      </c>
      <c r="BD27" s="3">
        <f>'2001'!S27</f>
        <v>8.3152173913043484E-2</v>
      </c>
      <c r="BE27" s="4">
        <f>'2002'!$S27</f>
        <v>7.4675324675324672E-2</v>
      </c>
      <c r="BF27" s="4">
        <f>'2003'!$S27</f>
        <v>8.9115646258503406E-2</v>
      </c>
      <c r="BG27" s="4">
        <f>'2004'!$S27</f>
        <v>0.10126201923076923</v>
      </c>
      <c r="BH27" s="4">
        <f>'2005'!$S27</f>
        <v>0.11176470588235295</v>
      </c>
      <c r="BI27" s="4">
        <f>'2006'!S27</f>
        <v>8.1268882175226584E-2</v>
      </c>
      <c r="BJ27" s="4">
        <f>'2007'!S27</f>
        <v>0.10868857793686951</v>
      </c>
      <c r="BK27" s="4">
        <f>'2008'!S27</f>
        <v>9.954965631666271E-2</v>
      </c>
      <c r="BL27" s="4" t="str">
        <f>'2009'!S27</f>
        <v/>
      </c>
      <c r="BM27" s="4">
        <f>'2010'!S27</f>
        <v>0.11768274188656354</v>
      </c>
      <c r="BN27" s="165">
        <f>'2011'!S27</f>
        <v>0.1334319526627219</v>
      </c>
      <c r="BO27" s="165">
        <f>'2012'!$S27</f>
        <v>0.15238095238095239</v>
      </c>
      <c r="BP27" s="4">
        <f>'2013'!$S27</f>
        <v>0.16970387243735763</v>
      </c>
      <c r="BQ27" s="1"/>
      <c r="BR27" s="1"/>
      <c r="BS27" s="1"/>
      <c r="BT27" s="1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1"/>
      <c r="CG27" s="1"/>
      <c r="CH27" s="1"/>
      <c r="CI27" s="1"/>
      <c r="CJ27" s="1"/>
      <c r="CK27" s="1"/>
      <c r="CL27" s="1"/>
    </row>
    <row r="28" spans="1:90" ht="14.4">
      <c r="A28" s="1" t="s">
        <v>169</v>
      </c>
      <c r="B28" s="1" t="s">
        <v>44</v>
      </c>
      <c r="C28" s="12">
        <v>63505</v>
      </c>
      <c r="D28" s="2">
        <f>'2001'!$K28</f>
        <v>1111</v>
      </c>
      <c r="E28" s="1">
        <f>'2002'!$K28</f>
        <v>975</v>
      </c>
      <c r="F28" s="1">
        <f>'2003'!$K28</f>
        <v>1044</v>
      </c>
      <c r="G28" s="1">
        <f>'2004'!$K28</f>
        <v>889</v>
      </c>
      <c r="H28" s="1">
        <f>'2005'!K28</f>
        <v>808</v>
      </c>
      <c r="I28" s="1">
        <f>'2006'!K28</f>
        <v>1424</v>
      </c>
      <c r="J28" s="1">
        <f>'2007'!K28</f>
        <v>1313</v>
      </c>
      <c r="K28" s="1">
        <f>'2008'!K28</f>
        <v>0</v>
      </c>
      <c r="L28" s="1">
        <f>'2009'!K28</f>
        <v>1369</v>
      </c>
      <c r="M28" s="1">
        <f>'2010'!K28</f>
        <v>516</v>
      </c>
      <c r="N28" s="1">
        <f>'2011'!K28</f>
        <v>982</v>
      </c>
      <c r="O28" s="1">
        <f>'2012'!$K28</f>
        <v>1053</v>
      </c>
      <c r="P28" s="1">
        <f>'2013'!$K28</f>
        <v>910</v>
      </c>
      <c r="Q28" s="2">
        <f>'2001'!$N28</f>
        <v>1000</v>
      </c>
      <c r="R28" s="1">
        <f>'2002'!$N28</f>
        <v>762</v>
      </c>
      <c r="S28" s="1">
        <f>'2003'!$N28</f>
        <v>691</v>
      </c>
      <c r="T28" s="1">
        <f>'2004'!$N28</f>
        <v>528</v>
      </c>
      <c r="U28" s="1">
        <f>'2005'!N28</f>
        <v>411</v>
      </c>
      <c r="V28" s="1">
        <f>'2006'!N28</f>
        <v>977</v>
      </c>
      <c r="W28" s="1">
        <f>'2007'!N28</f>
        <v>955</v>
      </c>
      <c r="X28" s="1">
        <f>'2008'!N28</f>
        <v>0</v>
      </c>
      <c r="Y28" s="1">
        <f>'2009'!N28</f>
        <v>994</v>
      </c>
      <c r="Z28" s="1">
        <f>'2010'!N28</f>
        <v>412</v>
      </c>
      <c r="AA28" s="1">
        <f>'2011'!N28</f>
        <v>847</v>
      </c>
      <c r="AB28" s="1">
        <f>'2012'!N28</f>
        <v>869</v>
      </c>
      <c r="AC28" s="1">
        <f>'2013'!O28</f>
        <v>873</v>
      </c>
      <c r="AD28" s="2">
        <f>'2001'!$O28</f>
        <v>1266</v>
      </c>
      <c r="AE28" s="1">
        <f>'2002'!$O28</f>
        <v>234</v>
      </c>
      <c r="AF28" s="1">
        <f>'2003'!$O28</f>
        <v>1245</v>
      </c>
      <c r="AG28" s="1">
        <f>'2004'!$O28</f>
        <v>1202</v>
      </c>
      <c r="AH28" s="1">
        <f>'2005'!O28</f>
        <v>1153</v>
      </c>
      <c r="AI28" s="1">
        <f>'2006'!O28</f>
        <v>1132</v>
      </c>
      <c r="AJ28" s="1">
        <f>'2007'!O28</f>
        <v>1297</v>
      </c>
      <c r="AK28" s="1">
        <f>'2008'!O28</f>
        <v>0</v>
      </c>
      <c r="AL28" s="1">
        <f>'2009'!O28</f>
        <v>1350</v>
      </c>
      <c r="AM28" s="1">
        <f>'2010'!O28</f>
        <v>582</v>
      </c>
      <c r="AN28" s="1">
        <f>'2011'!O28</f>
        <v>1057</v>
      </c>
      <c r="AO28" s="1">
        <f>'2012'!O28</f>
        <v>995</v>
      </c>
      <c r="AP28" s="1">
        <f>'2013'!$O28</f>
        <v>873</v>
      </c>
      <c r="AQ28" s="2">
        <f>'2001'!$R28</f>
        <v>818</v>
      </c>
      <c r="AR28" s="1">
        <f>'2002'!$R28</f>
        <v>866</v>
      </c>
      <c r="AS28" s="1">
        <f>'2003'!$R28</f>
        <v>782</v>
      </c>
      <c r="AT28" s="1">
        <f>'2004'!$R28</f>
        <v>566</v>
      </c>
      <c r="AU28" s="1">
        <f>'2005'!R28</f>
        <v>458</v>
      </c>
      <c r="AV28" s="1">
        <f>'2006'!R28</f>
        <v>519</v>
      </c>
      <c r="AW28" s="1">
        <f>'2007'!R28</f>
        <v>763</v>
      </c>
      <c r="AX28" s="1">
        <f>'2008'!R28</f>
        <v>0</v>
      </c>
      <c r="AY28" s="1">
        <f>'2009'!R28</f>
        <v>696</v>
      </c>
      <c r="AZ28" s="1">
        <f>'2010'!R28</f>
        <v>269</v>
      </c>
      <c r="BA28" s="1">
        <f>'2011'!R28</f>
        <v>546</v>
      </c>
      <c r="BB28" s="1">
        <f>'2012'!R28</f>
        <v>475</v>
      </c>
      <c r="BC28" s="1">
        <f>'2013'!$R28</f>
        <v>419</v>
      </c>
      <c r="BD28" s="3">
        <f>'2001'!S28</f>
        <v>9.1627172195892573E-2</v>
      </c>
      <c r="BE28" s="4">
        <f>'2002'!$S28</f>
        <v>0.47435897435897434</v>
      </c>
      <c r="BF28" s="4">
        <f>'2003'!$S28</f>
        <v>9.8795180722891562E-2</v>
      </c>
      <c r="BG28" s="4">
        <f>'2004'!$S28</f>
        <v>0.10149750415973377</v>
      </c>
      <c r="BH28" s="4">
        <f>'2005'!$S28</f>
        <v>6.764960971379011E-2</v>
      </c>
      <c r="BI28" s="4">
        <f>'2006'!S28</f>
        <v>0.10070671378091872</v>
      </c>
      <c r="BJ28" s="4">
        <f>'2007'!S28</f>
        <v>0.1141094834232845</v>
      </c>
      <c r="BK28" s="4" t="str">
        <f>'2008'!S28</f>
        <v/>
      </c>
      <c r="BL28" s="4">
        <f>'2009'!S28</f>
        <v>8.3703703703703697E-2</v>
      </c>
      <c r="BM28" s="4">
        <f>'2010'!S28</f>
        <v>0.12027491408934708</v>
      </c>
      <c r="BN28" s="165">
        <f>'2011'!S28</f>
        <v>0.10501419110690634</v>
      </c>
      <c r="BO28" s="165">
        <f>'2012'!$S28</f>
        <v>0.13969849246231156</v>
      </c>
      <c r="BP28" s="4">
        <f>'2013'!$S28</f>
        <v>0.14432989690721648</v>
      </c>
      <c r="BQ28" s="1"/>
      <c r="BR28" s="1"/>
      <c r="BS28" s="1"/>
      <c r="BT28" s="1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1"/>
      <c r="CG28" s="1"/>
      <c r="CH28" s="1"/>
      <c r="CI28" s="1"/>
      <c r="CJ28" s="1"/>
      <c r="CK28" s="1"/>
      <c r="CL28" s="1"/>
    </row>
    <row r="29" spans="1:90" ht="14.4">
      <c r="A29" s="1" t="s">
        <v>171</v>
      </c>
      <c r="B29" s="1" t="s">
        <v>45</v>
      </c>
      <c r="C29" s="12">
        <v>27444</v>
      </c>
      <c r="D29" s="2">
        <f>'2001'!$K29</f>
        <v>465</v>
      </c>
      <c r="E29" s="1">
        <f>'2002'!$K29</f>
        <v>0</v>
      </c>
      <c r="F29" s="1">
        <f>'2003'!$K29</f>
        <v>0</v>
      </c>
      <c r="G29" s="1">
        <f>'2004'!$K29</f>
        <v>0</v>
      </c>
      <c r="H29" s="1">
        <f>'2005'!K29</f>
        <v>0</v>
      </c>
      <c r="I29" s="1">
        <f>'2006'!K29</f>
        <v>0</v>
      </c>
      <c r="J29" s="1">
        <f>'2007'!K29</f>
        <v>0</v>
      </c>
      <c r="K29" s="1">
        <f>'2008'!K29</f>
        <v>609</v>
      </c>
      <c r="L29" s="1">
        <f>'2009'!K29</f>
        <v>609</v>
      </c>
      <c r="M29" s="1">
        <f>'2010'!K29</f>
        <v>609</v>
      </c>
      <c r="N29" s="1">
        <f>'2011'!K29</f>
        <v>941</v>
      </c>
      <c r="O29" s="1">
        <f>'2012'!$K29</f>
        <v>916</v>
      </c>
      <c r="P29" s="1">
        <f>'2013'!$K29</f>
        <v>0</v>
      </c>
      <c r="Q29" s="2">
        <f>'2001'!$N29</f>
        <v>242</v>
      </c>
      <c r="R29" s="1">
        <f>'2002'!$N29</f>
        <v>0</v>
      </c>
      <c r="S29" s="1">
        <f>'2003'!$N29</f>
        <v>0</v>
      </c>
      <c r="T29" s="1">
        <f>'2004'!$N29</f>
        <v>0</v>
      </c>
      <c r="U29" s="1">
        <f>'2005'!N29</f>
        <v>0</v>
      </c>
      <c r="V29" s="1">
        <f>'2006'!N29</f>
        <v>0</v>
      </c>
      <c r="W29" s="1">
        <f>'2007'!N29</f>
        <v>0</v>
      </c>
      <c r="X29" s="1">
        <f>'2008'!N29</f>
        <v>246</v>
      </c>
      <c r="Y29" s="1">
        <f>'2009'!N29</f>
        <v>246</v>
      </c>
      <c r="Z29" s="1">
        <f>'2010'!N29</f>
        <v>246</v>
      </c>
      <c r="AA29" s="1">
        <f>'2011'!N29</f>
        <v>430</v>
      </c>
      <c r="AB29" s="1">
        <f>'2012'!N29</f>
        <v>656</v>
      </c>
      <c r="AC29" s="1">
        <f>'2013'!O29</f>
        <v>0</v>
      </c>
      <c r="AD29" s="2">
        <f>'2001'!$O29</f>
        <v>882</v>
      </c>
      <c r="AE29" s="1">
        <f>'2002'!$O29</f>
        <v>0</v>
      </c>
      <c r="AF29" s="1">
        <f>'2003'!$O29</f>
        <v>0</v>
      </c>
      <c r="AG29" s="1">
        <f>'2004'!$O29</f>
        <v>0</v>
      </c>
      <c r="AH29" s="1">
        <f>'2005'!O29</f>
        <v>0</v>
      </c>
      <c r="AI29" s="1">
        <f>'2006'!O29</f>
        <v>0</v>
      </c>
      <c r="AJ29" s="1">
        <f>'2007'!O29</f>
        <v>0</v>
      </c>
      <c r="AK29" s="1">
        <f>'2008'!O29</f>
        <v>1414</v>
      </c>
      <c r="AL29" s="1">
        <f>'2009'!O29</f>
        <v>1414</v>
      </c>
      <c r="AM29" s="1">
        <f>'2010'!O29</f>
        <v>1414</v>
      </c>
      <c r="AN29" s="1">
        <f>'2011'!O29</f>
        <v>2179</v>
      </c>
      <c r="AO29" s="1">
        <f>'2012'!O29</f>
        <v>944</v>
      </c>
      <c r="AP29" s="1">
        <f>'2013'!$O29</f>
        <v>0</v>
      </c>
      <c r="AQ29" s="2">
        <f>'2001'!$R29</f>
        <v>169</v>
      </c>
      <c r="AR29" s="1">
        <f>'2002'!$R29</f>
        <v>0</v>
      </c>
      <c r="AS29" s="1">
        <f>'2003'!$R29</f>
        <v>0</v>
      </c>
      <c r="AT29" s="1">
        <f>'2004'!$R29</f>
        <v>0</v>
      </c>
      <c r="AU29" s="1">
        <f>'2005'!R29</f>
        <v>0</v>
      </c>
      <c r="AV29" s="1">
        <f>'2006'!R29</f>
        <v>0</v>
      </c>
      <c r="AW29" s="1">
        <f>'2007'!R29</f>
        <v>0</v>
      </c>
      <c r="AX29" s="1">
        <f>'2008'!R29</f>
        <v>0</v>
      </c>
      <c r="AY29" s="1">
        <f>'2009'!R29</f>
        <v>0</v>
      </c>
      <c r="AZ29" s="1">
        <f>'2010'!R29</f>
        <v>0</v>
      </c>
      <c r="BA29" s="1">
        <f>'2011'!R29</f>
        <v>199</v>
      </c>
      <c r="BB29" s="1">
        <f>'2012'!R29</f>
        <v>305</v>
      </c>
      <c r="BC29" s="1">
        <f>'2013'!$R29</f>
        <v>0</v>
      </c>
      <c r="BD29" s="3">
        <f>'2001'!S29</f>
        <v>1.5873015873015872E-2</v>
      </c>
      <c r="BE29" s="4" t="str">
        <f>'2002'!$S29</f>
        <v/>
      </c>
      <c r="BF29" s="4" t="str">
        <f>'2003'!$S29</f>
        <v/>
      </c>
      <c r="BG29" s="4" t="str">
        <f>'2004'!$S29</f>
        <v/>
      </c>
      <c r="BH29" s="4" t="str">
        <f>'2005'!$S29</f>
        <v/>
      </c>
      <c r="BI29" s="4" t="str">
        <f>'2006'!S29</f>
        <v/>
      </c>
      <c r="BJ29" s="4" t="str">
        <f>'2007'!S29</f>
        <v/>
      </c>
      <c r="BK29" s="4">
        <f>'2008'!S29</f>
        <v>2.1216407355021216E-3</v>
      </c>
      <c r="BL29" s="4">
        <f>'2009'!S29</f>
        <v>2.1216407355021216E-3</v>
      </c>
      <c r="BM29" s="4">
        <f>'2010'!S29</f>
        <v>2.1216407355021216E-3</v>
      </c>
      <c r="BN29" s="165">
        <f>'2011'!S29</f>
        <v>9.6374483708122991E-3</v>
      </c>
      <c r="BO29" s="165">
        <f>'2012'!$S29</f>
        <v>3.0720338983050849E-2</v>
      </c>
      <c r="BP29" s="4" t="str">
        <f>'2013'!$S29</f>
        <v/>
      </c>
      <c r="BQ29" s="1"/>
      <c r="BR29" s="1"/>
      <c r="BS29" s="1"/>
      <c r="BT29" s="1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1"/>
      <c r="CG29" s="1"/>
      <c r="CH29" s="1"/>
      <c r="CI29" s="1"/>
      <c r="CJ29" s="1"/>
      <c r="CK29" s="1"/>
      <c r="CL29" s="1"/>
    </row>
    <row r="30" spans="1:90" ht="14.4">
      <c r="A30" s="1" t="s">
        <v>173</v>
      </c>
      <c r="B30" s="1" t="s">
        <v>46</v>
      </c>
      <c r="C30" s="12">
        <v>14793</v>
      </c>
      <c r="D30" s="2">
        <f>'2001'!$K30</f>
        <v>1225</v>
      </c>
      <c r="E30" s="1">
        <f>'2002'!$K30</f>
        <v>1194</v>
      </c>
      <c r="F30" s="1">
        <f>'2003'!$K30</f>
        <v>1499</v>
      </c>
      <c r="G30" s="1">
        <f>'2004'!$K30</f>
        <v>1646</v>
      </c>
      <c r="H30" s="1">
        <f>'2005'!K30</f>
        <v>1598</v>
      </c>
      <c r="I30" s="1">
        <f>'2006'!K30</f>
        <v>1231</v>
      </c>
      <c r="J30" s="1">
        <f>'2007'!K30</f>
        <v>1423</v>
      </c>
      <c r="K30" s="1">
        <f>'2008'!K30</f>
        <v>1680</v>
      </c>
      <c r="L30" s="1">
        <f>'2009'!K30</f>
        <v>1389</v>
      </c>
      <c r="M30" s="1">
        <f>'2010'!K30</f>
        <v>1622</v>
      </c>
      <c r="N30" s="1">
        <f>'2011'!K30</f>
        <v>1559</v>
      </c>
      <c r="O30" s="1">
        <f>'2012'!$K30</f>
        <v>1178</v>
      </c>
      <c r="P30" s="1">
        <f>'2013'!$K30</f>
        <v>1522</v>
      </c>
      <c r="Q30" s="2">
        <f>'2001'!$N30</f>
        <v>1208</v>
      </c>
      <c r="R30" s="1">
        <f>'2002'!$N30</f>
        <v>1016</v>
      </c>
      <c r="S30" s="1">
        <f>'2003'!$N30</f>
        <v>1284</v>
      </c>
      <c r="T30" s="1">
        <f>'2004'!$N30</f>
        <v>1458</v>
      </c>
      <c r="U30" s="1">
        <f>'2005'!N30</f>
        <v>1416</v>
      </c>
      <c r="V30" s="1">
        <f>'2006'!N30</f>
        <v>952</v>
      </c>
      <c r="W30" s="1">
        <f>'2007'!N30</f>
        <v>1305</v>
      </c>
      <c r="X30" s="1">
        <f>'2008'!N30</f>
        <v>1556</v>
      </c>
      <c r="Y30" s="1">
        <f>'2009'!N30</f>
        <v>1237</v>
      </c>
      <c r="Z30" s="1">
        <f>'2010'!N30</f>
        <v>1494</v>
      </c>
      <c r="AA30" s="1">
        <f>'2011'!N30</f>
        <v>1427</v>
      </c>
      <c r="AB30" s="1">
        <f>'2012'!N30</f>
        <v>1034</v>
      </c>
      <c r="AC30" s="1">
        <f>'2013'!O30</f>
        <v>926</v>
      </c>
      <c r="AD30" s="2">
        <f>'2001'!$O30</f>
        <v>1284</v>
      </c>
      <c r="AE30" s="1">
        <f>'2002'!$O30</f>
        <v>870</v>
      </c>
      <c r="AF30" s="1">
        <f>'2003'!$O30</f>
        <v>1531</v>
      </c>
      <c r="AG30" s="1">
        <f>'2004'!$O30</f>
        <v>1431</v>
      </c>
      <c r="AH30" s="1">
        <f>'2005'!O30</f>
        <v>1445</v>
      </c>
      <c r="AI30" s="1">
        <f>'2006'!O30</f>
        <v>1098</v>
      </c>
      <c r="AJ30" s="1">
        <f>'2007'!O30</f>
        <v>1286</v>
      </c>
      <c r="AK30" s="1">
        <f>'2008'!O30</f>
        <v>1384</v>
      </c>
      <c r="AL30" s="1">
        <f>'2009'!O30</f>
        <v>1221</v>
      </c>
      <c r="AM30" s="1">
        <f>'2010'!O30</f>
        <v>1182</v>
      </c>
      <c r="AN30" s="1">
        <f>'2011'!O30</f>
        <v>899</v>
      </c>
      <c r="AO30" s="1">
        <f>'2012'!O30</f>
        <v>976</v>
      </c>
      <c r="AP30" s="1">
        <f>'2013'!$O30</f>
        <v>926</v>
      </c>
      <c r="AQ30" s="2">
        <f>'2001'!$R30</f>
        <v>510</v>
      </c>
      <c r="AR30" s="1">
        <f>'2002'!$R30</f>
        <v>159</v>
      </c>
      <c r="AS30" s="1">
        <f>'2003'!$R30</f>
        <v>487</v>
      </c>
      <c r="AT30" s="1">
        <f>'2004'!$R30</f>
        <v>480</v>
      </c>
      <c r="AU30" s="1">
        <f>'2005'!R30</f>
        <v>478</v>
      </c>
      <c r="AV30" s="1">
        <f>'2006'!R30</f>
        <v>382</v>
      </c>
      <c r="AW30" s="1">
        <f>'2007'!R30</f>
        <v>338</v>
      </c>
      <c r="AX30" s="1">
        <f>'2008'!R30</f>
        <v>419</v>
      </c>
      <c r="AY30" s="1">
        <f>'2009'!R30</f>
        <v>755</v>
      </c>
      <c r="AZ30" s="1">
        <f>'2010'!R30</f>
        <v>599</v>
      </c>
      <c r="BA30" s="1">
        <f>'2011'!R30</f>
        <v>374</v>
      </c>
      <c r="BB30" s="1">
        <f>'2012'!R30</f>
        <v>436</v>
      </c>
      <c r="BC30" s="1">
        <f>'2013'!$R30</f>
        <v>304</v>
      </c>
      <c r="BD30" s="3">
        <f>'2001'!S30</f>
        <v>5.9190031152647975E-2</v>
      </c>
      <c r="BE30" s="4">
        <f>'2002'!$S30</f>
        <v>0.10459770114942529</v>
      </c>
      <c r="BF30" s="4">
        <f>'2003'!$S30</f>
        <v>6.8582625734813843E-2</v>
      </c>
      <c r="BG30" s="4">
        <f>'2004'!$S30</f>
        <v>7.337526205450734E-2</v>
      </c>
      <c r="BH30" s="4">
        <f>'2005'!$S30</f>
        <v>9.6885813148788927E-2</v>
      </c>
      <c r="BI30" s="4">
        <f>'2006'!S30</f>
        <v>9.9271402550091078E-2</v>
      </c>
      <c r="BJ30" s="4">
        <f>'2007'!S30</f>
        <v>0.1166407465007776</v>
      </c>
      <c r="BK30" s="4">
        <f>'2008'!S30</f>
        <v>0.12283236994219653</v>
      </c>
      <c r="BL30" s="4">
        <f>'2009'!S30</f>
        <v>0.14086814086814087</v>
      </c>
      <c r="BM30" s="4">
        <f>'2010'!S30</f>
        <v>0.10490693739424704</v>
      </c>
      <c r="BN30" s="165">
        <f>'2011'!S30</f>
        <v>0.10678531701890991</v>
      </c>
      <c r="BO30" s="165">
        <f>'2012'!$S30</f>
        <v>5.8401639344262297E-2</v>
      </c>
      <c r="BP30" s="4">
        <f>'2013'!$S30</f>
        <v>9.9352051835853133E-2</v>
      </c>
      <c r="BQ30" s="1"/>
      <c r="BR30" s="1"/>
      <c r="BS30" s="1"/>
      <c r="BT30" s="1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1"/>
      <c r="CG30" s="1"/>
      <c r="CH30" s="1"/>
      <c r="CI30" s="1"/>
      <c r="CJ30" s="1"/>
      <c r="CK30" s="1"/>
      <c r="CL30" s="1"/>
    </row>
    <row r="31" spans="1:90" ht="14.4">
      <c r="A31" s="1" t="s">
        <v>122</v>
      </c>
      <c r="B31" s="1" t="s">
        <v>121</v>
      </c>
      <c r="C31" s="12">
        <v>10587</v>
      </c>
      <c r="D31" s="2">
        <f>'2001'!$K31</f>
        <v>0</v>
      </c>
      <c r="E31" s="1">
        <f>'2002'!$K31</f>
        <v>0</v>
      </c>
      <c r="F31" s="1">
        <f>'2003'!$K31</f>
        <v>0</v>
      </c>
      <c r="G31" s="1">
        <f>'2004'!$K31</f>
        <v>0</v>
      </c>
      <c r="H31" s="1">
        <f>'2005'!K31</f>
        <v>0</v>
      </c>
      <c r="I31" s="1">
        <f>'2006'!K31</f>
        <v>0</v>
      </c>
      <c r="J31" s="1">
        <f>'2007'!K31</f>
        <v>0</v>
      </c>
      <c r="K31" s="1">
        <f>'2008'!K31</f>
        <v>0</v>
      </c>
      <c r="L31" s="1">
        <f>'2009'!K31</f>
        <v>0</v>
      </c>
      <c r="M31" s="1">
        <f>'2010'!K31</f>
        <v>0</v>
      </c>
      <c r="N31" s="1">
        <f>'2011'!K31</f>
        <v>0</v>
      </c>
      <c r="O31" s="1">
        <f>'2012'!$K31</f>
        <v>0</v>
      </c>
      <c r="P31" s="1">
        <f>'2013'!$K31</f>
        <v>0</v>
      </c>
      <c r="Q31" s="2">
        <f>'2001'!$N31</f>
        <v>0</v>
      </c>
      <c r="R31" s="1">
        <f>'2002'!$N31</f>
        <v>0</v>
      </c>
      <c r="S31" s="1">
        <f>'2003'!$N31</f>
        <v>0</v>
      </c>
      <c r="T31" s="1">
        <f>'2004'!$N31</f>
        <v>0</v>
      </c>
      <c r="U31" s="1">
        <f>'2005'!N31</f>
        <v>0</v>
      </c>
      <c r="V31" s="1">
        <f>'2006'!N31</f>
        <v>0</v>
      </c>
      <c r="W31" s="1">
        <f>'2007'!N31</f>
        <v>0</v>
      </c>
      <c r="X31" s="1">
        <f>'2008'!N31</f>
        <v>0</v>
      </c>
      <c r="Y31" s="1">
        <f>'2009'!N31</f>
        <v>0</v>
      </c>
      <c r="Z31" s="1">
        <f>'2010'!N31</f>
        <v>0</v>
      </c>
      <c r="AA31" s="1">
        <f>'2011'!N31</f>
        <v>0</v>
      </c>
      <c r="AB31" s="1">
        <f>'2012'!N31</f>
        <v>0</v>
      </c>
      <c r="AC31" s="1">
        <f>'2013'!O31</f>
        <v>0</v>
      </c>
      <c r="AD31" s="2">
        <f>'2001'!$O31</f>
        <v>0</v>
      </c>
      <c r="AE31" s="1">
        <f>'2002'!$O31</f>
        <v>0</v>
      </c>
      <c r="AF31" s="1">
        <f>'2003'!$O31</f>
        <v>0</v>
      </c>
      <c r="AG31" s="1">
        <f>'2004'!$O31</f>
        <v>0</v>
      </c>
      <c r="AH31" s="1">
        <f>'2005'!O31</f>
        <v>0</v>
      </c>
      <c r="AI31" s="1">
        <f>'2006'!O31</f>
        <v>0</v>
      </c>
      <c r="AJ31" s="1">
        <f>'2007'!O31</f>
        <v>0</v>
      </c>
      <c r="AK31" s="1">
        <f>'2008'!O31</f>
        <v>0</v>
      </c>
      <c r="AL31" s="1">
        <f>'2009'!O31</f>
        <v>0</v>
      </c>
      <c r="AM31" s="1">
        <f>'2010'!O31</f>
        <v>0</v>
      </c>
      <c r="AN31" s="1">
        <f>'2011'!O31</f>
        <v>0</v>
      </c>
      <c r="AO31" s="1">
        <f>'2012'!O31</f>
        <v>0</v>
      </c>
      <c r="AP31" s="1">
        <f>'2013'!$O31</f>
        <v>0</v>
      </c>
      <c r="AQ31" s="2">
        <f>'2001'!$R31</f>
        <v>0</v>
      </c>
      <c r="AR31" s="1">
        <f>'2002'!$R31</f>
        <v>0</v>
      </c>
      <c r="AS31" s="1">
        <f>'2003'!$R31</f>
        <v>0</v>
      </c>
      <c r="AT31" s="1">
        <f>'2004'!$R31</f>
        <v>0</v>
      </c>
      <c r="AU31" s="1">
        <f>'2005'!R31</f>
        <v>0</v>
      </c>
      <c r="AV31" s="1">
        <f>'2006'!R31</f>
        <v>0</v>
      </c>
      <c r="AW31" s="1">
        <f>'2007'!R31</f>
        <v>0</v>
      </c>
      <c r="AX31" s="1">
        <f>'2008'!R31</f>
        <v>0</v>
      </c>
      <c r="AY31" s="1">
        <f>'2009'!R31</f>
        <v>0</v>
      </c>
      <c r="AZ31" s="1">
        <f>'2010'!R31</f>
        <v>0</v>
      </c>
      <c r="BA31" s="1">
        <f>'2011'!R31</f>
        <v>0</v>
      </c>
      <c r="BB31" s="1">
        <f>'2012'!R31</f>
        <v>0</v>
      </c>
      <c r="BC31" s="1">
        <f>'2013'!$R31</f>
        <v>0</v>
      </c>
      <c r="BD31" s="3" t="str">
        <f>'2001'!S31</f>
        <v/>
      </c>
      <c r="BE31" s="4" t="str">
        <f>'2002'!$S31</f>
        <v/>
      </c>
      <c r="BF31" s="4" t="str">
        <f>'2003'!$S31</f>
        <v/>
      </c>
      <c r="BG31" s="4" t="str">
        <f>'2004'!$S31</f>
        <v/>
      </c>
      <c r="BH31" s="4" t="str">
        <f>'2005'!$S31</f>
        <v/>
      </c>
      <c r="BI31" s="4" t="str">
        <f>'2006'!S31</f>
        <v/>
      </c>
      <c r="BJ31" s="4" t="str">
        <f>'2007'!S31</f>
        <v/>
      </c>
      <c r="BK31" s="4" t="str">
        <f>'2008'!S31</f>
        <v/>
      </c>
      <c r="BL31" s="4" t="str">
        <f>'2009'!S31</f>
        <v/>
      </c>
      <c r="BM31" s="4" t="str">
        <f>'2010'!S31</f>
        <v/>
      </c>
      <c r="BN31" s="165" t="str">
        <f>'2011'!S31</f>
        <v/>
      </c>
      <c r="BO31" s="165" t="str">
        <f>'2012'!$S31</f>
        <v/>
      </c>
      <c r="BP31" s="4" t="str">
        <f>'2013'!$S31</f>
        <v/>
      </c>
      <c r="BQ31" s="1"/>
      <c r="BR31" s="1"/>
      <c r="BS31" s="1"/>
      <c r="BT31" s="1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1"/>
      <c r="CG31" s="1"/>
      <c r="CH31" s="1"/>
      <c r="CI31" s="1"/>
      <c r="CJ31" s="1"/>
      <c r="CK31" s="1"/>
      <c r="CL31" s="1"/>
    </row>
    <row r="32" spans="1:90" ht="14.4">
      <c r="A32" s="1" t="s">
        <v>175</v>
      </c>
      <c r="B32" s="1" t="s">
        <v>47</v>
      </c>
      <c r="C32" s="12">
        <v>98078</v>
      </c>
      <c r="D32" s="2">
        <f>'2001'!$K32</f>
        <v>3552</v>
      </c>
      <c r="E32" s="1">
        <f>'2002'!$K32</f>
        <v>3227</v>
      </c>
      <c r="F32" s="1">
        <f>'2003'!$K32</f>
        <v>3918</v>
      </c>
      <c r="G32" s="1">
        <f>'2004'!$K32</f>
        <v>3459</v>
      </c>
      <c r="H32" s="1">
        <f>'2005'!K32</f>
        <v>3215</v>
      </c>
      <c r="I32" s="1">
        <f>'2006'!K32</f>
        <v>2933</v>
      </c>
      <c r="J32" s="1">
        <f>'2007'!K32</f>
        <v>2678</v>
      </c>
      <c r="K32" s="1">
        <f>'2008'!K32</f>
        <v>3013</v>
      </c>
      <c r="L32" s="1">
        <f>'2009'!K32</f>
        <v>3150</v>
      </c>
      <c r="M32" s="1">
        <f>'2010'!K32</f>
        <v>3192</v>
      </c>
      <c r="N32" s="1">
        <f>'2011'!K32</f>
        <v>3139</v>
      </c>
      <c r="O32" s="1">
        <f>'2012'!$K32</f>
        <v>2967</v>
      </c>
      <c r="P32" s="1">
        <f>'2013'!$K32</f>
        <v>2706</v>
      </c>
      <c r="Q32" s="2">
        <f>'2001'!$N32</f>
        <v>2634</v>
      </c>
      <c r="R32" s="1">
        <f>'2002'!$N32</f>
        <v>3042</v>
      </c>
      <c r="S32" s="1">
        <f>'2003'!$N32</f>
        <v>3798</v>
      </c>
      <c r="T32" s="1">
        <f>'2004'!$N32</f>
        <v>3380</v>
      </c>
      <c r="U32" s="1">
        <f>'2005'!N32</f>
        <v>3153</v>
      </c>
      <c r="V32" s="1">
        <f>'2006'!N32</f>
        <v>2821</v>
      </c>
      <c r="W32" s="1">
        <f>'2007'!N32</f>
        <v>2663</v>
      </c>
      <c r="X32" s="1">
        <f>'2008'!N32</f>
        <v>2965</v>
      </c>
      <c r="Y32" s="1">
        <f>'2009'!N32</f>
        <v>3134</v>
      </c>
      <c r="Z32" s="1">
        <f>'2010'!N32</f>
        <v>3149</v>
      </c>
      <c r="AA32" s="1">
        <f>'2011'!N32</f>
        <v>3055</v>
      </c>
      <c r="AB32" s="1">
        <f>'2012'!N32</f>
        <v>2875</v>
      </c>
      <c r="AC32" s="1">
        <f>'2013'!O32</f>
        <v>2991</v>
      </c>
      <c r="AD32" s="2">
        <f>'2001'!$O32</f>
        <v>3990</v>
      </c>
      <c r="AE32" s="1">
        <f>'2002'!$O32</f>
        <v>4040</v>
      </c>
      <c r="AF32" s="1">
        <f>'2003'!$O32</f>
        <v>3875</v>
      </c>
      <c r="AG32" s="1">
        <f>'2004'!$O32</f>
        <v>3913</v>
      </c>
      <c r="AH32" s="1">
        <f>'2005'!O32</f>
        <v>3875</v>
      </c>
      <c r="AI32" s="1">
        <f>'2006'!O32</f>
        <v>3742</v>
      </c>
      <c r="AJ32" s="1">
        <f>'2007'!O32</f>
        <v>3680</v>
      </c>
      <c r="AK32" s="1">
        <f>'2008'!O32</f>
        <v>3496</v>
      </c>
      <c r="AL32" s="1">
        <f>'2009'!O32</f>
        <v>3396</v>
      </c>
      <c r="AM32" s="1">
        <f>'2010'!O32</f>
        <v>3466</v>
      </c>
      <c r="AN32" s="1">
        <f>'2011'!O32</f>
        <v>3678</v>
      </c>
      <c r="AO32" s="1">
        <f>'2012'!O32</f>
        <v>3734</v>
      </c>
      <c r="AP32" s="1">
        <f>'2013'!$O32</f>
        <v>2991</v>
      </c>
      <c r="AQ32" s="2">
        <f>'2001'!$R32</f>
        <v>3448</v>
      </c>
      <c r="AR32" s="1">
        <f>'2002'!$R32</f>
        <v>3611</v>
      </c>
      <c r="AS32" s="1">
        <f>'2003'!$R32</f>
        <v>3491</v>
      </c>
      <c r="AT32" s="1">
        <f>'2004'!$R32</f>
        <v>3506</v>
      </c>
      <c r="AU32" s="1">
        <f>'2005'!R32</f>
        <v>3441</v>
      </c>
      <c r="AV32" s="1">
        <f>'2006'!R32</f>
        <v>3288</v>
      </c>
      <c r="AW32" s="1">
        <f>'2007'!R32</f>
        <v>3277</v>
      </c>
      <c r="AX32" s="1">
        <f>'2008'!R32</f>
        <v>3139</v>
      </c>
      <c r="AY32" s="1">
        <f>'2009'!R32</f>
        <v>3113</v>
      </c>
      <c r="AZ32" s="1">
        <f>'2010'!R32</f>
        <v>3007</v>
      </c>
      <c r="BA32" s="1">
        <f>'2011'!R32</f>
        <v>3006</v>
      </c>
      <c r="BB32" s="1">
        <f>'2012'!R32</f>
        <v>2820</v>
      </c>
      <c r="BC32" s="1">
        <f>'2013'!$R32</f>
        <v>922</v>
      </c>
      <c r="BD32" s="3">
        <f>'2001'!S32</f>
        <v>8.1704260651629071E-2</v>
      </c>
      <c r="BE32" s="4">
        <f>'2002'!$S32</f>
        <v>9.4801980198019803E-2</v>
      </c>
      <c r="BF32" s="4">
        <f>'2003'!$S32</f>
        <v>9.1096774193548391E-2</v>
      </c>
      <c r="BG32" s="4">
        <f>'2004'!$S32</f>
        <v>0.10120112445693841</v>
      </c>
      <c r="BH32" s="4">
        <f>'2005'!$S32</f>
        <v>9.8580645161290323E-2</v>
      </c>
      <c r="BI32" s="4">
        <f>'2006'!S32</f>
        <v>0.10662747194013897</v>
      </c>
      <c r="BJ32" s="4">
        <f>'2007'!S32</f>
        <v>9.6739130434782605E-2</v>
      </c>
      <c r="BK32" s="4">
        <f>'2008'!S32</f>
        <v>9.0102974828375287E-2</v>
      </c>
      <c r="BL32" s="4">
        <f>'2009'!S32</f>
        <v>8.3922261484098939E-2</v>
      </c>
      <c r="BM32" s="4">
        <f>'2010'!S32</f>
        <v>7.6745527986151182E-2</v>
      </c>
      <c r="BN32" s="165">
        <f>'2011'!S32</f>
        <v>6.7971723762914632E-2</v>
      </c>
      <c r="BO32" s="165">
        <f>'2012'!$S32</f>
        <v>7.4986609534011789E-2</v>
      </c>
      <c r="BP32" s="4">
        <f>'2013'!$S32</f>
        <v>8.2915412905382818E-2</v>
      </c>
      <c r="BQ32" s="1"/>
      <c r="BR32" s="1"/>
      <c r="BS32" s="1"/>
      <c r="BT32" s="1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1"/>
      <c r="CG32" s="1"/>
      <c r="CH32" s="1"/>
      <c r="CI32" s="1"/>
      <c r="CJ32" s="1"/>
      <c r="CK32" s="1"/>
      <c r="CL32" s="1"/>
    </row>
    <row r="33" spans="1:90" ht="14.4">
      <c r="A33" s="1" t="s">
        <v>177</v>
      </c>
      <c r="B33" s="1" t="s">
        <v>48</v>
      </c>
      <c r="C33" s="12">
        <v>58098</v>
      </c>
      <c r="D33" s="2">
        <f>'2001'!$K33</f>
        <v>1537</v>
      </c>
      <c r="E33" s="1">
        <f>'2002'!$K33</f>
        <v>1606</v>
      </c>
      <c r="F33" s="1">
        <f>'2003'!$K33</f>
        <v>1646</v>
      </c>
      <c r="G33" s="1">
        <f>'2004'!$K33</f>
        <v>1807</v>
      </c>
      <c r="H33" s="1">
        <f>'2005'!K33</f>
        <v>1833</v>
      </c>
      <c r="I33" s="1">
        <f>'2006'!K33</f>
        <v>1911</v>
      </c>
      <c r="J33" s="1">
        <f>'2007'!K33</f>
        <v>1882</v>
      </c>
      <c r="K33" s="1">
        <f>'2008'!K33</f>
        <v>1882</v>
      </c>
      <c r="L33" s="1">
        <f>'2009'!K33</f>
        <v>1936</v>
      </c>
      <c r="M33" s="1">
        <f>'2010'!K33</f>
        <v>1903</v>
      </c>
      <c r="N33" s="1">
        <f>'2011'!K33</f>
        <v>1846</v>
      </c>
      <c r="O33" s="1">
        <f>'2012'!$K33</f>
        <v>1980</v>
      </c>
      <c r="P33" s="1">
        <f>'2013'!$K33</f>
        <v>0</v>
      </c>
      <c r="Q33" s="2">
        <f>'2001'!$N33</f>
        <v>1421</v>
      </c>
      <c r="R33" s="1">
        <f>'2002'!$N33</f>
        <v>1522</v>
      </c>
      <c r="S33" s="1">
        <f>'2003'!$N33</f>
        <v>1534</v>
      </c>
      <c r="T33" s="1">
        <f>'2004'!$N33</f>
        <v>1727</v>
      </c>
      <c r="U33" s="1">
        <f>'2005'!N33</f>
        <v>1715</v>
      </c>
      <c r="V33" s="1">
        <f>'2006'!N33</f>
        <v>1805</v>
      </c>
      <c r="W33" s="1">
        <f>'2007'!N33</f>
        <v>1696</v>
      </c>
      <c r="X33" s="1">
        <f>'2008'!N33</f>
        <v>1787</v>
      </c>
      <c r="Y33" s="1">
        <f>'2009'!N33</f>
        <v>1892</v>
      </c>
      <c r="Z33" s="1">
        <f>'2010'!N33</f>
        <v>1239</v>
      </c>
      <c r="AA33" s="1">
        <f>'2011'!N33</f>
        <v>1411</v>
      </c>
      <c r="AB33" s="1">
        <f>'2012'!N33</f>
        <v>1231</v>
      </c>
      <c r="AC33" s="1">
        <f>'2013'!O33</f>
        <v>0</v>
      </c>
      <c r="AD33" s="2">
        <f>'2001'!$O33</f>
        <v>2977</v>
      </c>
      <c r="AE33" s="1">
        <f>'2002'!$O33</f>
        <v>2957</v>
      </c>
      <c r="AF33" s="1">
        <f>'2003'!$O33</f>
        <v>2569</v>
      </c>
      <c r="AG33" s="1">
        <f>'2004'!$O33</f>
        <v>2478</v>
      </c>
      <c r="AH33" s="1">
        <f>'2005'!O33</f>
        <v>2131</v>
      </c>
      <c r="AI33" s="1">
        <f>'2006'!O33</f>
        <v>1496</v>
      </c>
      <c r="AJ33" s="1">
        <f>'2007'!O33</f>
        <v>2805</v>
      </c>
      <c r="AK33" s="1">
        <f>'2008'!O33</f>
        <v>2642</v>
      </c>
      <c r="AL33" s="1">
        <f>'2009'!O33</f>
        <v>2501</v>
      </c>
      <c r="AM33" s="1">
        <f>'2010'!O33</f>
        <v>2557</v>
      </c>
      <c r="AN33" s="1">
        <f>'2011'!O33</f>
        <v>2595</v>
      </c>
      <c r="AO33" s="1">
        <f>'2012'!O33</f>
        <v>2268</v>
      </c>
      <c r="AP33" s="1">
        <f>'2013'!$O33</f>
        <v>0</v>
      </c>
      <c r="AQ33" s="2">
        <f>'2001'!$R33</f>
        <v>2534</v>
      </c>
      <c r="AR33" s="1">
        <f>'2002'!$R33</f>
        <v>2489</v>
      </c>
      <c r="AS33" s="1">
        <f>'2003'!$R33</f>
        <v>2058</v>
      </c>
      <c r="AT33" s="1">
        <f>'2004'!$R33</f>
        <v>2058</v>
      </c>
      <c r="AU33" s="1">
        <f>'2005'!R33</f>
        <v>1536</v>
      </c>
      <c r="AV33" s="1">
        <f>'2006'!R33</f>
        <v>778</v>
      </c>
      <c r="AW33" s="1">
        <f>'2007'!R33</f>
        <v>1669</v>
      </c>
      <c r="AX33" s="1">
        <f>'2008'!R33</f>
        <v>1335</v>
      </c>
      <c r="AY33" s="1">
        <f>'2009'!R33</f>
        <v>908</v>
      </c>
      <c r="AZ33" s="1">
        <f>'2010'!R33</f>
        <v>462</v>
      </c>
      <c r="BA33" s="1">
        <f>'2011'!R33</f>
        <v>628</v>
      </c>
      <c r="BB33" s="1">
        <f>'2012'!R33</f>
        <v>310</v>
      </c>
      <c r="BC33" s="1">
        <f>'2013'!$R33</f>
        <v>0</v>
      </c>
      <c r="BD33" s="3">
        <f>'2001'!S33</f>
        <v>3.1239502855223381E-2</v>
      </c>
      <c r="BE33" s="4">
        <f>'2002'!$S33</f>
        <v>3.7199864727764625E-2</v>
      </c>
      <c r="BF33" s="4">
        <f>'2003'!$S33</f>
        <v>3.62008563643441E-2</v>
      </c>
      <c r="BG33" s="4">
        <f>'2004'!$S33</f>
        <v>2.1388216303470542E-2</v>
      </c>
      <c r="BH33" s="4">
        <f>'2005'!$S33</f>
        <v>1.7832003754106054E-2</v>
      </c>
      <c r="BI33" s="4">
        <f>'2006'!S33</f>
        <v>3.074866310160428E-2</v>
      </c>
      <c r="BJ33" s="4">
        <f>'2007'!S33</f>
        <v>2.8520499108734401E-2</v>
      </c>
      <c r="BK33" s="4">
        <f>'2008'!S33</f>
        <v>1.7411052233156699E-2</v>
      </c>
      <c r="BL33" s="4">
        <f>'2009'!S33</f>
        <v>7.5969612155137945E-3</v>
      </c>
      <c r="BM33" s="4">
        <f>'2010'!S33</f>
        <v>3.9108330074305829E-3</v>
      </c>
      <c r="BN33" s="165">
        <f>'2011'!S33</f>
        <v>3.3526011560693639E-2</v>
      </c>
      <c r="BO33" s="165">
        <f>'2012'!$S33</f>
        <v>2.4250440917107582E-2</v>
      </c>
      <c r="BP33" s="4" t="str">
        <f>'2013'!$S33</f>
        <v/>
      </c>
      <c r="BQ33" s="1"/>
      <c r="BR33" s="1"/>
      <c r="BS33" s="1"/>
      <c r="BT33" s="1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1"/>
      <c r="CG33" s="1"/>
      <c r="CH33" s="1"/>
      <c r="CI33" s="1"/>
      <c r="CJ33" s="1"/>
      <c r="CK33" s="1"/>
      <c r="CL33" s="1"/>
    </row>
    <row r="34" spans="1:90" ht="14.4">
      <c r="A34" s="1" t="s">
        <v>179</v>
      </c>
      <c r="B34" s="1" t="s">
        <v>49</v>
      </c>
      <c r="C34" s="12">
        <v>103505</v>
      </c>
      <c r="D34" s="2">
        <f>'2001'!$K34</f>
        <v>3289</v>
      </c>
      <c r="E34" s="1">
        <f>'2002'!$K34</f>
        <v>3295</v>
      </c>
      <c r="F34" s="1">
        <f>'2003'!$K34</f>
        <v>3515</v>
      </c>
      <c r="G34" s="1">
        <f>'2004'!$K34</f>
        <v>2825</v>
      </c>
      <c r="H34" s="1">
        <f>'2005'!K34</f>
        <v>3348</v>
      </c>
      <c r="I34" s="1">
        <f>'2006'!K34</f>
        <v>396</v>
      </c>
      <c r="J34" s="1">
        <f>'2007'!K34</f>
        <v>3380</v>
      </c>
      <c r="K34" s="1">
        <f>'2008'!K34</f>
        <v>3715</v>
      </c>
      <c r="L34" s="1">
        <f>'2009'!K34</f>
        <v>3797</v>
      </c>
      <c r="M34" s="1">
        <f>'2010'!K34</f>
        <v>3589</v>
      </c>
      <c r="N34" s="1">
        <f>'2011'!K34</f>
        <v>3063</v>
      </c>
      <c r="O34" s="1">
        <f>'2012'!$K34</f>
        <v>4363</v>
      </c>
      <c r="P34" s="1">
        <f>'2013'!$K34</f>
        <v>3571</v>
      </c>
      <c r="Q34" s="2">
        <f>'2001'!$N34</f>
        <v>3071</v>
      </c>
      <c r="R34" s="1">
        <f>'2002'!$N34</f>
        <v>3050</v>
      </c>
      <c r="S34" s="1">
        <f>'2003'!$N34</f>
        <v>3288</v>
      </c>
      <c r="T34" s="1">
        <f>'2004'!$N34</f>
        <v>2561</v>
      </c>
      <c r="U34" s="1">
        <f>'2005'!N34</f>
        <v>3125</v>
      </c>
      <c r="V34" s="1">
        <f>'2006'!N34</f>
        <v>347</v>
      </c>
      <c r="W34" s="1">
        <f>'2007'!N34</f>
        <v>3126</v>
      </c>
      <c r="X34" s="1">
        <f>'2008'!N34</f>
        <v>3449</v>
      </c>
      <c r="Y34" s="1">
        <f>'2009'!N34</f>
        <v>3518</v>
      </c>
      <c r="Z34" s="1">
        <f>'2010'!N34</f>
        <v>3373</v>
      </c>
      <c r="AA34" s="1">
        <f>'2011'!N34</f>
        <v>2775</v>
      </c>
      <c r="AB34" s="1">
        <f>'2012'!N34</f>
        <v>4094</v>
      </c>
      <c r="AC34" s="1">
        <f>'2013'!O34</f>
        <v>3377</v>
      </c>
      <c r="AD34" s="2">
        <f>'2001'!$O34</f>
        <v>2878</v>
      </c>
      <c r="AE34" s="1">
        <f>'2002'!$O34</f>
        <v>3198</v>
      </c>
      <c r="AF34" s="1">
        <f>'2003'!$O34</f>
        <v>2927</v>
      </c>
      <c r="AG34" s="1">
        <f>'2004'!$O34</f>
        <v>3097</v>
      </c>
      <c r="AH34" s="1">
        <f>'2005'!O34</f>
        <v>3058</v>
      </c>
      <c r="AI34" s="1">
        <f>'2006'!O34</f>
        <v>623</v>
      </c>
      <c r="AJ34" s="1">
        <f>'2007'!O34</f>
        <v>2738</v>
      </c>
      <c r="AK34" s="1">
        <f>'2008'!O34</f>
        <v>2937</v>
      </c>
      <c r="AL34" s="1">
        <f>'2009'!O34</f>
        <v>2819</v>
      </c>
      <c r="AM34" s="1">
        <f>'2010'!O34</f>
        <v>2797</v>
      </c>
      <c r="AN34" s="1">
        <f>'2011'!O34</f>
        <v>2567</v>
      </c>
      <c r="AO34" s="1">
        <f>'2012'!O34</f>
        <v>3616</v>
      </c>
      <c r="AP34" s="1">
        <f>'2013'!$O34</f>
        <v>3377</v>
      </c>
      <c r="AQ34" s="2">
        <f>'2001'!$R34</f>
        <v>2213</v>
      </c>
      <c r="AR34" s="1">
        <f>'2002'!$R34</f>
        <v>2186</v>
      </c>
      <c r="AS34" s="1">
        <f>'2003'!$R34</f>
        <v>2014</v>
      </c>
      <c r="AT34" s="1">
        <f>'2004'!$R34</f>
        <v>2133</v>
      </c>
      <c r="AU34" s="1">
        <f>'2005'!R34</f>
        <v>2192</v>
      </c>
      <c r="AV34" s="1">
        <f>'2006'!R34</f>
        <v>160</v>
      </c>
      <c r="AW34" s="1">
        <f>'2007'!R34</f>
        <v>1954</v>
      </c>
      <c r="AX34" s="1">
        <f>'2008'!R34</f>
        <v>1932</v>
      </c>
      <c r="AY34" s="1">
        <f>'2009'!R34</f>
        <v>1334</v>
      </c>
      <c r="AZ34" s="1">
        <f>'2010'!R34</f>
        <v>1794</v>
      </c>
      <c r="BA34" s="1">
        <f>'2011'!R34</f>
        <v>1510</v>
      </c>
      <c r="BB34" s="1">
        <f>'2012'!R34</f>
        <v>21</v>
      </c>
      <c r="BC34" s="1">
        <f>'2013'!$R34</f>
        <v>16</v>
      </c>
      <c r="BD34" s="3">
        <f>'2001'!S34</f>
        <v>8.9993050729673382E-2</v>
      </c>
      <c r="BE34" s="4">
        <f>'2002'!$S34</f>
        <v>0.11350844277673545</v>
      </c>
      <c r="BF34" s="4">
        <f>'2003'!$S34</f>
        <v>0.11581824393577041</v>
      </c>
      <c r="BG34" s="4">
        <f>'2004'!$S34</f>
        <v>0.11559573781078462</v>
      </c>
      <c r="BH34" s="4">
        <f>'2005'!$S34</f>
        <v>0.11543492478744277</v>
      </c>
      <c r="BI34" s="4">
        <f>'2006'!S34</f>
        <v>0.3900481540930979</v>
      </c>
      <c r="BJ34" s="4">
        <f>'2007'!S34</f>
        <v>9.7516435354273193E-2</v>
      </c>
      <c r="BK34" s="4">
        <f>'2008'!S34</f>
        <v>0.11542390194075587</v>
      </c>
      <c r="BL34" s="4">
        <f>'2009'!S34</f>
        <v>0.12380276693863072</v>
      </c>
      <c r="BM34" s="4">
        <f>'2010'!S34</f>
        <v>0.13514479799785484</v>
      </c>
      <c r="BN34" s="165">
        <f>'2011'!S34</f>
        <v>0.13283989092325671</v>
      </c>
      <c r="BO34" s="165">
        <f>'2012'!$S34</f>
        <v>0.10011061946902655</v>
      </c>
      <c r="BP34" s="4">
        <f>'2013'!$S34</f>
        <v>0.11489487710986082</v>
      </c>
      <c r="BQ34" s="1"/>
      <c r="BR34" s="1"/>
      <c r="BS34" s="1"/>
      <c r="BT34" s="1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1"/>
      <c r="CG34" s="1"/>
      <c r="CH34" s="1"/>
      <c r="CI34" s="1"/>
      <c r="CJ34" s="1"/>
      <c r="CK34" s="1"/>
      <c r="CL34" s="1"/>
    </row>
    <row r="35" spans="1:90" ht="14.4">
      <c r="A35" s="1"/>
      <c r="B35" s="1"/>
      <c r="C35" s="12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2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3"/>
      <c r="BE35" s="4"/>
      <c r="BF35" s="4"/>
      <c r="BG35" s="4"/>
      <c r="BH35" s="4"/>
      <c r="BI35" s="4"/>
      <c r="BJ35" s="4"/>
      <c r="BK35" s="4"/>
      <c r="BL35" s="4"/>
      <c r="BM35" s="4"/>
      <c r="BN35" s="165"/>
      <c r="BO35" s="165"/>
      <c r="BP35" s="4"/>
      <c r="BQ35" s="1"/>
      <c r="BR35" s="1"/>
      <c r="BS35" s="1"/>
      <c r="BT35" s="1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1"/>
      <c r="CG35" s="1"/>
      <c r="CH35" s="1"/>
      <c r="CI35" s="1"/>
      <c r="CJ35" s="1"/>
      <c r="CK35" s="1"/>
      <c r="CL35" s="1"/>
    </row>
    <row r="36" spans="1:90" ht="14.4">
      <c r="A36" s="1" t="s">
        <v>14</v>
      </c>
      <c r="B36" s="1" t="s">
        <v>50</v>
      </c>
      <c r="C36" s="12">
        <v>319431</v>
      </c>
      <c r="D36" s="2">
        <f>'2001'!$K36</f>
        <v>0</v>
      </c>
      <c r="E36" s="1">
        <f>'2002'!$K36</f>
        <v>4562</v>
      </c>
      <c r="F36" s="1">
        <f>'2003'!$K36</f>
        <v>0</v>
      </c>
      <c r="G36" s="1">
        <f>'2004'!$K36</f>
        <v>4926</v>
      </c>
      <c r="H36" s="1">
        <f>'2005'!K36</f>
        <v>5316</v>
      </c>
      <c r="I36" s="1">
        <f>'2006'!K36</f>
        <v>5004</v>
      </c>
      <c r="J36" s="1">
        <f>'2007'!K36</f>
        <v>5258</v>
      </c>
      <c r="K36" s="1">
        <f>'2008'!K36</f>
        <v>5238</v>
      </c>
      <c r="L36" s="1">
        <f>'2009'!K36</f>
        <v>5131</v>
      </c>
      <c r="M36" s="1">
        <f>'2010'!K36</f>
        <v>4568</v>
      </c>
      <c r="N36" s="1">
        <f>'2011'!K36</f>
        <v>5516</v>
      </c>
      <c r="O36" s="1">
        <f>'2012'!$K36</f>
        <v>6855</v>
      </c>
      <c r="P36" s="1">
        <f>'2013'!$K36</f>
        <v>6570</v>
      </c>
      <c r="Q36" s="2">
        <f>'2001'!$N36</f>
        <v>0</v>
      </c>
      <c r="R36" s="1">
        <f>'2002'!$N36</f>
        <v>3951</v>
      </c>
      <c r="S36" s="1">
        <f>'2003'!$N36</f>
        <v>0</v>
      </c>
      <c r="T36" s="1">
        <f>'2004'!$N36</f>
        <v>4662</v>
      </c>
      <c r="U36" s="1">
        <f>'2005'!N36</f>
        <v>4750</v>
      </c>
      <c r="V36" s="1">
        <f>'2006'!N36</f>
        <v>4532</v>
      </c>
      <c r="W36" s="1">
        <f>'2007'!N36</f>
        <v>4648</v>
      </c>
      <c r="X36" s="1">
        <f>'2008'!N36</f>
        <v>4341</v>
      </c>
      <c r="Y36" s="1">
        <f>'2009'!N36</f>
        <v>4678</v>
      </c>
      <c r="Z36" s="1">
        <f>'2010'!N36</f>
        <v>3992</v>
      </c>
      <c r="AA36" s="1">
        <f>'2011'!N36</f>
        <v>4580</v>
      </c>
      <c r="AB36" s="1">
        <f>'2012'!N36</f>
        <v>6102</v>
      </c>
      <c r="AC36" s="1">
        <f>'2013'!O36</f>
        <v>7198</v>
      </c>
      <c r="AD36" s="2">
        <f>'2001'!$O36</f>
        <v>0</v>
      </c>
      <c r="AE36" s="1">
        <f>'2002'!$O36</f>
        <v>7196</v>
      </c>
      <c r="AF36" s="1">
        <f>'2003'!$O36</f>
        <v>0</v>
      </c>
      <c r="AG36" s="1">
        <f>'2004'!$O36</f>
        <v>6374</v>
      </c>
      <c r="AH36" s="1">
        <f>'2005'!O36</f>
        <v>6180</v>
      </c>
      <c r="AI36" s="1">
        <f>'2006'!O36</f>
        <v>6788</v>
      </c>
      <c r="AJ36" s="1">
        <f>'2007'!O36</f>
        <v>6827</v>
      </c>
      <c r="AK36" s="1">
        <f>'2008'!O36</f>
        <v>6749</v>
      </c>
      <c r="AL36" s="1">
        <f>'2009'!O36</f>
        <v>7405</v>
      </c>
      <c r="AM36" s="1">
        <f>'2010'!O36</f>
        <v>7112</v>
      </c>
      <c r="AN36" s="1">
        <f>'2011'!O36</f>
        <v>7062</v>
      </c>
      <c r="AO36" s="1">
        <f>'2012'!O36</f>
        <v>7323</v>
      </c>
      <c r="AP36" s="1">
        <f>'2013'!$O36</f>
        <v>7198</v>
      </c>
      <c r="AQ36" s="2">
        <f>'2001'!$R36</f>
        <v>0</v>
      </c>
      <c r="AR36" s="1">
        <f>'2002'!$R36</f>
        <v>5587</v>
      </c>
      <c r="AS36" s="1">
        <f>'2003'!$R36</f>
        <v>0</v>
      </c>
      <c r="AT36" s="1">
        <f>'2004'!$R36</f>
        <v>4991</v>
      </c>
      <c r="AU36" s="1">
        <f>'2005'!R36</f>
        <v>4627</v>
      </c>
      <c r="AV36" s="1">
        <f>'2006'!R36</f>
        <v>5062</v>
      </c>
      <c r="AW36" s="1">
        <f>'2007'!R36</f>
        <v>4893</v>
      </c>
      <c r="AX36" s="1">
        <f>'2008'!R36</f>
        <v>4549</v>
      </c>
      <c r="AY36" s="1">
        <f>'2009'!R36</f>
        <v>5532</v>
      </c>
      <c r="AZ36" s="1">
        <f>'2010'!R36</f>
        <v>5193</v>
      </c>
      <c r="BA36" s="1">
        <f>'2011'!R36</f>
        <v>4057</v>
      </c>
      <c r="BB36" s="1">
        <f>'2012'!R36</f>
        <v>3983</v>
      </c>
      <c r="BC36" s="1">
        <f>'2013'!$R36</f>
        <v>3704</v>
      </c>
      <c r="BD36" s="3" t="str">
        <f>'2001'!S36</f>
        <v/>
      </c>
      <c r="BE36" s="4">
        <f>'2002'!$S36</f>
        <v>8.6020011117287382E-2</v>
      </c>
      <c r="BF36" s="4" t="str">
        <f>'2003'!$S36</f>
        <v/>
      </c>
      <c r="BG36" s="4">
        <f>'2004'!$S36</f>
        <v>8.3307185440853471E-2</v>
      </c>
      <c r="BH36" s="4">
        <f>'2005'!$S36</f>
        <v>7.3624595469255663E-2</v>
      </c>
      <c r="BI36" s="4">
        <f>'2006'!S36</f>
        <v>8.0583382439599296E-2</v>
      </c>
      <c r="BJ36" s="4">
        <f>'2007'!S36</f>
        <v>7.9683609198769587E-2</v>
      </c>
      <c r="BK36" s="4">
        <f>'2008'!S36</f>
        <v>8.2530745295599353E-2</v>
      </c>
      <c r="BL36" s="4">
        <f>'2009'!S36</f>
        <v>8.5752869682646865E-2</v>
      </c>
      <c r="BM36" s="4">
        <f>'2010'!S36</f>
        <v>9.0269966254218223E-2</v>
      </c>
      <c r="BN36" s="165">
        <f>'2011'!S36</f>
        <v>9.2749929198527328E-2</v>
      </c>
      <c r="BO36" s="165">
        <f>'2012'!$S36</f>
        <v>0.11579953570940871</v>
      </c>
      <c r="BP36" s="4">
        <f>'2013'!$S36</f>
        <v>0.11767157543762156</v>
      </c>
      <c r="BQ36" s="1"/>
      <c r="BR36" s="1"/>
      <c r="BS36" s="1"/>
      <c r="BT36" s="1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1"/>
      <c r="CG36" s="1"/>
      <c r="CH36" s="1"/>
      <c r="CI36" s="1"/>
      <c r="CJ36" s="1"/>
      <c r="CK36" s="1"/>
      <c r="CL36" s="1"/>
    </row>
    <row r="37" spans="1:90" ht="14.4">
      <c r="A37" s="1" t="s">
        <v>183</v>
      </c>
      <c r="B37" s="1" t="s">
        <v>51</v>
      </c>
      <c r="C37" s="12">
        <v>23547</v>
      </c>
      <c r="D37" s="2">
        <f>'2001'!$K37</f>
        <v>0</v>
      </c>
      <c r="E37" s="1">
        <f>'2002'!$K37</f>
        <v>0</v>
      </c>
      <c r="F37" s="1">
        <f>'2003'!$K37</f>
        <v>0</v>
      </c>
      <c r="G37" s="1">
        <f>'2004'!$K37</f>
        <v>0</v>
      </c>
      <c r="H37" s="1">
        <f>'2005'!K37</f>
        <v>0</v>
      </c>
      <c r="I37" s="1">
        <f>'2006'!K37</f>
        <v>678</v>
      </c>
      <c r="J37" s="1">
        <f>'2007'!K37</f>
        <v>373</v>
      </c>
      <c r="K37" s="1">
        <f>'2008'!K37</f>
        <v>769</v>
      </c>
      <c r="L37" s="1">
        <f>'2009'!K37</f>
        <v>1154</v>
      </c>
      <c r="M37" s="1">
        <f>'2010'!K37</f>
        <v>953</v>
      </c>
      <c r="N37" s="1">
        <f>'2011'!K37</f>
        <v>1016</v>
      </c>
      <c r="O37" s="1">
        <f>'2012'!$K37</f>
        <v>903</v>
      </c>
      <c r="P37" s="1">
        <f>'2013'!$K37</f>
        <v>738</v>
      </c>
      <c r="Q37" s="2">
        <f>'2001'!$N37</f>
        <v>0</v>
      </c>
      <c r="R37" s="1">
        <f>'2002'!$N37</f>
        <v>0</v>
      </c>
      <c r="S37" s="1">
        <f>'2003'!$N37</f>
        <v>0</v>
      </c>
      <c r="T37" s="1">
        <f>'2004'!$N37</f>
        <v>0</v>
      </c>
      <c r="U37" s="1">
        <f>'2005'!N37</f>
        <v>0</v>
      </c>
      <c r="V37" s="1">
        <f>'2006'!N37</f>
        <v>428</v>
      </c>
      <c r="W37" s="1">
        <f>'2007'!N37</f>
        <v>193</v>
      </c>
      <c r="X37" s="1">
        <f>'2008'!N37</f>
        <v>407</v>
      </c>
      <c r="Y37" s="1">
        <f>'2009'!N37</f>
        <v>596</v>
      </c>
      <c r="Z37" s="1">
        <f>'2010'!N37</f>
        <v>637</v>
      </c>
      <c r="AA37" s="1">
        <f>'2011'!N37</f>
        <v>632</v>
      </c>
      <c r="AB37" s="1">
        <f>'2012'!N37</f>
        <v>526</v>
      </c>
      <c r="AC37" s="1">
        <f>'2013'!O37</f>
        <v>436</v>
      </c>
      <c r="AD37" s="2">
        <f>'2001'!$O37</f>
        <v>0</v>
      </c>
      <c r="AE37" s="1">
        <f>'2002'!$O37</f>
        <v>0</v>
      </c>
      <c r="AF37" s="1">
        <f>'2003'!$O37</f>
        <v>0</v>
      </c>
      <c r="AG37" s="1">
        <f>'2004'!$O37</f>
        <v>0</v>
      </c>
      <c r="AH37" s="1">
        <f>'2005'!O37</f>
        <v>336</v>
      </c>
      <c r="AI37" s="1">
        <f>'2006'!O37</f>
        <v>531</v>
      </c>
      <c r="AJ37" s="1">
        <f>'2007'!O37</f>
        <v>250</v>
      </c>
      <c r="AK37" s="1">
        <f>'2008'!O37</f>
        <v>407</v>
      </c>
      <c r="AL37" s="1">
        <f>'2009'!O37</f>
        <v>470</v>
      </c>
      <c r="AM37" s="1">
        <f>'2010'!O37</f>
        <v>497</v>
      </c>
      <c r="AN37" s="1">
        <f>'2011'!O37</f>
        <v>553</v>
      </c>
      <c r="AO37" s="1">
        <f>'2012'!O37</f>
        <v>392</v>
      </c>
      <c r="AP37" s="1">
        <f>'2013'!$O37</f>
        <v>436</v>
      </c>
      <c r="AQ37" s="2">
        <f>'2001'!$R37</f>
        <v>0</v>
      </c>
      <c r="AR37" s="1">
        <f>'2002'!$R37</f>
        <v>0</v>
      </c>
      <c r="AS37" s="1">
        <f>'2003'!$R37</f>
        <v>0</v>
      </c>
      <c r="AT37" s="1">
        <f>'2004'!$R37</f>
        <v>0</v>
      </c>
      <c r="AU37" s="1">
        <f>'2005'!R37</f>
        <v>190</v>
      </c>
      <c r="AV37" s="1">
        <f>'2006'!R37</f>
        <v>82</v>
      </c>
      <c r="AW37" s="1">
        <f>'2007'!R37</f>
        <v>96</v>
      </c>
      <c r="AX37" s="1">
        <f>'2008'!R37</f>
        <v>175</v>
      </c>
      <c r="AY37" s="1">
        <f>'2009'!R37</f>
        <v>137</v>
      </c>
      <c r="AZ37" s="1">
        <f>'2010'!R37</f>
        <v>33</v>
      </c>
      <c r="BA37" s="1">
        <f>'2011'!R37</f>
        <v>80</v>
      </c>
      <c r="BB37" s="1">
        <f>'2012'!R37</f>
        <v>68</v>
      </c>
      <c r="BC37" s="1">
        <f>'2013'!$R37</f>
        <v>70</v>
      </c>
      <c r="BD37" s="3" t="str">
        <f>'2001'!S37</f>
        <v/>
      </c>
      <c r="BE37" s="4" t="str">
        <f>'2002'!$S37</f>
        <v/>
      </c>
      <c r="BF37" s="4" t="str">
        <f>'2003'!$S37</f>
        <v/>
      </c>
      <c r="BG37" s="4" t="str">
        <f>'2004'!$S37</f>
        <v/>
      </c>
      <c r="BH37" s="4">
        <f>'2005'!$S37</f>
        <v>0.21726190476190477</v>
      </c>
      <c r="BI37" s="4">
        <f>'2006'!S37</f>
        <v>0.24858757062146894</v>
      </c>
      <c r="BJ37" s="4">
        <f>'2007'!S37</f>
        <v>0.192</v>
      </c>
      <c r="BK37" s="4">
        <f>'2008'!S37</f>
        <v>0.19164619164619165</v>
      </c>
      <c r="BL37" s="4">
        <f>'2009'!S37</f>
        <v>0.28085106382978725</v>
      </c>
      <c r="BM37" s="4">
        <f>'2010'!S37</f>
        <v>0.55130784708249492</v>
      </c>
      <c r="BN37" s="165">
        <f>'2011'!S37</f>
        <v>0.47377938517179025</v>
      </c>
      <c r="BO37" s="165">
        <f>'2012'!$S37</f>
        <v>0.21428571428571427</v>
      </c>
      <c r="BP37" s="4">
        <f>'2013'!$S37</f>
        <v>0.24770642201834864</v>
      </c>
      <c r="BQ37" s="1"/>
      <c r="BR37" s="1"/>
      <c r="BS37" s="1"/>
      <c r="BT37" s="1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1"/>
      <c r="CG37" s="1"/>
      <c r="CH37" s="1"/>
      <c r="CI37" s="1"/>
      <c r="CJ37" s="1"/>
      <c r="CK37" s="1"/>
      <c r="CL37" s="1"/>
    </row>
    <row r="38" spans="1:90" ht="14.4">
      <c r="A38" s="1" t="s">
        <v>185</v>
      </c>
      <c r="B38" s="1" t="s">
        <v>52</v>
      </c>
      <c r="C38" s="12">
        <v>33920</v>
      </c>
      <c r="D38" s="2">
        <f>'2001'!$K38</f>
        <v>1467</v>
      </c>
      <c r="E38" s="1">
        <f>'2002'!$K38</f>
        <v>1212</v>
      </c>
      <c r="F38" s="1">
        <f>'2003'!$K38</f>
        <v>983</v>
      </c>
      <c r="G38" s="1">
        <f>'2004'!$K38</f>
        <v>1124</v>
      </c>
      <c r="H38" s="1">
        <f>'2005'!K38</f>
        <v>1223</v>
      </c>
      <c r="I38" s="1">
        <f>'2006'!K38</f>
        <v>1258</v>
      </c>
      <c r="J38" s="1">
        <f>'2007'!K38</f>
        <v>242</v>
      </c>
      <c r="K38" s="1">
        <f>'2008'!K38</f>
        <v>244</v>
      </c>
      <c r="L38" s="1">
        <f>'2009'!K38</f>
        <v>1159</v>
      </c>
      <c r="M38" s="1">
        <f>'2010'!K38</f>
        <v>1327</v>
      </c>
      <c r="N38" s="1">
        <f>'2011'!K38</f>
        <v>1261</v>
      </c>
      <c r="O38" s="1">
        <f>'2012'!$K38</f>
        <v>1004</v>
      </c>
      <c r="P38" s="1">
        <f>'2013'!$K38</f>
        <v>1129</v>
      </c>
      <c r="Q38" s="2">
        <f>'2001'!$N38</f>
        <v>1304</v>
      </c>
      <c r="R38" s="1">
        <f>'2002'!$N38</f>
        <v>995</v>
      </c>
      <c r="S38" s="1">
        <f>'2003'!$N38</f>
        <v>848</v>
      </c>
      <c r="T38" s="1">
        <f>'2004'!$N38</f>
        <v>991</v>
      </c>
      <c r="U38" s="1">
        <f>'2005'!N38</f>
        <v>1054</v>
      </c>
      <c r="V38" s="1">
        <f>'2006'!N38</f>
        <v>1137</v>
      </c>
      <c r="W38" s="1">
        <f>'2007'!N38</f>
        <v>0</v>
      </c>
      <c r="X38" s="1">
        <f>'2008'!N38</f>
        <v>234</v>
      </c>
      <c r="Y38" s="1">
        <f>'2009'!N38</f>
        <v>962</v>
      </c>
      <c r="Z38" s="1">
        <f>'2010'!N38</f>
        <v>1004</v>
      </c>
      <c r="AA38" s="1">
        <f>'2011'!N38</f>
        <v>800</v>
      </c>
      <c r="AB38" s="1">
        <f>'2012'!N38</f>
        <v>668</v>
      </c>
      <c r="AC38" s="1">
        <f>'2013'!O38</f>
        <v>622</v>
      </c>
      <c r="AD38" s="2">
        <f>'2001'!$O38</f>
        <v>173</v>
      </c>
      <c r="AE38" s="1">
        <f>'2002'!$O38</f>
        <v>873</v>
      </c>
      <c r="AF38" s="1">
        <f>'2003'!$O38</f>
        <v>780</v>
      </c>
      <c r="AG38" s="1">
        <f>'2004'!$O38</f>
        <v>847</v>
      </c>
      <c r="AH38" s="1">
        <f>'2005'!O38</f>
        <v>808</v>
      </c>
      <c r="AI38" s="1">
        <f>'2006'!O38</f>
        <v>639</v>
      </c>
      <c r="AJ38" s="1">
        <f>'2007'!O38</f>
        <v>114</v>
      </c>
      <c r="AK38" s="1">
        <f>'2008'!O38</f>
        <v>92</v>
      </c>
      <c r="AL38" s="1">
        <f>'2009'!O38</f>
        <v>626</v>
      </c>
      <c r="AM38" s="1">
        <f>'2010'!O38</f>
        <v>631</v>
      </c>
      <c r="AN38" s="1">
        <f>'2011'!O38</f>
        <v>802</v>
      </c>
      <c r="AO38" s="1">
        <f>'2012'!O38</f>
        <v>663</v>
      </c>
      <c r="AP38" s="1">
        <f>'2013'!$O38</f>
        <v>622</v>
      </c>
      <c r="AQ38" s="2">
        <f>'2001'!$R38</f>
        <v>0</v>
      </c>
      <c r="AR38" s="1">
        <f>'2002'!$R38</f>
        <v>270</v>
      </c>
      <c r="AS38" s="1">
        <f>'2003'!$R38</f>
        <v>234</v>
      </c>
      <c r="AT38" s="1">
        <f>'2004'!$R38</f>
        <v>253</v>
      </c>
      <c r="AU38" s="1">
        <f>'2005'!R38</f>
        <v>227</v>
      </c>
      <c r="AV38" s="1">
        <f>'2006'!R38</f>
        <v>281</v>
      </c>
      <c r="AW38" s="1">
        <f>'2007'!R38</f>
        <v>0</v>
      </c>
      <c r="AX38" s="1">
        <f>'2008'!R38</f>
        <v>0</v>
      </c>
      <c r="AY38" s="1">
        <f>'2009'!R38</f>
        <v>182</v>
      </c>
      <c r="AZ38" s="1">
        <f>'2010'!R38</f>
        <v>66</v>
      </c>
      <c r="BA38" s="1">
        <f>'2011'!R38</f>
        <v>110</v>
      </c>
      <c r="BB38" s="1">
        <f>'2012'!R38</f>
        <v>103</v>
      </c>
      <c r="BC38" s="1">
        <f>'2013'!$R38</f>
        <v>57</v>
      </c>
      <c r="BD38" s="3">
        <f>'2001'!S38</f>
        <v>0.62427745664739887</v>
      </c>
      <c r="BE38" s="4">
        <f>'2002'!$S38</f>
        <v>0.43184421534937001</v>
      </c>
      <c r="BF38" s="4">
        <f>'2003'!$S38</f>
        <v>0.42948717948717946</v>
      </c>
      <c r="BG38" s="4">
        <f>'2004'!$S38</f>
        <v>0.44864226682408498</v>
      </c>
      <c r="BH38" s="4">
        <f>'2005'!$S38</f>
        <v>0.51485148514851486</v>
      </c>
      <c r="BI38" s="4">
        <f>'2006'!S38</f>
        <v>0.34585289514866979</v>
      </c>
      <c r="BJ38" s="4">
        <f>'2007'!S38</f>
        <v>0.94736842105263153</v>
      </c>
      <c r="BK38" s="4">
        <f>'2008'!S38</f>
        <v>0.61956521739130432</v>
      </c>
      <c r="BL38" s="4">
        <f>'2009'!S38</f>
        <v>0.38498402555910544</v>
      </c>
      <c r="BM38" s="4">
        <f>'2010'!S38</f>
        <v>0.38985736925515058</v>
      </c>
      <c r="BN38" s="165">
        <f>'2011'!S38</f>
        <v>0.28802992518703241</v>
      </c>
      <c r="BO38" s="165">
        <f>'2012'!$S38</f>
        <v>0.39819004524886875</v>
      </c>
      <c r="BP38" s="4">
        <f>'2013'!$S38</f>
        <v>0.31028938906752412</v>
      </c>
      <c r="BQ38" s="1"/>
      <c r="BR38" s="1"/>
      <c r="BS38" s="1"/>
      <c r="BT38" s="1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1"/>
      <c r="CG38" s="1"/>
      <c r="CH38" s="1"/>
      <c r="CI38" s="1"/>
      <c r="CJ38" s="1"/>
      <c r="CK38" s="1"/>
      <c r="CL38" s="1"/>
    </row>
    <row r="39" spans="1:90" ht="14.4">
      <c r="A39" s="1"/>
      <c r="B39" s="1"/>
      <c r="C39" s="12"/>
      <c r="D39" s="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2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2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2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3"/>
      <c r="BE39" s="4"/>
      <c r="BF39" s="4"/>
      <c r="BG39" s="4"/>
      <c r="BH39" s="4"/>
      <c r="BI39" s="4"/>
      <c r="BJ39" s="4"/>
      <c r="BK39" s="4"/>
      <c r="BL39" s="4"/>
      <c r="BM39" s="4"/>
      <c r="BN39" s="165"/>
      <c r="BO39" s="165"/>
      <c r="BP39" s="4"/>
      <c r="BQ39" s="1"/>
      <c r="BR39" s="1"/>
      <c r="BS39" s="1"/>
      <c r="BT39" s="1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1"/>
      <c r="CG39" s="1"/>
      <c r="CH39" s="1"/>
      <c r="CI39" s="1"/>
      <c r="CJ39" s="1"/>
      <c r="CK39" s="1"/>
      <c r="CL39" s="1"/>
    </row>
    <row r="40" spans="1:90" ht="14.4">
      <c r="A40" s="1" t="s">
        <v>15</v>
      </c>
      <c r="B40" s="1" t="s">
        <v>53</v>
      </c>
      <c r="C40" s="12">
        <v>162878</v>
      </c>
      <c r="D40" s="2">
        <f>'2001'!$K40</f>
        <v>4070</v>
      </c>
      <c r="E40" s="1">
        <f>'2002'!$K40</f>
        <v>3304</v>
      </c>
      <c r="F40" s="1">
        <f>'2003'!$K40</f>
        <v>3244</v>
      </c>
      <c r="G40" s="1">
        <f>'2004'!$K40</f>
        <v>3243</v>
      </c>
      <c r="H40" s="1">
        <f>'2005'!K40</f>
        <v>3446</v>
      </c>
      <c r="I40" s="1">
        <f>'2006'!K40</f>
        <v>3505</v>
      </c>
      <c r="J40" s="1">
        <f>'2007'!K40</f>
        <v>3151</v>
      </c>
      <c r="K40" s="1">
        <f>'2008'!K40</f>
        <v>3706</v>
      </c>
      <c r="L40" s="1">
        <f>'2009'!K40</f>
        <v>4060</v>
      </c>
      <c r="M40" s="1">
        <f>'2010'!K40</f>
        <v>4133</v>
      </c>
      <c r="N40" s="1">
        <f>'2011'!K40</f>
        <v>4474</v>
      </c>
      <c r="O40" s="1">
        <f>'2012'!$K40</f>
        <v>4260</v>
      </c>
      <c r="P40" s="1">
        <f>'2013'!$K40</f>
        <v>3440</v>
      </c>
      <c r="Q40" s="2">
        <f>'2001'!$N40</f>
        <v>3911</v>
      </c>
      <c r="R40" s="1">
        <f>'2002'!$N40</f>
        <v>3157</v>
      </c>
      <c r="S40" s="1">
        <f>'2003'!$N40</f>
        <v>3074</v>
      </c>
      <c r="T40" s="1">
        <f>'2004'!$N40</f>
        <v>3060</v>
      </c>
      <c r="U40" s="1">
        <f>'2005'!N40</f>
        <v>3275</v>
      </c>
      <c r="V40" s="1">
        <f>'2006'!N40</f>
        <v>3359</v>
      </c>
      <c r="W40" s="1">
        <f>'2007'!N40</f>
        <v>2976</v>
      </c>
      <c r="X40" s="1">
        <f>'2008'!N40</f>
        <v>3540</v>
      </c>
      <c r="Y40" s="1">
        <f>'2009'!N40</f>
        <v>3899</v>
      </c>
      <c r="Z40" s="1">
        <f>'2010'!N40</f>
        <v>3984</v>
      </c>
      <c r="AA40" s="1">
        <f>'2011'!N40</f>
        <v>4278</v>
      </c>
      <c r="AB40" s="1">
        <f>'2012'!N40</f>
        <v>4004</v>
      </c>
      <c r="AC40" s="1">
        <f>'2013'!O40</f>
        <v>3319</v>
      </c>
      <c r="AD40" s="2">
        <f>'2001'!$O40</f>
        <v>4713</v>
      </c>
      <c r="AE40" s="1">
        <f>'2002'!$O40</f>
        <v>4275</v>
      </c>
      <c r="AF40" s="1">
        <f>'2003'!$O40</f>
        <v>3712</v>
      </c>
      <c r="AG40" s="1">
        <f>'2004'!$O40</f>
        <v>3884</v>
      </c>
      <c r="AH40" s="1">
        <f>'2005'!O40</f>
        <v>3893</v>
      </c>
      <c r="AI40" s="1">
        <f>'2006'!O40</f>
        <v>4017</v>
      </c>
      <c r="AJ40" s="1">
        <f>'2007'!O40</f>
        <v>3459</v>
      </c>
      <c r="AK40" s="1">
        <f>'2008'!O40</f>
        <v>3775</v>
      </c>
      <c r="AL40" s="1">
        <f>'2009'!O40</f>
        <v>3936</v>
      </c>
      <c r="AM40" s="1">
        <f>'2010'!O40</f>
        <v>3625</v>
      </c>
      <c r="AN40" s="1">
        <f>'2011'!O40</f>
        <v>3570</v>
      </c>
      <c r="AO40" s="1">
        <f>'2012'!O40</f>
        <v>3547</v>
      </c>
      <c r="AP40" s="1">
        <f>'2013'!$O40</f>
        <v>3319</v>
      </c>
      <c r="AQ40" s="2">
        <f>'2001'!$R40</f>
        <v>4134</v>
      </c>
      <c r="AR40" s="1">
        <f>'2002'!$R40</f>
        <v>3676</v>
      </c>
      <c r="AS40" s="1">
        <f>'2003'!$R40</f>
        <v>3024</v>
      </c>
      <c r="AT40" s="1">
        <f>'2004'!$R40</f>
        <v>3151</v>
      </c>
      <c r="AU40" s="1">
        <f>'2005'!R40</f>
        <v>3093</v>
      </c>
      <c r="AV40" s="1">
        <f>'2006'!R40</f>
        <v>3327</v>
      </c>
      <c r="AW40" s="1">
        <f>'2007'!R40</f>
        <v>2708</v>
      </c>
      <c r="AX40" s="1">
        <f>'2008'!R40</f>
        <v>2960</v>
      </c>
      <c r="AY40" s="1">
        <f>'2009'!R40</f>
        <v>3114</v>
      </c>
      <c r="AZ40" s="1">
        <f>'2010'!R40</f>
        <v>2846</v>
      </c>
      <c r="BA40" s="1">
        <f>'2011'!R40</f>
        <v>2730</v>
      </c>
      <c r="BB40" s="1">
        <f>'2012'!R40</f>
        <v>2587</v>
      </c>
      <c r="BC40" s="1">
        <f>'2013'!$R40</f>
        <v>2322</v>
      </c>
      <c r="BD40" s="3">
        <f>'2001'!S40</f>
        <v>5.4105665181413111E-2</v>
      </c>
      <c r="BE40" s="4">
        <f>'2002'!$S40</f>
        <v>6.9005847953216376E-2</v>
      </c>
      <c r="BF40" s="4">
        <f>'2003'!$S40</f>
        <v>8.0818965517241381E-2</v>
      </c>
      <c r="BG40" s="4">
        <f>'2004'!$S40</f>
        <v>7.5180226570545836E-2</v>
      </c>
      <c r="BH40" s="4">
        <f>'2005'!$S40</f>
        <v>8.8363729771384542E-2</v>
      </c>
      <c r="BI40" s="4">
        <f>'2006'!S40</f>
        <v>7.991038088125467E-2</v>
      </c>
      <c r="BJ40" s="4">
        <f>'2007'!S40</f>
        <v>9.9739809193408496E-2</v>
      </c>
      <c r="BK40" s="4">
        <f>'2008'!S40</f>
        <v>0.11125827814569536</v>
      </c>
      <c r="BL40" s="4">
        <f>'2009'!S40</f>
        <v>0.10823170731707317</v>
      </c>
      <c r="BM40" s="4">
        <f>'2010'!S40</f>
        <v>0.10593103448275862</v>
      </c>
      <c r="BN40" s="165">
        <f>'2011'!S40</f>
        <v>9.5798319327731099E-2</v>
      </c>
      <c r="BO40" s="165">
        <f>'2012'!$S40</f>
        <v>9.0499013250634336E-2</v>
      </c>
      <c r="BP40" s="4">
        <f>'2013'!$S40</f>
        <v>0.10515215426333233</v>
      </c>
      <c r="BQ40" s="1"/>
      <c r="BR40" s="1"/>
      <c r="BS40" s="1"/>
      <c r="BT40" s="1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1"/>
      <c r="CG40" s="1"/>
      <c r="CH40" s="1"/>
      <c r="CI40" s="1"/>
      <c r="CJ40" s="1"/>
      <c r="CK40" s="1"/>
      <c r="CL40" s="1"/>
    </row>
    <row r="41" spans="1:90" ht="14.4">
      <c r="A41" s="1" t="s">
        <v>16</v>
      </c>
      <c r="B41" s="1" t="s">
        <v>54</v>
      </c>
      <c r="C41" s="12">
        <v>41240</v>
      </c>
      <c r="D41" s="2">
        <f>'2001'!$K41</f>
        <v>419</v>
      </c>
      <c r="E41" s="1">
        <f>'2002'!$K41</f>
        <v>786</v>
      </c>
      <c r="F41" s="1">
        <f>'2003'!$K41</f>
        <v>697</v>
      </c>
      <c r="G41" s="1">
        <f>'2004'!$K41</f>
        <v>759</v>
      </c>
      <c r="H41" s="1">
        <f>'2005'!K41</f>
        <v>740</v>
      </c>
      <c r="I41" s="1">
        <f>'2006'!K41</f>
        <v>0</v>
      </c>
      <c r="J41" s="1">
        <f>'2007'!K41</f>
        <v>0</v>
      </c>
      <c r="K41" s="1">
        <f>'2008'!K41</f>
        <v>0</v>
      </c>
      <c r="L41" s="1">
        <f>'2009'!K41</f>
        <v>999</v>
      </c>
      <c r="M41" s="1">
        <f>'2010'!K41</f>
        <v>1083</v>
      </c>
      <c r="N41" s="1">
        <f>'2011'!K41</f>
        <v>1096</v>
      </c>
      <c r="O41" s="1">
        <f>'2012'!$K41</f>
        <v>1053</v>
      </c>
      <c r="P41" s="1">
        <f>'2013'!$K41</f>
        <v>813</v>
      </c>
      <c r="Q41" s="2">
        <f>'2001'!$N41</f>
        <v>372</v>
      </c>
      <c r="R41" s="1">
        <f>'2002'!$N41</f>
        <v>731</v>
      </c>
      <c r="S41" s="1">
        <f>'2003'!$N41</f>
        <v>651</v>
      </c>
      <c r="T41" s="1">
        <f>'2004'!$N41</f>
        <v>726</v>
      </c>
      <c r="U41" s="1">
        <f>'2005'!N41</f>
        <v>656</v>
      </c>
      <c r="V41" s="1">
        <f>'2006'!N41</f>
        <v>0</v>
      </c>
      <c r="W41" s="1">
        <f>'2007'!N41</f>
        <v>0</v>
      </c>
      <c r="X41" s="1">
        <f>'2008'!N41</f>
        <v>0</v>
      </c>
      <c r="Y41" s="1">
        <f>'2009'!N41</f>
        <v>962</v>
      </c>
      <c r="Z41" s="1">
        <f>'2010'!N41</f>
        <v>1022</v>
      </c>
      <c r="AA41" s="1">
        <f>'2011'!N41</f>
        <v>1001</v>
      </c>
      <c r="AB41" s="1">
        <f>'2012'!N41</f>
        <v>979</v>
      </c>
      <c r="AC41" s="1">
        <f>'2013'!O41</f>
        <v>797</v>
      </c>
      <c r="AD41" s="2">
        <f>'2001'!$O41</f>
        <v>1193</v>
      </c>
      <c r="AE41" s="1">
        <f>'2002'!$O41</f>
        <v>1302</v>
      </c>
      <c r="AF41" s="1">
        <f>'2003'!$O41</f>
        <v>916</v>
      </c>
      <c r="AG41" s="1">
        <f>'2004'!$O41</f>
        <v>1016</v>
      </c>
      <c r="AH41" s="1">
        <f>'2005'!O41</f>
        <v>1015</v>
      </c>
      <c r="AI41" s="1">
        <f>'2006'!O41</f>
        <v>0</v>
      </c>
      <c r="AJ41" s="1">
        <f>'2007'!O41</f>
        <v>0</v>
      </c>
      <c r="AK41" s="1">
        <f>'2008'!O41</f>
        <v>0</v>
      </c>
      <c r="AL41" s="1">
        <f>'2009'!O41</f>
        <v>1034</v>
      </c>
      <c r="AM41" s="1">
        <f>'2010'!O41</f>
        <v>981</v>
      </c>
      <c r="AN41" s="1">
        <f>'2011'!O41</f>
        <v>939</v>
      </c>
      <c r="AO41" s="1">
        <f>'2012'!O41</f>
        <v>895</v>
      </c>
      <c r="AP41" s="1">
        <f>'2013'!$O41</f>
        <v>797</v>
      </c>
      <c r="AQ41" s="2">
        <f>'2001'!$R41</f>
        <v>1095</v>
      </c>
      <c r="AR41" s="1">
        <f>'2002'!$R41</f>
        <v>1194</v>
      </c>
      <c r="AS41" s="1">
        <f>'2003'!$R41</f>
        <v>803</v>
      </c>
      <c r="AT41" s="1">
        <f>'2004'!$R41</f>
        <v>744</v>
      </c>
      <c r="AU41" s="1">
        <f>'2005'!R41</f>
        <v>661</v>
      </c>
      <c r="AV41" s="1">
        <f>'2006'!R41</f>
        <v>0</v>
      </c>
      <c r="AW41" s="1">
        <f>'2007'!R41</f>
        <v>0</v>
      </c>
      <c r="AX41" s="1">
        <f>'2008'!R41</f>
        <v>0</v>
      </c>
      <c r="AY41" s="1">
        <f>'2009'!R41</f>
        <v>766</v>
      </c>
      <c r="AZ41" s="1">
        <f>'2010'!R41</f>
        <v>711</v>
      </c>
      <c r="BA41" s="1">
        <f>'2011'!R41</f>
        <v>658</v>
      </c>
      <c r="BB41" s="1">
        <f>'2012'!R41</f>
        <v>582</v>
      </c>
      <c r="BC41" s="1">
        <f>'2013'!$R41</f>
        <v>520</v>
      </c>
      <c r="BD41" s="3">
        <f>'2001'!S41</f>
        <v>3.1014249790444259E-2</v>
      </c>
      <c r="BE41" s="4">
        <f>'2002'!$S41</f>
        <v>4.3010752688172046E-2</v>
      </c>
      <c r="BF41" s="4">
        <f>'2003'!$S41</f>
        <v>4.4759825327510917E-2</v>
      </c>
      <c r="BG41" s="4">
        <f>'2004'!$S41</f>
        <v>8.1692913385826765E-2</v>
      </c>
      <c r="BH41" s="4">
        <f>'2005'!$S41</f>
        <v>7.7832512315270941E-2</v>
      </c>
      <c r="BI41" s="4" t="str">
        <f>'2006'!S41</f>
        <v/>
      </c>
      <c r="BJ41" s="4" t="str">
        <f>'2007'!S41</f>
        <v/>
      </c>
      <c r="BK41" s="4" t="str">
        <f>'2008'!S41</f>
        <v/>
      </c>
      <c r="BL41" s="4">
        <f>'2009'!S41</f>
        <v>7.4468085106382975E-2</v>
      </c>
      <c r="BM41" s="4">
        <f>'2010'!S41</f>
        <v>7.2375127420998983E-2</v>
      </c>
      <c r="BN41" s="165">
        <f>'2011'!S41</f>
        <v>8.8391906283280086E-2</v>
      </c>
      <c r="BO41" s="165">
        <f>'2012'!$S41</f>
        <v>9.720670391061452E-2</v>
      </c>
      <c r="BP41" s="4">
        <f>'2013'!$S41</f>
        <v>0.12923462986198245</v>
      </c>
      <c r="BQ41" s="1"/>
      <c r="BR41" s="1"/>
      <c r="BS41" s="1"/>
      <c r="BT41" s="1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1"/>
      <c r="CG41" s="1"/>
      <c r="CH41" s="1"/>
      <c r="CI41" s="1"/>
      <c r="CJ41" s="1"/>
      <c r="CK41" s="1"/>
      <c r="CL41" s="1"/>
    </row>
    <row r="42" spans="1:90" ht="14.4">
      <c r="A42" s="1" t="s">
        <v>190</v>
      </c>
      <c r="B42" s="1" t="s">
        <v>55</v>
      </c>
      <c r="C42" s="12">
        <v>58505</v>
      </c>
      <c r="D42" s="2">
        <f>'2001'!$K42</f>
        <v>0</v>
      </c>
      <c r="E42" s="1">
        <f>'2002'!$K42</f>
        <v>1013</v>
      </c>
      <c r="F42" s="1">
        <f>'2003'!$K42</f>
        <v>1070</v>
      </c>
      <c r="G42" s="1">
        <f>'2004'!$K42</f>
        <v>0</v>
      </c>
      <c r="H42" s="1">
        <f>'2005'!K42</f>
        <v>1179</v>
      </c>
      <c r="I42" s="1">
        <f>'2006'!K42</f>
        <v>977</v>
      </c>
      <c r="J42" s="1">
        <f>'2007'!K42</f>
        <v>1043</v>
      </c>
      <c r="K42" s="1">
        <f>'2008'!K42</f>
        <v>576</v>
      </c>
      <c r="L42" s="1">
        <f>'2009'!K42</f>
        <v>632</v>
      </c>
      <c r="M42" s="1">
        <f>'2010'!K42</f>
        <v>553</v>
      </c>
      <c r="N42" s="1">
        <f>'2011'!K42</f>
        <v>365</v>
      </c>
      <c r="O42" s="1">
        <f>'2012'!$K42</f>
        <v>32</v>
      </c>
      <c r="P42" s="1">
        <f>'2013'!$K42</f>
        <v>1077</v>
      </c>
      <c r="Q42" s="2">
        <f>'2001'!$N42</f>
        <v>0</v>
      </c>
      <c r="R42" s="1">
        <f>'2002'!$N42</f>
        <v>993</v>
      </c>
      <c r="S42" s="1">
        <f>'2003'!$N42</f>
        <v>1045</v>
      </c>
      <c r="T42" s="1">
        <f>'2004'!$N42</f>
        <v>0</v>
      </c>
      <c r="U42" s="1">
        <f>'2005'!N42</f>
        <v>946</v>
      </c>
      <c r="V42" s="1">
        <f>'2006'!N42</f>
        <v>798</v>
      </c>
      <c r="W42" s="1">
        <f>'2007'!N42</f>
        <v>966</v>
      </c>
      <c r="X42" s="1">
        <f>'2008'!N42</f>
        <v>535</v>
      </c>
      <c r="Y42" s="1">
        <f>'2009'!N42</f>
        <v>511</v>
      </c>
      <c r="Z42" s="1">
        <f>'2010'!N42</f>
        <v>330</v>
      </c>
      <c r="AA42" s="1">
        <f>'2011'!N42</f>
        <v>222</v>
      </c>
      <c r="AB42" s="1">
        <f>'2012'!N42</f>
        <v>0</v>
      </c>
      <c r="AC42" s="1">
        <f>'2013'!O42</f>
        <v>2186</v>
      </c>
      <c r="AD42" s="2">
        <f>'2001'!$O42</f>
        <v>0</v>
      </c>
      <c r="AE42" s="1">
        <f>'2002'!$O42</f>
        <v>2223</v>
      </c>
      <c r="AF42" s="1">
        <f>'2003'!$O42</f>
        <v>1931</v>
      </c>
      <c r="AG42" s="1">
        <f>'2004'!$O42</f>
        <v>0</v>
      </c>
      <c r="AH42" s="1">
        <f>'2005'!O42</f>
        <v>2278</v>
      </c>
      <c r="AI42" s="1">
        <f>'2006'!O42</f>
        <v>2241</v>
      </c>
      <c r="AJ42" s="1">
        <f>'2007'!O42</f>
        <v>2125</v>
      </c>
      <c r="AK42" s="1">
        <f>'2008'!O42</f>
        <v>1765</v>
      </c>
      <c r="AL42" s="1">
        <f>'2009'!O42</f>
        <v>1661</v>
      </c>
      <c r="AM42" s="1">
        <f>'2010'!O42</f>
        <v>1325</v>
      </c>
      <c r="AN42" s="1">
        <f>'2011'!O42</f>
        <v>834</v>
      </c>
      <c r="AO42" s="1">
        <f>'2012'!O42</f>
        <v>18</v>
      </c>
      <c r="AP42" s="1">
        <f>'2013'!$O42</f>
        <v>2186</v>
      </c>
      <c r="AQ42" s="2">
        <f>'2001'!$R42</f>
        <v>0</v>
      </c>
      <c r="AR42" s="1">
        <f>'2002'!$R42</f>
        <v>2085</v>
      </c>
      <c r="AS42" s="1">
        <f>'2003'!$R42</f>
        <v>1707</v>
      </c>
      <c r="AT42" s="1">
        <f>'2004'!$R42</f>
        <v>0</v>
      </c>
      <c r="AU42" s="1">
        <f>'2005'!R42</f>
        <v>1442</v>
      </c>
      <c r="AV42" s="1">
        <f>'2006'!R42</f>
        <v>1242</v>
      </c>
      <c r="AW42" s="1">
        <f>'2007'!R42</f>
        <v>1318</v>
      </c>
      <c r="AX42" s="1">
        <f>'2008'!R42</f>
        <v>1305</v>
      </c>
      <c r="AY42" s="1">
        <f>'2009'!R42</f>
        <v>961</v>
      </c>
      <c r="AZ42" s="1">
        <f>'2010'!R42</f>
        <v>667</v>
      </c>
      <c r="BA42" s="1">
        <f>'2011'!R42</f>
        <v>200</v>
      </c>
      <c r="BB42" s="1">
        <f>'2012'!R42</f>
        <v>0</v>
      </c>
      <c r="BC42" s="1">
        <f>'2013'!$R42</f>
        <v>327</v>
      </c>
      <c r="BD42" s="3" t="str">
        <f>'2001'!S42</f>
        <v/>
      </c>
      <c r="BE42" s="4">
        <f>'2002'!$S42</f>
        <v>2.1142600089968509E-2</v>
      </c>
      <c r="BF42" s="4">
        <f>'2003'!$S42</f>
        <v>3.1589849818746761E-2</v>
      </c>
      <c r="BG42" s="4" t="str">
        <f>'2004'!$S42</f>
        <v/>
      </c>
      <c r="BH42" s="4">
        <f>'2005'!$S42</f>
        <v>5.0482879719051799E-2</v>
      </c>
      <c r="BI42" s="4">
        <f>'2006'!S42</f>
        <v>6.6488174921909865E-2</v>
      </c>
      <c r="BJ42" s="4">
        <f>'2007'!S42</f>
        <v>8.9411764705882357E-2</v>
      </c>
      <c r="BK42" s="4">
        <f>'2008'!S42</f>
        <v>8.2719546742209632E-2</v>
      </c>
      <c r="BL42" s="4">
        <f>'2009'!S42</f>
        <v>7.2847682119205295E-2</v>
      </c>
      <c r="BM42" s="4">
        <f>'2010'!S42</f>
        <v>6.7924528301886791E-2</v>
      </c>
      <c r="BN42" s="165">
        <f>'2011'!S42</f>
        <v>0.34652278177458035</v>
      </c>
      <c r="BO42" s="165">
        <f>'2012'!$S42</f>
        <v>0</v>
      </c>
      <c r="BP42" s="4">
        <f>'2013'!$S42</f>
        <v>0.16285452881976212</v>
      </c>
      <c r="BQ42" s="1"/>
      <c r="BR42" s="1"/>
      <c r="BS42" s="1"/>
      <c r="BT42" s="1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1"/>
      <c r="CG42" s="1"/>
      <c r="CH42" s="1"/>
      <c r="CI42" s="1"/>
      <c r="CJ42" s="1"/>
      <c r="CK42" s="1"/>
      <c r="CL42" s="1"/>
    </row>
    <row r="43" spans="1:90" ht="14.4">
      <c r="A43" s="1"/>
      <c r="B43" s="1"/>
      <c r="C43" s="12"/>
      <c r="D43" s="2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2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2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3"/>
      <c r="BE43" s="4"/>
      <c r="BF43" s="4"/>
      <c r="BG43" s="4"/>
      <c r="BH43" s="4"/>
      <c r="BI43" s="4"/>
      <c r="BJ43" s="4"/>
      <c r="BK43" s="4"/>
      <c r="BL43" s="4"/>
      <c r="BM43" s="4"/>
      <c r="BN43" s="165"/>
      <c r="BO43" s="165"/>
      <c r="BP43" s="4"/>
      <c r="BQ43" s="1"/>
      <c r="BR43" s="1"/>
      <c r="BS43" s="1"/>
      <c r="BT43" s="1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1"/>
      <c r="CG43" s="1"/>
      <c r="CH43" s="1"/>
      <c r="CI43" s="1"/>
      <c r="CJ43" s="1"/>
      <c r="CK43" s="1"/>
      <c r="CL43" s="1"/>
    </row>
    <row r="44" spans="1:90" ht="14.4">
      <c r="A44" s="1"/>
      <c r="B44" s="1"/>
      <c r="C44" s="12"/>
      <c r="D44" s="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2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3"/>
      <c r="BE44" s="4"/>
      <c r="BF44" s="4"/>
      <c r="BG44" s="4"/>
      <c r="BH44" s="4"/>
      <c r="BI44" s="4"/>
      <c r="BJ44" s="4"/>
      <c r="BK44" s="4"/>
      <c r="BL44" s="4"/>
      <c r="BM44" s="4"/>
      <c r="BN44" s="165"/>
      <c r="BO44" s="165"/>
      <c r="BP44" s="4"/>
      <c r="BQ44" s="1"/>
      <c r="BR44" s="1"/>
      <c r="BS44" s="1"/>
      <c r="BT44" s="1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1"/>
      <c r="CG44" s="1"/>
      <c r="CH44" s="1"/>
      <c r="CI44" s="1"/>
      <c r="CJ44" s="1"/>
      <c r="CK44" s="1"/>
      <c r="CL44" s="1"/>
    </row>
    <row r="45" spans="1:90" ht="14.4">
      <c r="A45" s="1"/>
      <c r="B45" s="1"/>
      <c r="C45" s="12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2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2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3"/>
      <c r="BE45" s="4"/>
      <c r="BF45" s="4"/>
      <c r="BG45" s="4"/>
      <c r="BH45" s="4"/>
      <c r="BI45" s="4"/>
      <c r="BJ45" s="4"/>
      <c r="BK45" s="4"/>
      <c r="BL45" s="4"/>
      <c r="BM45" s="4"/>
      <c r="BN45" s="165"/>
      <c r="BO45" s="165"/>
      <c r="BP45" s="4"/>
      <c r="BQ45" s="1"/>
      <c r="BR45" s="1"/>
      <c r="BS45" s="1"/>
      <c r="BT45" s="1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1"/>
      <c r="CG45" s="1"/>
      <c r="CH45" s="1"/>
      <c r="CI45" s="1"/>
      <c r="CJ45" s="1"/>
      <c r="CK45" s="1"/>
      <c r="CL45" s="1"/>
    </row>
    <row r="46" spans="1:90" ht="14.4">
      <c r="A46" s="1"/>
      <c r="B46" s="1"/>
      <c r="C46" s="12"/>
      <c r="D46" s="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2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2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3"/>
      <c r="BE46" s="4"/>
      <c r="BF46" s="4"/>
      <c r="BG46" s="4"/>
      <c r="BH46" s="4"/>
      <c r="BI46" s="4"/>
      <c r="BJ46" s="4"/>
      <c r="BK46" s="4"/>
      <c r="BL46" s="4"/>
      <c r="BM46" s="4"/>
      <c r="BN46" s="165"/>
      <c r="BO46" s="165"/>
      <c r="BP46" s="4"/>
      <c r="BQ46" s="1"/>
      <c r="BR46" s="1"/>
      <c r="BS46" s="1"/>
      <c r="BT46" s="1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1"/>
      <c r="CG46" s="1"/>
      <c r="CH46" s="1"/>
      <c r="CI46" s="1"/>
      <c r="CJ46" s="1"/>
      <c r="CK46" s="1"/>
      <c r="CL46" s="1"/>
    </row>
    <row r="47" spans="1:90" ht="14.4">
      <c r="A47" s="1" t="s">
        <v>17</v>
      </c>
      <c r="B47" s="1" t="s">
        <v>56</v>
      </c>
      <c r="C47" s="12">
        <v>267587</v>
      </c>
      <c r="D47" s="2">
        <f>'2001'!$K47</f>
        <v>2090</v>
      </c>
      <c r="E47" s="1">
        <f>'2002'!$K47</f>
        <v>2062</v>
      </c>
      <c r="F47" s="1">
        <f>'2003'!$K47</f>
        <v>0</v>
      </c>
      <c r="G47" s="1">
        <f>'2004'!$K47</f>
        <v>0</v>
      </c>
      <c r="H47" s="1">
        <f>'2005'!K47</f>
        <v>2745</v>
      </c>
      <c r="I47" s="1">
        <f>'2006'!K47</f>
        <v>2546</v>
      </c>
      <c r="J47" s="1">
        <f>'2007'!K47</f>
        <v>2457</v>
      </c>
      <c r="K47" s="1">
        <f>'2008'!K47</f>
        <v>2858</v>
      </c>
      <c r="L47" s="1">
        <f>'2009'!K47</f>
        <v>2654</v>
      </c>
      <c r="M47" s="1">
        <f>'2010'!K47</f>
        <v>2317</v>
      </c>
      <c r="N47" s="1">
        <f>'2011'!K47</f>
        <v>2484</v>
      </c>
      <c r="O47" s="1">
        <f>'2012'!$K47</f>
        <v>2447</v>
      </c>
      <c r="P47" s="1">
        <f>'2013'!$K47</f>
        <v>2481</v>
      </c>
      <c r="Q47" s="2">
        <f>'2001'!$N47</f>
        <v>1514</v>
      </c>
      <c r="R47" s="1">
        <f>'2002'!$N47</f>
        <v>1653</v>
      </c>
      <c r="S47" s="1">
        <f>'2003'!$N47</f>
        <v>0</v>
      </c>
      <c r="T47" s="1">
        <f>'2004'!$N47</f>
        <v>0</v>
      </c>
      <c r="U47" s="1">
        <f>'2005'!N47</f>
        <v>2170</v>
      </c>
      <c r="V47" s="1">
        <f>'2006'!N47</f>
        <v>1975</v>
      </c>
      <c r="W47" s="1">
        <f>'2007'!N47</f>
        <v>1933</v>
      </c>
      <c r="X47" s="1">
        <f>'2008'!N47</f>
        <v>2323</v>
      </c>
      <c r="Y47" s="1">
        <f>'2009'!N47</f>
        <v>2085</v>
      </c>
      <c r="Z47" s="1">
        <f>'2010'!N47</f>
        <v>1732</v>
      </c>
      <c r="AA47" s="1">
        <f>'2011'!N47</f>
        <v>1933</v>
      </c>
      <c r="AB47" s="1">
        <f>'2012'!N47</f>
        <v>1770</v>
      </c>
      <c r="AC47" s="1">
        <f>'2013'!O47</f>
        <v>3273</v>
      </c>
      <c r="AD47" s="2">
        <f>'2001'!$O47</f>
        <v>3881</v>
      </c>
      <c r="AE47" s="1">
        <f>'2002'!$O47</f>
        <v>3879</v>
      </c>
      <c r="AF47" s="1">
        <f>'2003'!$O47</f>
        <v>0</v>
      </c>
      <c r="AG47" s="1">
        <f>'2004'!$O47</f>
        <v>0</v>
      </c>
      <c r="AH47" s="1">
        <f>'2005'!O47</f>
        <v>3640</v>
      </c>
      <c r="AI47" s="1">
        <f>'2006'!O47</f>
        <v>3791</v>
      </c>
      <c r="AJ47" s="1">
        <f>'2007'!O47</f>
        <v>3886</v>
      </c>
      <c r="AK47" s="1">
        <f>'2008'!O47</f>
        <v>1765</v>
      </c>
      <c r="AL47" s="1">
        <f>'2009'!O47</f>
        <v>3975</v>
      </c>
      <c r="AM47" s="1">
        <f>'2010'!O47</f>
        <v>3825</v>
      </c>
      <c r="AN47" s="1">
        <f>'2011'!O47</f>
        <v>3565</v>
      </c>
      <c r="AO47" s="1">
        <f>'2012'!O47</f>
        <v>3643</v>
      </c>
      <c r="AP47" s="1">
        <f>'2013'!$O47</f>
        <v>3273</v>
      </c>
      <c r="AQ47" s="2">
        <f>'2001'!$R47</f>
        <v>2812</v>
      </c>
      <c r="AR47" s="1">
        <f>'2002'!$R47</f>
        <v>2706</v>
      </c>
      <c r="AS47" s="1">
        <f>'2003'!$R47</f>
        <v>0</v>
      </c>
      <c r="AT47" s="1">
        <f>'2004'!$R47</f>
        <v>0</v>
      </c>
      <c r="AU47" s="1">
        <f>'2005'!R47</f>
        <v>2451</v>
      </c>
      <c r="AV47" s="1">
        <f>'2006'!R47</f>
        <v>2561</v>
      </c>
      <c r="AW47" s="1">
        <f>'2007'!R47</f>
        <v>2585</v>
      </c>
      <c r="AX47" s="1">
        <f>'2008'!R47</f>
        <v>1305</v>
      </c>
      <c r="AY47" s="1">
        <f>'2009'!R47</f>
        <v>2685</v>
      </c>
      <c r="AZ47" s="1">
        <f>'2010'!R47</f>
        <v>2469</v>
      </c>
      <c r="BA47" s="1">
        <f>'2011'!R47</f>
        <v>2194</v>
      </c>
      <c r="BB47" s="1">
        <f>'2012'!R47</f>
        <v>2039</v>
      </c>
      <c r="BC47" s="1">
        <f>'2013'!$R47</f>
        <v>1628</v>
      </c>
      <c r="BD47" s="3">
        <f>'2001'!S47</f>
        <v>9.765524349394486E-2</v>
      </c>
      <c r="BE47" s="4">
        <f>'2002'!$S47</f>
        <v>0.15339004898169631</v>
      </c>
      <c r="BF47" s="4" t="str">
        <f>'2003'!$S47</f>
        <v/>
      </c>
      <c r="BG47" s="4" t="str">
        <f>'2004'!$S47</f>
        <v/>
      </c>
      <c r="BH47" s="4">
        <f>'2005'!$S47</f>
        <v>0.10192307692307692</v>
      </c>
      <c r="BI47" s="4">
        <f>'2006'!S47</f>
        <v>0.11369031917699815</v>
      </c>
      <c r="BJ47" s="4">
        <f>'2007'!S47</f>
        <v>0.12377766340710242</v>
      </c>
      <c r="BK47" s="4">
        <f>'2008'!S47</f>
        <v>8.2719546742209632E-2</v>
      </c>
      <c r="BL47" s="4">
        <f>'2009'!S47</f>
        <v>0.11371069182389937</v>
      </c>
      <c r="BM47" s="4">
        <f>'2010'!S47</f>
        <v>0.12052287581699346</v>
      </c>
      <c r="BN47" s="165">
        <f>'2011'!S47</f>
        <v>0.11949509116409537</v>
      </c>
      <c r="BO47" s="165">
        <f>'2012'!$S47</f>
        <v>0.15975844084545704</v>
      </c>
      <c r="BP47" s="4">
        <f>'2013'!$S47</f>
        <v>0.19278948976474183</v>
      </c>
      <c r="BQ47" s="1"/>
      <c r="BR47" s="1"/>
      <c r="BS47" s="1"/>
      <c r="BT47" s="1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1"/>
      <c r="CG47" s="1"/>
      <c r="CH47" s="1"/>
      <c r="CI47" s="1"/>
      <c r="CJ47" s="1"/>
      <c r="CK47" s="1"/>
      <c r="CL47" s="1"/>
    </row>
    <row r="48" spans="1:90" ht="14.4">
      <c r="A48" s="1" t="s">
        <v>197</v>
      </c>
      <c r="B48" s="1" t="s">
        <v>57</v>
      </c>
      <c r="C48" s="12">
        <v>56552</v>
      </c>
      <c r="D48" s="2">
        <f>'2001'!$K48</f>
        <v>0</v>
      </c>
      <c r="E48" s="1">
        <f>'2002'!$K48</f>
        <v>0</v>
      </c>
      <c r="F48" s="1">
        <f>'2003'!$K48</f>
        <v>0</v>
      </c>
      <c r="G48" s="1">
        <f>'2004'!$K48</f>
        <v>0</v>
      </c>
      <c r="H48" s="1">
        <f>'2005'!K48</f>
        <v>0</v>
      </c>
      <c r="I48" s="1">
        <f>'2006'!K48</f>
        <v>0</v>
      </c>
      <c r="J48" s="1">
        <f>'2007'!K48</f>
        <v>0</v>
      </c>
      <c r="K48" s="1">
        <f>'2008'!K48</f>
        <v>0</v>
      </c>
      <c r="L48" s="1">
        <f>'2009'!K48</f>
        <v>0</v>
      </c>
      <c r="M48" s="1">
        <f>'2010'!K48</f>
        <v>0</v>
      </c>
      <c r="N48" s="1">
        <f>'2011'!K48</f>
        <v>0</v>
      </c>
      <c r="O48" s="1">
        <f>'2012'!$K48</f>
        <v>0</v>
      </c>
      <c r="P48" s="1">
        <f>'2013'!$K48</f>
        <v>0</v>
      </c>
      <c r="Q48" s="2">
        <f>'2001'!$N48</f>
        <v>0</v>
      </c>
      <c r="R48" s="1">
        <f>'2002'!$N48</f>
        <v>0</v>
      </c>
      <c r="S48" s="1">
        <f>'2003'!$N48</f>
        <v>0</v>
      </c>
      <c r="T48" s="1">
        <f>'2004'!$N48</f>
        <v>0</v>
      </c>
      <c r="U48" s="1">
        <f>'2005'!N48</f>
        <v>0</v>
      </c>
      <c r="V48" s="1">
        <f>'2006'!N48</f>
        <v>0</v>
      </c>
      <c r="W48" s="1">
        <f>'2007'!N48</f>
        <v>0</v>
      </c>
      <c r="X48" s="1">
        <f>'2008'!N48</f>
        <v>0</v>
      </c>
      <c r="Y48" s="1">
        <f>'2009'!N48</f>
        <v>0</v>
      </c>
      <c r="Z48" s="1">
        <f>'2010'!N48</f>
        <v>0</v>
      </c>
      <c r="AA48" s="1">
        <f>'2011'!N48</f>
        <v>0</v>
      </c>
      <c r="AB48" s="1">
        <f>'2012'!N48</f>
        <v>0</v>
      </c>
      <c r="AC48" s="1">
        <f>'2013'!O48</f>
        <v>0</v>
      </c>
      <c r="AD48" s="2">
        <f>'2001'!$O48</f>
        <v>0</v>
      </c>
      <c r="AE48" s="1">
        <f>'2002'!$O48</f>
        <v>0</v>
      </c>
      <c r="AF48" s="1">
        <f>'2003'!$O48</f>
        <v>0</v>
      </c>
      <c r="AG48" s="1">
        <f>'2004'!$O48</f>
        <v>0</v>
      </c>
      <c r="AH48" s="1">
        <f>'2005'!O48</f>
        <v>0</v>
      </c>
      <c r="AI48" s="1">
        <f>'2006'!O48</f>
        <v>0</v>
      </c>
      <c r="AJ48" s="1">
        <f>'2007'!O48</f>
        <v>0</v>
      </c>
      <c r="AK48" s="1">
        <f>'2008'!O48</f>
        <v>0</v>
      </c>
      <c r="AL48" s="1">
        <f>'2009'!O48</f>
        <v>0</v>
      </c>
      <c r="AM48" s="1">
        <f>'2010'!O48</f>
        <v>0</v>
      </c>
      <c r="AN48" s="1">
        <f>'2011'!O48</f>
        <v>0</v>
      </c>
      <c r="AO48" s="1">
        <f>'2012'!O48</f>
        <v>0</v>
      </c>
      <c r="AP48" s="1">
        <f>'2013'!$O48</f>
        <v>0</v>
      </c>
      <c r="AQ48" s="2">
        <f>'2001'!$R48</f>
        <v>0</v>
      </c>
      <c r="AR48" s="1">
        <f>'2002'!$R48</f>
        <v>0</v>
      </c>
      <c r="AS48" s="1">
        <f>'2003'!$R48</f>
        <v>0</v>
      </c>
      <c r="AT48" s="1">
        <f>'2004'!$R48</f>
        <v>0</v>
      </c>
      <c r="AU48" s="1">
        <f>'2005'!R48</f>
        <v>0</v>
      </c>
      <c r="AV48" s="1">
        <f>'2006'!R48</f>
        <v>0</v>
      </c>
      <c r="AW48" s="1">
        <f>'2007'!R48</f>
        <v>0</v>
      </c>
      <c r="AX48" s="1">
        <f>'2008'!R48</f>
        <v>0</v>
      </c>
      <c r="AY48" s="1">
        <f>'2009'!R48</f>
        <v>0</v>
      </c>
      <c r="AZ48" s="1">
        <f>'2010'!R48</f>
        <v>0</v>
      </c>
      <c r="BA48" s="1">
        <f>'2011'!R48</f>
        <v>0</v>
      </c>
      <c r="BB48" s="1">
        <f>'2012'!R48</f>
        <v>0</v>
      </c>
      <c r="BC48" s="1">
        <f>'2013'!$R48</f>
        <v>0</v>
      </c>
      <c r="BD48" s="3" t="str">
        <f>'2001'!S48</f>
        <v/>
      </c>
      <c r="BE48" s="4" t="str">
        <f>'2002'!$S48</f>
        <v/>
      </c>
      <c r="BF48" s="4" t="str">
        <f>'2003'!$S48</f>
        <v/>
      </c>
      <c r="BG48" s="4" t="str">
        <f>'2004'!$S48</f>
        <v/>
      </c>
      <c r="BH48" s="4" t="str">
        <f>'2005'!$S48</f>
        <v/>
      </c>
      <c r="BI48" s="4" t="str">
        <f>'2006'!S48</f>
        <v/>
      </c>
      <c r="BJ48" s="4" t="str">
        <f>'2007'!S48</f>
        <v/>
      </c>
      <c r="BK48" s="4" t="str">
        <f>'2008'!S48</f>
        <v/>
      </c>
      <c r="BL48" s="4" t="str">
        <f>'2009'!S48</f>
        <v/>
      </c>
      <c r="BM48" s="4" t="str">
        <f>'2010'!S48</f>
        <v/>
      </c>
      <c r="BN48" s="165" t="str">
        <f>'2011'!S48</f>
        <v/>
      </c>
      <c r="BO48" s="165" t="str">
        <f>'2012'!$S48</f>
        <v/>
      </c>
      <c r="BP48" s="4" t="str">
        <f>'2013'!$S48</f>
        <v/>
      </c>
      <c r="BQ48" s="1"/>
      <c r="BR48" s="1"/>
      <c r="BS48" s="1"/>
      <c r="BT48" s="1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1"/>
      <c r="CG48" s="1"/>
      <c r="CH48" s="1"/>
      <c r="CI48" s="1"/>
      <c r="CJ48" s="1"/>
      <c r="CK48" s="1"/>
      <c r="CL48" s="1"/>
    </row>
    <row r="49" spans="1:90" ht="14.4">
      <c r="A49" s="1"/>
      <c r="B49" s="1"/>
      <c r="C49" s="12"/>
      <c r="D49" s="2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2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2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2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3"/>
      <c r="BE49" s="4"/>
      <c r="BF49" s="4"/>
      <c r="BG49" s="4"/>
      <c r="BH49" s="4"/>
      <c r="BI49" s="4"/>
      <c r="BJ49" s="4"/>
      <c r="BK49" s="4"/>
      <c r="BL49" s="4"/>
      <c r="BM49" s="4"/>
      <c r="BN49" s="165"/>
      <c r="BO49" s="165"/>
      <c r="BP49" s="4"/>
      <c r="BQ49" s="1"/>
      <c r="BR49" s="1"/>
      <c r="BS49" s="1"/>
      <c r="BT49" s="1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1"/>
      <c r="CG49" s="1"/>
      <c r="CH49" s="1"/>
      <c r="CI49" s="1"/>
      <c r="CJ49" s="1"/>
      <c r="CK49" s="1"/>
      <c r="CL49" s="1"/>
    </row>
    <row r="50" spans="1:90" ht="14.4">
      <c r="A50" s="1" t="s">
        <v>200</v>
      </c>
      <c r="B50" s="1" t="s">
        <v>58</v>
      </c>
      <c r="C50" s="12">
        <v>350670</v>
      </c>
      <c r="D50" s="2">
        <f>'2001'!$K50</f>
        <v>0</v>
      </c>
      <c r="E50" s="1">
        <f>'2002'!$K50</f>
        <v>5174</v>
      </c>
      <c r="F50" s="1">
        <f>'2003'!$K50</f>
        <v>3672</v>
      </c>
      <c r="G50" s="1">
        <f>'2004'!$K50</f>
        <v>0</v>
      </c>
      <c r="H50" s="1">
        <f>'2005'!K50</f>
        <v>0</v>
      </c>
      <c r="I50" s="1">
        <f>'2006'!K50</f>
        <v>3435</v>
      </c>
      <c r="J50" s="1">
        <f>'2007'!K50</f>
        <v>3474</v>
      </c>
      <c r="K50" s="1">
        <f>'2008'!K50</f>
        <v>3712</v>
      </c>
      <c r="L50" s="1">
        <f>'2009'!K50</f>
        <v>3664</v>
      </c>
      <c r="M50" s="1">
        <f>'2010'!K50</f>
        <v>3346</v>
      </c>
      <c r="N50" s="1">
        <f>'2011'!K50</f>
        <v>3654</v>
      </c>
      <c r="O50" s="1">
        <f>'2012'!$K50</f>
        <v>0</v>
      </c>
      <c r="P50" s="1">
        <f>'2013'!$K50</f>
        <v>3075</v>
      </c>
      <c r="Q50" s="2">
        <f>'2001'!$N50</f>
        <v>0</v>
      </c>
      <c r="R50" s="1">
        <f>'2002'!$N50</f>
        <v>4782</v>
      </c>
      <c r="S50" s="1">
        <f>'2003'!$N50</f>
        <v>3435</v>
      </c>
      <c r="T50" s="1">
        <f>'2004'!$N50</f>
        <v>0</v>
      </c>
      <c r="U50" s="1">
        <f>'2005'!N50</f>
        <v>0</v>
      </c>
      <c r="V50" s="1">
        <f>'2006'!N50</f>
        <v>2991</v>
      </c>
      <c r="W50" s="1">
        <f>'2007'!N50</f>
        <v>3051</v>
      </c>
      <c r="X50" s="1">
        <f>'2008'!N50</f>
        <v>3226</v>
      </c>
      <c r="Y50" s="1">
        <f>'2009'!N50</f>
        <v>3257</v>
      </c>
      <c r="Z50" s="1">
        <f>'2010'!N50</f>
        <v>2997</v>
      </c>
      <c r="AA50" s="1">
        <f>'2011'!N50</f>
        <v>3209</v>
      </c>
      <c r="AB50" s="1">
        <f>'2012'!N50</f>
        <v>0</v>
      </c>
      <c r="AC50" s="1">
        <f>'2013'!O50</f>
        <v>4423</v>
      </c>
      <c r="AD50" s="2">
        <f>'2001'!$O50</f>
        <v>0</v>
      </c>
      <c r="AE50" s="1">
        <f>'2002'!$O50</f>
        <v>6222</v>
      </c>
      <c r="AF50" s="1">
        <f>'2003'!$O50</f>
        <v>4316</v>
      </c>
      <c r="AG50" s="1">
        <f>'2004'!$O50</f>
        <v>0</v>
      </c>
      <c r="AH50" s="1">
        <f>'2005'!O50</f>
        <v>0</v>
      </c>
      <c r="AI50" s="1">
        <f>'2006'!O50</f>
        <v>4628</v>
      </c>
      <c r="AJ50" s="1">
        <f>'2007'!O50</f>
        <v>4431</v>
      </c>
      <c r="AK50" s="1">
        <f>'2008'!O50</f>
        <v>4609</v>
      </c>
      <c r="AL50" s="1">
        <f>'2009'!O50</f>
        <v>4739</v>
      </c>
      <c r="AM50" s="1">
        <f>'2010'!O50</f>
        <v>4560</v>
      </c>
      <c r="AN50" s="1">
        <f>'2011'!O50</f>
        <v>4764</v>
      </c>
      <c r="AO50" s="1">
        <f>'2012'!O50</f>
        <v>0</v>
      </c>
      <c r="AP50" s="1">
        <f>'2013'!$O50</f>
        <v>4423</v>
      </c>
      <c r="AQ50" s="2">
        <f>'2001'!$R50</f>
        <v>0</v>
      </c>
      <c r="AR50" s="1">
        <f>'2002'!$R50</f>
        <v>5158</v>
      </c>
      <c r="AS50" s="1">
        <f>'2003'!$R50</f>
        <v>3383</v>
      </c>
      <c r="AT50" s="1">
        <f>'2004'!$R50</f>
        <v>0</v>
      </c>
      <c r="AU50" s="1">
        <f>'2005'!R50</f>
        <v>0</v>
      </c>
      <c r="AV50" s="1">
        <f>'2006'!R50</f>
        <v>3240</v>
      </c>
      <c r="AW50" s="1">
        <f>'2007'!R50</f>
        <v>2955</v>
      </c>
      <c r="AX50" s="1">
        <f>'2008'!R50</f>
        <v>3075</v>
      </c>
      <c r="AY50" s="1">
        <f>'2009'!R50</f>
        <v>3059</v>
      </c>
      <c r="AZ50" s="1">
        <f>'2010'!R50</f>
        <v>3103</v>
      </c>
      <c r="BA50" s="1">
        <f>'2011'!R50</f>
        <v>3266</v>
      </c>
      <c r="BB50" s="1">
        <f>'2012'!R50</f>
        <v>0</v>
      </c>
      <c r="BC50" s="1">
        <f>'2013'!$R50</f>
        <v>2649</v>
      </c>
      <c r="BD50" s="3" t="str">
        <f>'2001'!S50</f>
        <v/>
      </c>
      <c r="BE50" s="4">
        <f>'2002'!$S50</f>
        <v>8.4538733526197368E-2</v>
      </c>
      <c r="BF50" s="4">
        <f>'2003'!$S50</f>
        <v>7.275254865616311E-2</v>
      </c>
      <c r="BG50" s="4" t="str">
        <f>'2004'!$S50</f>
        <v/>
      </c>
      <c r="BH50" s="4" t="str">
        <f>'2005'!$S50</f>
        <v/>
      </c>
      <c r="BI50" s="4">
        <f>'2006'!S50</f>
        <v>0.10285220397579949</v>
      </c>
      <c r="BJ50" s="4">
        <f>'2007'!S50</f>
        <v>0.11261566237869555</v>
      </c>
      <c r="BK50" s="4">
        <f>'2008'!S50</f>
        <v>0.11607724018225211</v>
      </c>
      <c r="BL50" s="4">
        <f>'2009'!S50</f>
        <v>0.10782865583456426</v>
      </c>
      <c r="BM50" s="4">
        <f>'2010'!S50</f>
        <v>0.10789473684210527</v>
      </c>
      <c r="BN50" s="165">
        <f>'2011'!S50</f>
        <v>0.1036943744752309</v>
      </c>
      <c r="BO50" s="165" t="str">
        <f>'2012'!$S50</f>
        <v/>
      </c>
      <c r="BP50" s="4">
        <f>'2013'!$S50</f>
        <v>0.11010626271761248</v>
      </c>
      <c r="BQ50" s="1"/>
      <c r="BR50" s="1"/>
      <c r="BS50" s="1"/>
      <c r="BT50" s="1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1"/>
      <c r="CG50" s="1"/>
      <c r="CH50" s="1"/>
      <c r="CI50" s="1"/>
      <c r="CJ50" s="1"/>
      <c r="CK50" s="1"/>
      <c r="CL50" s="1"/>
    </row>
    <row r="51" spans="1:90" ht="14.4">
      <c r="A51" s="1" t="s">
        <v>202</v>
      </c>
      <c r="B51" s="1" t="s">
        <v>59</v>
      </c>
      <c r="C51" s="12">
        <v>60619</v>
      </c>
      <c r="D51" s="2">
        <f>'2001'!$K51</f>
        <v>1079</v>
      </c>
      <c r="E51" s="1">
        <f>'2002'!$K51</f>
        <v>1205</v>
      </c>
      <c r="F51" s="1">
        <f>'2003'!$K51</f>
        <v>1517</v>
      </c>
      <c r="G51" s="1">
        <f>'2004'!$K51</f>
        <v>1363</v>
      </c>
      <c r="H51" s="1">
        <f>'2005'!K51</f>
        <v>1148</v>
      </c>
      <c r="I51" s="1">
        <f>'2006'!K51</f>
        <v>0</v>
      </c>
      <c r="J51" s="1">
        <f>'2007'!K51</f>
        <v>1625</v>
      </c>
      <c r="K51" s="1">
        <f>'2008'!K51</f>
        <v>1822</v>
      </c>
      <c r="L51" s="1">
        <f>'2009'!K51</f>
        <v>0</v>
      </c>
      <c r="M51" s="1">
        <f>'2010'!K51</f>
        <v>1585</v>
      </c>
      <c r="N51" s="1">
        <f>'2011'!K51</f>
        <v>1653</v>
      </c>
      <c r="O51" s="1">
        <f>'2012'!$K51</f>
        <v>0</v>
      </c>
      <c r="P51" s="1">
        <f>'2013'!$K51</f>
        <v>0</v>
      </c>
      <c r="Q51" s="2">
        <f>'2001'!$N51</f>
        <v>1066</v>
      </c>
      <c r="R51" s="1">
        <f>'2002'!$N51</f>
        <v>985</v>
      </c>
      <c r="S51" s="1">
        <f>'2003'!$N51</f>
        <v>1483</v>
      </c>
      <c r="T51" s="1">
        <f>'2004'!$N51</f>
        <v>1216</v>
      </c>
      <c r="U51" s="1">
        <f>'2005'!N51</f>
        <v>820</v>
      </c>
      <c r="V51" s="1">
        <f>'2006'!N51</f>
        <v>0</v>
      </c>
      <c r="W51" s="1">
        <f>'2007'!N51</f>
        <v>1257</v>
      </c>
      <c r="X51" s="1">
        <f>'2008'!N51</f>
        <v>1460</v>
      </c>
      <c r="Y51" s="1">
        <f>'2009'!N51</f>
        <v>0</v>
      </c>
      <c r="Z51" s="1">
        <f>'2010'!N51</f>
        <v>1322</v>
      </c>
      <c r="AA51" s="1">
        <f>'2011'!N51</f>
        <v>1402</v>
      </c>
      <c r="AB51" s="1">
        <f>'2012'!N51</f>
        <v>0</v>
      </c>
      <c r="AC51" s="1">
        <f>'2013'!O51</f>
        <v>0</v>
      </c>
      <c r="AD51" s="2">
        <f>'2001'!$O51</f>
        <v>1990</v>
      </c>
      <c r="AE51" s="1">
        <f>'2002'!$O51</f>
        <v>1992</v>
      </c>
      <c r="AF51" s="1">
        <f>'2003'!$O51</f>
        <v>2091</v>
      </c>
      <c r="AG51" s="1">
        <f>'2004'!$O51</f>
        <v>1757</v>
      </c>
      <c r="AH51" s="1">
        <f>'2005'!O51</f>
        <v>1643</v>
      </c>
      <c r="AI51" s="1">
        <f>'2006'!O51</f>
        <v>0</v>
      </c>
      <c r="AJ51" s="1">
        <f>'2007'!O51</f>
        <v>2063</v>
      </c>
      <c r="AK51" s="1">
        <f>'2008'!O51</f>
        <v>2068</v>
      </c>
      <c r="AL51" s="1">
        <f>'2009'!O51</f>
        <v>0</v>
      </c>
      <c r="AM51" s="1">
        <f>'2010'!O51</f>
        <v>1806</v>
      </c>
      <c r="AN51" s="1">
        <f>'2011'!O51</f>
        <v>1849</v>
      </c>
      <c r="AO51" s="1">
        <f>'2012'!O51</f>
        <v>0</v>
      </c>
      <c r="AP51" s="1">
        <f>'2013'!$O51</f>
        <v>0</v>
      </c>
      <c r="AQ51" s="2">
        <f>'2001'!$R51</f>
        <v>1722</v>
      </c>
      <c r="AR51" s="1">
        <f>'2002'!$R51</f>
        <v>1581</v>
      </c>
      <c r="AS51" s="1">
        <f>'2003'!$R51</f>
        <v>1714</v>
      </c>
      <c r="AT51" s="1">
        <f>'2004'!$R51</f>
        <v>1181</v>
      </c>
      <c r="AU51" s="1">
        <f>'2005'!R51</f>
        <v>748</v>
      </c>
      <c r="AV51" s="1">
        <f>'2006'!R51</f>
        <v>0</v>
      </c>
      <c r="AW51" s="1">
        <f>'2007'!R51</f>
        <v>855</v>
      </c>
      <c r="AX51" s="1">
        <f>'2008'!R51</f>
        <v>960</v>
      </c>
      <c r="AY51" s="1">
        <f>'2009'!R51</f>
        <v>0</v>
      </c>
      <c r="AZ51" s="1">
        <f>'2010'!R51</f>
        <v>1002</v>
      </c>
      <c r="BA51" s="1">
        <f>'2011'!R51</f>
        <v>964</v>
      </c>
      <c r="BB51" s="1">
        <f>'2012'!R51</f>
        <v>0</v>
      </c>
      <c r="BC51" s="1">
        <f>'2013'!$R51</f>
        <v>0</v>
      </c>
      <c r="BD51" s="3">
        <f>'2001'!S51</f>
        <v>6.3819095477386928E-2</v>
      </c>
      <c r="BE51" s="4">
        <f>'2002'!$S51</f>
        <v>2.9116465863453816E-2</v>
      </c>
      <c r="BF51" s="4">
        <f>'2003'!$S51</f>
        <v>3.3476805356288858E-2</v>
      </c>
      <c r="BG51" s="4">
        <f>'2004'!$S51</f>
        <v>5.6346044393853156E-2</v>
      </c>
      <c r="BH51" s="4">
        <f>'2005'!$S51</f>
        <v>2.130249543517955E-2</v>
      </c>
      <c r="BI51" s="4" t="str">
        <f>'2006'!S51</f>
        <v/>
      </c>
      <c r="BJ51" s="4">
        <f>'2007'!S51</f>
        <v>0.10809500727096462</v>
      </c>
      <c r="BK51" s="4">
        <f>'2008'!S51</f>
        <v>0.10444874274661509</v>
      </c>
      <c r="BL51" s="4" t="str">
        <f>'2009'!S51</f>
        <v/>
      </c>
      <c r="BM51" s="4">
        <f>'2010'!S51</f>
        <v>9.3023255813953487E-2</v>
      </c>
      <c r="BN51" s="165">
        <f>'2011'!S51</f>
        <v>9.9513250405624656E-2</v>
      </c>
      <c r="BO51" s="165" t="str">
        <f>'2012'!$S51</f>
        <v/>
      </c>
      <c r="BP51" s="4" t="str">
        <f>'2013'!$S51</f>
        <v/>
      </c>
      <c r="BQ51" s="1"/>
      <c r="BR51" s="1"/>
      <c r="BS51" s="1"/>
      <c r="BT51" s="1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1"/>
      <c r="CG51" s="1"/>
      <c r="CH51" s="1"/>
      <c r="CI51" s="1"/>
      <c r="CJ51" s="1"/>
      <c r="CK51" s="1"/>
      <c r="CL51" s="1"/>
    </row>
    <row r="52" spans="1:90" ht="14.4">
      <c r="A52" s="1" t="s">
        <v>18</v>
      </c>
      <c r="B52" s="1" t="s">
        <v>60</v>
      </c>
      <c r="C52" s="12">
        <v>206086</v>
      </c>
      <c r="D52" s="2">
        <f>'2001'!$K52</f>
        <v>5056</v>
      </c>
      <c r="E52" s="1">
        <f>'2002'!$K52</f>
        <v>4069</v>
      </c>
      <c r="F52" s="1">
        <f>'2003'!$K52</f>
        <v>4661</v>
      </c>
      <c r="G52" s="1">
        <f>'2004'!$K52</f>
        <v>4292</v>
      </c>
      <c r="H52" s="1">
        <f>'2005'!K52</f>
        <v>3924</v>
      </c>
      <c r="I52" s="1">
        <f>'2006'!K52</f>
        <v>4441</v>
      </c>
      <c r="J52" s="1">
        <f>'2007'!K52</f>
        <v>4362</v>
      </c>
      <c r="K52" s="1">
        <f>'2008'!K52</f>
        <v>4151</v>
      </c>
      <c r="L52" s="1">
        <f>'2009'!K52</f>
        <v>4613</v>
      </c>
      <c r="M52" s="1">
        <f>'2010'!K52</f>
        <v>3726</v>
      </c>
      <c r="N52" s="1">
        <f>'2011'!K52</f>
        <v>3835</v>
      </c>
      <c r="O52" s="1">
        <f>'2012'!$K52</f>
        <v>0</v>
      </c>
      <c r="P52" s="1">
        <f>'2013'!$K52</f>
        <v>3430</v>
      </c>
      <c r="Q52" s="2">
        <f>'2001'!$N52</f>
        <v>4644</v>
      </c>
      <c r="R52" s="1">
        <f>'2002'!$N52</f>
        <v>3888</v>
      </c>
      <c r="S52" s="1">
        <f>'2003'!$N52</f>
        <v>4389</v>
      </c>
      <c r="T52" s="1">
        <f>'2004'!$N52</f>
        <v>4034</v>
      </c>
      <c r="U52" s="1">
        <f>'2005'!N52</f>
        <v>3627</v>
      </c>
      <c r="V52" s="1">
        <f>'2006'!N52</f>
        <v>3928</v>
      </c>
      <c r="W52" s="1">
        <f>'2007'!N52</f>
        <v>3497</v>
      </c>
      <c r="X52" s="1">
        <f>'2008'!N52</f>
        <v>3219</v>
      </c>
      <c r="Y52" s="1">
        <f>'2009'!N52</f>
        <v>3874</v>
      </c>
      <c r="Z52" s="1">
        <f>'2010'!N52</f>
        <v>2655</v>
      </c>
      <c r="AA52" s="1">
        <f>'2011'!N52</f>
        <v>2518</v>
      </c>
      <c r="AB52" s="1">
        <f>'2012'!N52</f>
        <v>0</v>
      </c>
      <c r="AC52" s="1">
        <f>'2013'!O52</f>
        <v>3341</v>
      </c>
      <c r="AD52" s="2">
        <f>'2001'!$O52</f>
        <v>4930</v>
      </c>
      <c r="AE52" s="1">
        <f>'2002'!$O52</f>
        <v>4353</v>
      </c>
      <c r="AF52" s="1">
        <f>'2003'!$O52</f>
        <v>4503</v>
      </c>
      <c r="AG52" s="1">
        <f>'2004'!$O52</f>
        <v>4689</v>
      </c>
      <c r="AH52" s="1">
        <f>'2005'!O52</f>
        <v>4519</v>
      </c>
      <c r="AI52" s="1">
        <f>'2006'!O52</f>
        <v>4644</v>
      </c>
      <c r="AJ52" s="1">
        <f>'2007'!O52</f>
        <v>4588</v>
      </c>
      <c r="AK52" s="1">
        <f>'2008'!O52</f>
        <v>4348</v>
      </c>
      <c r="AL52" s="1">
        <f>'2009'!O52</f>
        <v>4548</v>
      </c>
      <c r="AM52" s="1">
        <f>'2010'!O52</f>
        <v>3974</v>
      </c>
      <c r="AN52" s="1">
        <f>'2011'!O52</f>
        <v>4151</v>
      </c>
      <c r="AO52" s="1">
        <f>'2012'!O52</f>
        <v>0</v>
      </c>
      <c r="AP52" s="1">
        <f>'2013'!$O52</f>
        <v>3341</v>
      </c>
      <c r="AQ52" s="2">
        <f>'2001'!$R52</f>
        <v>4196</v>
      </c>
      <c r="AR52" s="1">
        <f>'2002'!$R52</f>
        <v>3703</v>
      </c>
      <c r="AS52" s="1">
        <f>'2003'!$R52</f>
        <v>3864</v>
      </c>
      <c r="AT52" s="1">
        <f>'2004'!$R52</f>
        <v>3913</v>
      </c>
      <c r="AU52" s="1">
        <f>'2005'!R52</f>
        <v>3720</v>
      </c>
      <c r="AV52" s="1">
        <f>'2006'!R52</f>
        <v>3344</v>
      </c>
      <c r="AW52" s="1">
        <f>'2007'!R52</f>
        <v>3167</v>
      </c>
      <c r="AX52" s="1">
        <f>'2008'!R52</f>
        <v>2378</v>
      </c>
      <c r="AY52" s="1">
        <f>'2009'!R52</f>
        <v>1739</v>
      </c>
      <c r="AZ52" s="1">
        <f>'2010'!R52</f>
        <v>1240</v>
      </c>
      <c r="BA52" s="1">
        <f>'2011'!R52</f>
        <v>1459</v>
      </c>
      <c r="BB52" s="1">
        <f>'2012'!R52</f>
        <v>0</v>
      </c>
      <c r="BC52" s="1">
        <f>'2013'!$R52</f>
        <v>958</v>
      </c>
      <c r="BD52" s="3">
        <f>'2001'!S52</f>
        <v>0.10182555780933063</v>
      </c>
      <c r="BE52" s="4">
        <f>'2002'!$S52</f>
        <v>0.10774178727314496</v>
      </c>
      <c r="BF52" s="4">
        <f>'2003'!$S52</f>
        <v>0.1141461248056851</v>
      </c>
      <c r="BG52" s="4">
        <f>'2004'!$S52</f>
        <v>0.10748560460652591</v>
      </c>
      <c r="BH52" s="4">
        <f>'2005'!$S52</f>
        <v>0.11551228147820314</v>
      </c>
      <c r="BI52" s="4">
        <f>'2006'!S52</f>
        <v>0.11089577950043067</v>
      </c>
      <c r="BJ52" s="4">
        <f>'2007'!S52</f>
        <v>8.7183958151700089E-2</v>
      </c>
      <c r="BK52" s="4">
        <f>'2008'!S52</f>
        <v>9.8896044158233665E-2</v>
      </c>
      <c r="BL52" s="4">
        <f>'2009'!S52</f>
        <v>8.5092348284960428E-2</v>
      </c>
      <c r="BM52" s="4">
        <f>'2010'!S52</f>
        <v>0.10216406643180674</v>
      </c>
      <c r="BN52" s="165">
        <f>'2011'!S52</f>
        <v>9.5157793302818594E-2</v>
      </c>
      <c r="BO52" s="165" t="str">
        <f>'2012'!$S52</f>
        <v/>
      </c>
      <c r="BP52" s="4">
        <f>'2013'!$S52</f>
        <v>0.11104459742592038</v>
      </c>
      <c r="BQ52" s="1"/>
      <c r="BR52" s="1"/>
      <c r="BS52" s="1"/>
      <c r="BT52" s="1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1"/>
      <c r="CG52" s="1"/>
      <c r="CH52" s="1"/>
      <c r="CI52" s="1"/>
      <c r="CJ52" s="1"/>
      <c r="CK52" s="1"/>
      <c r="CL52" s="1"/>
    </row>
    <row r="53" spans="1:90" ht="14.4">
      <c r="A53" s="1" t="s">
        <v>127</v>
      </c>
      <c r="B53" s="1" t="s">
        <v>126</v>
      </c>
      <c r="C53" s="12">
        <v>12197</v>
      </c>
      <c r="D53" s="2">
        <f>'2001'!$K53</f>
        <v>0</v>
      </c>
      <c r="E53" s="1">
        <f>'2002'!$K53</f>
        <v>0</v>
      </c>
      <c r="F53" s="1">
        <f>'2003'!$K53</f>
        <v>0</v>
      </c>
      <c r="G53" s="1">
        <f>'2004'!$K53</f>
        <v>0</v>
      </c>
      <c r="H53" s="1">
        <f>'2005'!K53</f>
        <v>0</v>
      </c>
      <c r="I53" s="1">
        <f>'2006'!K53</f>
        <v>0</v>
      </c>
      <c r="J53" s="1">
        <f>'2007'!K53</f>
        <v>0</v>
      </c>
      <c r="K53" s="1">
        <f>'2008'!K53</f>
        <v>0</v>
      </c>
      <c r="L53" s="1">
        <f>'2009'!K53</f>
        <v>0</v>
      </c>
      <c r="M53" s="1">
        <f>'2010'!K53</f>
        <v>0</v>
      </c>
      <c r="N53" s="1">
        <f>'2011'!K53</f>
        <v>0</v>
      </c>
      <c r="O53" s="1">
        <f>'2012'!$K53</f>
        <v>3435</v>
      </c>
      <c r="P53" s="1">
        <f>'2013'!$K53</f>
        <v>0</v>
      </c>
      <c r="Q53" s="2">
        <f>'2001'!$N53</f>
        <v>0</v>
      </c>
      <c r="R53" s="1">
        <f>'2002'!$N53</f>
        <v>0</v>
      </c>
      <c r="S53" s="1">
        <f>'2003'!$N53</f>
        <v>0</v>
      </c>
      <c r="T53" s="1">
        <f>'2004'!$N53</f>
        <v>0</v>
      </c>
      <c r="U53" s="1">
        <f>'2005'!N53</f>
        <v>0</v>
      </c>
      <c r="V53" s="1">
        <f>'2006'!N53</f>
        <v>0</v>
      </c>
      <c r="W53" s="1">
        <f>'2007'!N53</f>
        <v>0</v>
      </c>
      <c r="X53" s="1">
        <f>'2008'!N53</f>
        <v>0</v>
      </c>
      <c r="Y53" s="1">
        <f>'2009'!N53</f>
        <v>0</v>
      </c>
      <c r="Z53" s="1">
        <f>'2010'!N53</f>
        <v>0</v>
      </c>
      <c r="AA53" s="1">
        <f>'2011'!N53</f>
        <v>0</v>
      </c>
      <c r="AB53" s="1">
        <f>'2012'!N53</f>
        <v>1618</v>
      </c>
      <c r="AC53" s="1">
        <f>'2013'!O53</f>
        <v>0</v>
      </c>
      <c r="AD53" s="2">
        <f>'2001'!$O53</f>
        <v>0</v>
      </c>
      <c r="AE53" s="1">
        <f>'2002'!$O53</f>
        <v>0</v>
      </c>
      <c r="AF53" s="1">
        <f>'2003'!$O53</f>
        <v>0</v>
      </c>
      <c r="AG53" s="1">
        <f>'2004'!$O53</f>
        <v>0</v>
      </c>
      <c r="AH53" s="1">
        <f>'2005'!O53</f>
        <v>0</v>
      </c>
      <c r="AI53" s="1">
        <f>'2006'!O53</f>
        <v>0</v>
      </c>
      <c r="AJ53" s="1">
        <f>'2007'!O53</f>
        <v>0</v>
      </c>
      <c r="AK53" s="1">
        <f>'2008'!O53</f>
        <v>0</v>
      </c>
      <c r="AL53" s="1">
        <f>'2009'!O53</f>
        <v>0</v>
      </c>
      <c r="AM53" s="1">
        <f>'2010'!O53</f>
        <v>0</v>
      </c>
      <c r="AN53" s="1">
        <f>'2011'!O53</f>
        <v>0</v>
      </c>
      <c r="AO53" s="1">
        <f>'2012'!O53</f>
        <v>3467</v>
      </c>
      <c r="AP53" s="1">
        <f>'2013'!$O53</f>
        <v>0</v>
      </c>
      <c r="AQ53" s="2">
        <f>'2001'!$R53</f>
        <v>0</v>
      </c>
      <c r="AR53" s="1">
        <f>'2002'!$R53</f>
        <v>0</v>
      </c>
      <c r="AS53" s="1">
        <f>'2003'!$R53</f>
        <v>0</v>
      </c>
      <c r="AT53" s="1">
        <f>'2004'!$R53</f>
        <v>0</v>
      </c>
      <c r="AU53" s="1">
        <f>'2005'!R53</f>
        <v>0</v>
      </c>
      <c r="AV53" s="1">
        <f>'2006'!R53</f>
        <v>0</v>
      </c>
      <c r="AW53" s="1">
        <f>'2007'!R53</f>
        <v>0</v>
      </c>
      <c r="AX53" s="1">
        <f>'2008'!R53</f>
        <v>0</v>
      </c>
      <c r="AY53" s="1">
        <f>'2009'!R53</f>
        <v>0</v>
      </c>
      <c r="AZ53" s="1">
        <f>'2010'!R53</f>
        <v>0</v>
      </c>
      <c r="BA53" s="1">
        <f>'2011'!R53</f>
        <v>0</v>
      </c>
      <c r="BB53" s="1">
        <f>'2012'!R53</f>
        <v>1051</v>
      </c>
      <c r="BC53" s="1">
        <f>'2013'!$R53</f>
        <v>0</v>
      </c>
      <c r="BD53" s="3" t="str">
        <f>'2001'!S53</f>
        <v/>
      </c>
      <c r="BE53" s="4" t="str">
        <f>'2002'!$S53</f>
        <v/>
      </c>
      <c r="BF53" s="4" t="str">
        <f>'2003'!$S53</f>
        <v/>
      </c>
      <c r="BG53" s="4" t="str">
        <f>'2004'!$S53</f>
        <v/>
      </c>
      <c r="BH53" s="4" t="str">
        <f>'2005'!$S53</f>
        <v/>
      </c>
      <c r="BI53" s="4" t="str">
        <f>'2006'!S53</f>
        <v/>
      </c>
      <c r="BJ53" s="4" t="str">
        <f>'2007'!S53</f>
        <v/>
      </c>
      <c r="BK53" s="4" t="str">
        <f>'2008'!S53</f>
        <v/>
      </c>
      <c r="BL53" s="4" t="str">
        <f>'2009'!S53</f>
        <v/>
      </c>
      <c r="BM53" s="4" t="str">
        <f>'2010'!S53</f>
        <v/>
      </c>
      <c r="BN53" s="165" t="str">
        <f>'2011'!S53</f>
        <v/>
      </c>
      <c r="BO53" s="165">
        <f>'2012'!$S53</f>
        <v>8.9126045572541099E-2</v>
      </c>
      <c r="BP53" s="4" t="str">
        <f>'2013'!$S53</f>
        <v/>
      </c>
      <c r="BQ53" s="1"/>
      <c r="BR53" s="1"/>
      <c r="BS53" s="1"/>
      <c r="BT53" s="1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1"/>
      <c r="CG53" s="1"/>
      <c r="CH53" s="1"/>
      <c r="CI53" s="1"/>
      <c r="CJ53" s="1"/>
      <c r="CK53" s="1"/>
      <c r="CL53" s="1"/>
    </row>
    <row r="54" spans="1:90" ht="14.4">
      <c r="A54" s="1" t="s">
        <v>331</v>
      </c>
      <c r="B54" s="1" t="s">
        <v>124</v>
      </c>
      <c r="C54" s="12">
        <v>8861</v>
      </c>
      <c r="D54" s="2">
        <f>'2001'!$K54</f>
        <v>0</v>
      </c>
      <c r="E54" s="1">
        <f>'2002'!$K54</f>
        <v>0</v>
      </c>
      <c r="F54" s="1">
        <f>'2003'!$K54</f>
        <v>0</v>
      </c>
      <c r="G54" s="1">
        <f>'2004'!$K54</f>
        <v>0</v>
      </c>
      <c r="H54" s="1">
        <f>'2005'!K54</f>
        <v>0</v>
      </c>
      <c r="I54" s="1">
        <f>'2006'!K54</f>
        <v>0</v>
      </c>
      <c r="J54" s="1">
        <f>'2007'!K54</f>
        <v>0</v>
      </c>
      <c r="K54" s="1">
        <f>'2008'!K54</f>
        <v>0</v>
      </c>
      <c r="L54" s="1">
        <f>'2009'!K54</f>
        <v>0</v>
      </c>
      <c r="M54" s="1">
        <f>'2010'!K54</f>
        <v>0</v>
      </c>
      <c r="N54" s="1">
        <f>'2011'!K54</f>
        <v>0</v>
      </c>
      <c r="O54" s="1">
        <f>'2012'!$K54</f>
        <v>0</v>
      </c>
      <c r="P54" s="1">
        <f>'2013'!$K54</f>
        <v>0</v>
      </c>
      <c r="Q54" s="2">
        <f>'2001'!$N54</f>
        <v>0</v>
      </c>
      <c r="R54" s="1">
        <f>'2002'!$N54</f>
        <v>0</v>
      </c>
      <c r="S54" s="1">
        <f>'2003'!$N54</f>
        <v>0</v>
      </c>
      <c r="T54" s="1">
        <f>'2004'!$N54</f>
        <v>0</v>
      </c>
      <c r="U54" s="1">
        <f>'2005'!N54</f>
        <v>0</v>
      </c>
      <c r="V54" s="1">
        <f>'2006'!N54</f>
        <v>0</v>
      </c>
      <c r="W54" s="1">
        <f>'2007'!N54</f>
        <v>0</v>
      </c>
      <c r="X54" s="1">
        <f>'2008'!N54</f>
        <v>0</v>
      </c>
      <c r="Y54" s="1">
        <f>'2009'!N54</f>
        <v>0</v>
      </c>
      <c r="Z54" s="1">
        <f>'2010'!N54</f>
        <v>0</v>
      </c>
      <c r="AA54" s="1">
        <f>'2011'!N54</f>
        <v>0</v>
      </c>
      <c r="AB54" s="1">
        <f>'2012'!N54</f>
        <v>0</v>
      </c>
      <c r="AC54" s="1">
        <f>'2013'!O54</f>
        <v>0</v>
      </c>
      <c r="AD54" s="2">
        <f>'2001'!$O54</f>
        <v>0</v>
      </c>
      <c r="AE54" s="1">
        <f>'2002'!$O54</f>
        <v>0</v>
      </c>
      <c r="AF54" s="1">
        <f>'2003'!$O54</f>
        <v>0</v>
      </c>
      <c r="AG54" s="1">
        <f>'2004'!$O54</f>
        <v>0</v>
      </c>
      <c r="AH54" s="1">
        <f>'2005'!O54</f>
        <v>0</v>
      </c>
      <c r="AI54" s="1">
        <f>'2006'!O54</f>
        <v>0</v>
      </c>
      <c r="AJ54" s="1">
        <f>'2007'!O54</f>
        <v>0</v>
      </c>
      <c r="AK54" s="1">
        <f>'2008'!O54</f>
        <v>0</v>
      </c>
      <c r="AL54" s="1">
        <f>'2009'!O54</f>
        <v>0</v>
      </c>
      <c r="AM54" s="1">
        <f>'2010'!O54</f>
        <v>0</v>
      </c>
      <c r="AN54" s="1">
        <f>'2011'!O54</f>
        <v>0</v>
      </c>
      <c r="AO54" s="1">
        <f>'2012'!O54</f>
        <v>0</v>
      </c>
      <c r="AP54" s="1">
        <f>'2013'!$O54</f>
        <v>0</v>
      </c>
      <c r="AQ54" s="2">
        <f>'2001'!$R54</f>
        <v>0</v>
      </c>
      <c r="AR54" s="1">
        <f>'2002'!$R54</f>
        <v>0</v>
      </c>
      <c r="AS54" s="1">
        <f>'2003'!$R54</f>
        <v>0</v>
      </c>
      <c r="AT54" s="1">
        <f>'2004'!$R54</f>
        <v>0</v>
      </c>
      <c r="AU54" s="1">
        <f>'2005'!R54</f>
        <v>0</v>
      </c>
      <c r="AV54" s="1">
        <f>'2006'!R54</f>
        <v>0</v>
      </c>
      <c r="AW54" s="1">
        <f>'2007'!R54</f>
        <v>0</v>
      </c>
      <c r="AX54" s="1">
        <f>'2008'!R54</f>
        <v>0</v>
      </c>
      <c r="AY54" s="1">
        <f>'2009'!R54</f>
        <v>0</v>
      </c>
      <c r="AZ54" s="1">
        <f>'2010'!R54</f>
        <v>0</v>
      </c>
      <c r="BA54" s="1">
        <f>'2011'!R54</f>
        <v>0</v>
      </c>
      <c r="BB54" s="1">
        <f>'2012'!R54</f>
        <v>0</v>
      </c>
      <c r="BC54" s="1">
        <f>'2013'!$R54</f>
        <v>0</v>
      </c>
      <c r="BD54" s="3" t="str">
        <f>'2001'!S54</f>
        <v/>
      </c>
      <c r="BE54" s="4" t="str">
        <f>'2002'!$S54</f>
        <v/>
      </c>
      <c r="BF54" s="4" t="str">
        <f>'2003'!$S54</f>
        <v/>
      </c>
      <c r="BG54" s="4" t="str">
        <f>'2004'!$S54</f>
        <v/>
      </c>
      <c r="BH54" s="4" t="str">
        <f>'2005'!$S54</f>
        <v/>
      </c>
      <c r="BI54" s="4" t="str">
        <f>'2006'!S54</f>
        <v/>
      </c>
      <c r="BJ54" s="4" t="str">
        <f>'2007'!S54</f>
        <v/>
      </c>
      <c r="BK54" s="4" t="str">
        <f>'2008'!S54</f>
        <v/>
      </c>
      <c r="BL54" s="4" t="str">
        <f>'2009'!S54</f>
        <v/>
      </c>
      <c r="BM54" s="4" t="str">
        <f>'2010'!S54</f>
        <v/>
      </c>
      <c r="BN54" s="165" t="str">
        <f>'2011'!S54</f>
        <v/>
      </c>
      <c r="BO54" s="165" t="str">
        <f>'2012'!$S54</f>
        <v/>
      </c>
      <c r="BP54" s="4" t="str">
        <f>'2013'!$S54</f>
        <v/>
      </c>
      <c r="BQ54" s="1"/>
      <c r="BR54" s="1"/>
      <c r="BS54" s="1"/>
      <c r="BT54" s="1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1"/>
      <c r="CG54" s="1"/>
      <c r="CH54" s="1"/>
      <c r="CI54" s="1"/>
      <c r="CJ54" s="1"/>
      <c r="CK54" s="1"/>
      <c r="CL54" s="1"/>
    </row>
    <row r="55" spans="1:90" ht="14.4">
      <c r="A55" s="1" t="s">
        <v>204</v>
      </c>
      <c r="B55" s="1" t="s">
        <v>61</v>
      </c>
      <c r="C55" s="12">
        <v>59916</v>
      </c>
      <c r="D55" s="2">
        <f>'2001'!$K55</f>
        <v>1095</v>
      </c>
      <c r="E55" s="1">
        <f>'2002'!$K55</f>
        <v>1150</v>
      </c>
      <c r="F55" s="1">
        <f>'2003'!$K55</f>
        <v>0</v>
      </c>
      <c r="G55" s="1">
        <f>'2004'!$K55</f>
        <v>1486</v>
      </c>
      <c r="H55" s="1">
        <f>'2005'!K55</f>
        <v>0</v>
      </c>
      <c r="I55" s="1">
        <f>'2006'!K55</f>
        <v>1538</v>
      </c>
      <c r="J55" s="1">
        <f>'2007'!K55</f>
        <v>1493</v>
      </c>
      <c r="K55" s="1">
        <f>'2008'!K55</f>
        <v>0</v>
      </c>
      <c r="L55" s="1">
        <f>'2009'!K55</f>
        <v>1576</v>
      </c>
      <c r="M55" s="1">
        <f>'2010'!K55</f>
        <v>1186</v>
      </c>
      <c r="N55" s="1">
        <f>'2011'!K55</f>
        <v>1352</v>
      </c>
      <c r="O55" s="1">
        <f>'2012'!$K55</f>
        <v>1263</v>
      </c>
      <c r="P55" s="1">
        <f>'2013'!$K55</f>
        <v>1329</v>
      </c>
      <c r="Q55" s="2">
        <f>'2001'!$N55</f>
        <v>941</v>
      </c>
      <c r="R55" s="1">
        <f>'2002'!$N55</f>
        <v>985</v>
      </c>
      <c r="S55" s="1">
        <f>'2003'!$N55</f>
        <v>0</v>
      </c>
      <c r="T55" s="1">
        <f>'2004'!$N55</f>
        <v>1383</v>
      </c>
      <c r="U55" s="1">
        <f>'2005'!N55</f>
        <v>0</v>
      </c>
      <c r="V55" s="1">
        <f>'2006'!N55</f>
        <v>1449</v>
      </c>
      <c r="W55" s="1">
        <f>'2007'!N55</f>
        <v>1417</v>
      </c>
      <c r="X55" s="1">
        <f>'2008'!N55</f>
        <v>0</v>
      </c>
      <c r="Y55" s="1">
        <f>'2009'!N55</f>
        <v>1424</v>
      </c>
      <c r="Z55" s="1">
        <f>'2010'!N55</f>
        <v>1029</v>
      </c>
      <c r="AA55" s="1">
        <f>'2011'!N55</f>
        <v>1161</v>
      </c>
      <c r="AB55" s="1">
        <f>'2012'!N55</f>
        <v>1101</v>
      </c>
      <c r="AC55" s="1">
        <f>'2013'!O55</f>
        <v>1398</v>
      </c>
      <c r="AD55" s="2">
        <f>'2001'!$O55</f>
        <v>2171</v>
      </c>
      <c r="AE55" s="1">
        <f>'2002'!$O55</f>
        <v>2208</v>
      </c>
      <c r="AF55" s="1">
        <f>'2003'!$O55</f>
        <v>0</v>
      </c>
      <c r="AG55" s="1">
        <f>'2004'!$O55</f>
        <v>2070</v>
      </c>
      <c r="AH55" s="1">
        <f>'2005'!O55</f>
        <v>0</v>
      </c>
      <c r="AI55" s="1">
        <f>'2006'!O55</f>
        <v>1723</v>
      </c>
      <c r="AJ55" s="1">
        <f>'2007'!O55</f>
        <v>1794</v>
      </c>
      <c r="AK55" s="1">
        <f>'2008'!O55</f>
        <v>0</v>
      </c>
      <c r="AL55" s="1">
        <f>'2009'!O55</f>
        <v>1742</v>
      </c>
      <c r="AM55" s="1">
        <f>'2010'!O55</f>
        <v>1656</v>
      </c>
      <c r="AN55" s="1">
        <f>'2011'!O55</f>
        <v>1569</v>
      </c>
      <c r="AO55" s="1">
        <f>'2012'!O55</f>
        <v>1406</v>
      </c>
      <c r="AP55" s="1">
        <f>'2013'!$O55</f>
        <v>1398</v>
      </c>
      <c r="AQ55" s="2">
        <f>'2001'!$R55</f>
        <v>1735</v>
      </c>
      <c r="AR55" s="1">
        <f>'2002'!$R55</f>
        <v>1779</v>
      </c>
      <c r="AS55" s="1">
        <f>'2003'!$R55</f>
        <v>0</v>
      </c>
      <c r="AT55" s="1">
        <f>'2004'!$R55</f>
        <v>1666</v>
      </c>
      <c r="AU55" s="1">
        <f>'2005'!R55</f>
        <v>0</v>
      </c>
      <c r="AV55" s="1">
        <f>'2006'!R55</f>
        <v>1316</v>
      </c>
      <c r="AW55" s="1">
        <f>'2007'!R55</f>
        <v>1451</v>
      </c>
      <c r="AX55" s="1">
        <f>'2008'!R55</f>
        <v>0</v>
      </c>
      <c r="AY55" s="1">
        <f>'2009'!R55</f>
        <v>1333</v>
      </c>
      <c r="AZ55" s="1">
        <f>'2010'!R55</f>
        <v>1294</v>
      </c>
      <c r="BA55" s="1">
        <f>'2011'!R55</f>
        <v>1110</v>
      </c>
      <c r="BB55" s="1">
        <f>'2012'!R55</f>
        <v>1002</v>
      </c>
      <c r="BC55" s="1">
        <f>'2013'!$R55</f>
        <v>1391</v>
      </c>
      <c r="BD55" s="3">
        <f>'2001'!S55</f>
        <v>1.2897282358360202E-2</v>
      </c>
      <c r="BE55" s="4">
        <f>'2002'!$S55</f>
        <v>4.9818840579710144E-2</v>
      </c>
      <c r="BF55" s="4" t="str">
        <f>'2003'!$S55</f>
        <v/>
      </c>
      <c r="BG55" s="4">
        <f>'2004'!$S55</f>
        <v>7.1497584541062809E-2</v>
      </c>
      <c r="BH55" s="4" t="str">
        <f>'2005'!$S55</f>
        <v/>
      </c>
      <c r="BI55" s="4">
        <f>'2006'!S55</f>
        <v>8.9378990133488101E-2</v>
      </c>
      <c r="BJ55" s="4">
        <f>'2007'!S55</f>
        <v>7.4693422519509473E-2</v>
      </c>
      <c r="BK55" s="4" t="str">
        <f>'2008'!S55</f>
        <v/>
      </c>
      <c r="BL55" s="4">
        <f>'2009'!S55</f>
        <v>0.14121699196326062</v>
      </c>
      <c r="BM55" s="4">
        <f>'2010'!S55</f>
        <v>6.3405797101449279E-2</v>
      </c>
      <c r="BN55" s="165">
        <f>'2011'!S55</f>
        <v>9.0503505417463354E-2</v>
      </c>
      <c r="BO55" s="165">
        <f>'2012'!$S55</f>
        <v>8.8193456614509252E-2</v>
      </c>
      <c r="BP55" s="4">
        <f>'2013'!$S55</f>
        <v>9.5851216022889846E-2</v>
      </c>
      <c r="BQ55" s="1"/>
      <c r="BR55" s="1"/>
      <c r="BS55" s="1"/>
      <c r="BT55" s="1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1"/>
      <c r="CG55" s="1"/>
      <c r="CH55" s="1"/>
      <c r="CI55" s="1"/>
      <c r="CJ55" s="1"/>
      <c r="CK55" s="1"/>
      <c r="CL55" s="1"/>
    </row>
    <row r="56" spans="1:90" ht="14.4">
      <c r="A56" s="1" t="s">
        <v>206</v>
      </c>
      <c r="B56" s="1" t="s">
        <v>62</v>
      </c>
      <c r="C56" s="12">
        <v>21362</v>
      </c>
      <c r="D56" s="2">
        <f>'2001'!$K56</f>
        <v>21</v>
      </c>
      <c r="E56" s="1">
        <f>'2002'!$K56</f>
        <v>56</v>
      </c>
      <c r="F56" s="1">
        <f>'2003'!$K56</f>
        <v>166</v>
      </c>
      <c r="G56" s="1">
        <f>'2004'!$K56</f>
        <v>221</v>
      </c>
      <c r="H56" s="1">
        <f>'2005'!K56</f>
        <v>339</v>
      </c>
      <c r="I56" s="1">
        <f>'2006'!K56</f>
        <v>368</v>
      </c>
      <c r="J56" s="1">
        <f>'2007'!K56</f>
        <v>303</v>
      </c>
      <c r="K56" s="1">
        <f>'2008'!K56</f>
        <v>344</v>
      </c>
      <c r="L56" s="1">
        <f>'2009'!K56</f>
        <v>249</v>
      </c>
      <c r="M56" s="1">
        <f>'2010'!K56</f>
        <v>261</v>
      </c>
      <c r="N56" s="1">
        <f>'2011'!K56</f>
        <v>273</v>
      </c>
      <c r="O56" s="1">
        <f>'2012'!$K56</f>
        <v>321</v>
      </c>
      <c r="P56" s="1">
        <f>'2013'!$K56</f>
        <v>0</v>
      </c>
      <c r="Q56" s="2">
        <f>'2001'!$N56</f>
        <v>9</v>
      </c>
      <c r="R56" s="1">
        <f>'2002'!$N56</f>
        <v>33</v>
      </c>
      <c r="S56" s="1">
        <f>'2003'!$N56</f>
        <v>139</v>
      </c>
      <c r="T56" s="1">
        <f>'2004'!$N56</f>
        <v>176</v>
      </c>
      <c r="U56" s="1">
        <f>'2005'!N56</f>
        <v>307</v>
      </c>
      <c r="V56" s="1">
        <f>'2006'!N56</f>
        <v>302</v>
      </c>
      <c r="W56" s="1">
        <f>'2007'!N56</f>
        <v>255</v>
      </c>
      <c r="X56" s="1">
        <f>'2008'!N56</f>
        <v>321</v>
      </c>
      <c r="Y56" s="1">
        <f>'2009'!N56</f>
        <v>237</v>
      </c>
      <c r="Z56" s="1">
        <f>'2010'!N56</f>
        <v>216</v>
      </c>
      <c r="AA56" s="1">
        <f>'2011'!N56</f>
        <v>240</v>
      </c>
      <c r="AB56" s="1">
        <f>'2012'!N56</f>
        <v>255</v>
      </c>
      <c r="AC56" s="1">
        <f>'2013'!O56</f>
        <v>0</v>
      </c>
      <c r="AD56" s="2">
        <f>'2001'!$O56</f>
        <v>85</v>
      </c>
      <c r="AE56" s="1">
        <f>'2002'!$O56</f>
        <v>314</v>
      </c>
      <c r="AF56" s="1">
        <f>'2003'!$O56</f>
        <v>387</v>
      </c>
      <c r="AG56" s="1">
        <f>'2004'!$O56</f>
        <v>517</v>
      </c>
      <c r="AH56" s="1">
        <f>'2005'!O56</f>
        <v>584</v>
      </c>
      <c r="AI56" s="1">
        <f>'2006'!O56</f>
        <v>605</v>
      </c>
      <c r="AJ56" s="1">
        <f>'2007'!O56</f>
        <v>557</v>
      </c>
      <c r="AK56" s="1">
        <f>'2008'!O56</f>
        <v>533</v>
      </c>
      <c r="AL56" s="1">
        <f>'2009'!O56</f>
        <v>260</v>
      </c>
      <c r="AM56" s="1">
        <f>'2010'!O56</f>
        <v>1038</v>
      </c>
      <c r="AN56" s="1">
        <f>'2011'!O56</f>
        <v>1113</v>
      </c>
      <c r="AO56" s="1">
        <f>'2012'!O56</f>
        <v>1023</v>
      </c>
      <c r="AP56" s="1">
        <f>'2013'!$O56</f>
        <v>0</v>
      </c>
      <c r="AQ56" s="2">
        <f>'2001'!$R56</f>
        <v>20</v>
      </c>
      <c r="AR56" s="1">
        <f>'2002'!$R56</f>
        <v>206</v>
      </c>
      <c r="AS56" s="1">
        <f>'2003'!$R56</f>
        <v>276</v>
      </c>
      <c r="AT56" s="1">
        <f>'2004'!$R56</f>
        <v>396</v>
      </c>
      <c r="AU56" s="1">
        <f>'2005'!R56</f>
        <v>464</v>
      </c>
      <c r="AV56" s="1">
        <f>'2006'!R56</f>
        <v>413</v>
      </c>
      <c r="AW56" s="1">
        <f>'2007'!R56</f>
        <v>340</v>
      </c>
      <c r="AX56" s="1">
        <f>'2008'!R56</f>
        <v>312</v>
      </c>
      <c r="AY56" s="1">
        <f>'2009'!R56</f>
        <v>212</v>
      </c>
      <c r="AZ56" s="1">
        <f>'2010'!R56</f>
        <v>835</v>
      </c>
      <c r="BA56" s="1">
        <f>'2011'!R56</f>
        <v>909</v>
      </c>
      <c r="BB56" s="1">
        <f>'2012'!R56</f>
        <v>681</v>
      </c>
      <c r="BC56" s="1">
        <f>'2013'!$R56</f>
        <v>0</v>
      </c>
      <c r="BD56" s="3">
        <f>'2001'!S56</f>
        <v>5.8823529411764705E-2</v>
      </c>
      <c r="BE56" s="4">
        <f>'2002'!$S56</f>
        <v>6.369426751592357E-3</v>
      </c>
      <c r="BF56" s="4">
        <f>'2003'!$S56</f>
        <v>3.6175710594315243E-2</v>
      </c>
      <c r="BG56" s="4">
        <f>'2004'!$S56</f>
        <v>6.5764023210831718E-2</v>
      </c>
      <c r="BH56" s="4">
        <f>'2005'!$S56</f>
        <v>4.6232876712328765E-2</v>
      </c>
      <c r="BI56" s="4">
        <f>'2006'!S56</f>
        <v>5.9504132231404959E-2</v>
      </c>
      <c r="BJ56" s="4">
        <f>'2007'!S56</f>
        <v>4.66786355475763E-2</v>
      </c>
      <c r="BK56" s="4">
        <f>'2008'!S56</f>
        <v>4.6904315196998121E-2</v>
      </c>
      <c r="BL56" s="4">
        <f>'2009'!S56</f>
        <v>6.1538461538461542E-2</v>
      </c>
      <c r="BM56" s="4">
        <f>'2010'!S56</f>
        <v>3.5645472061657031E-2</v>
      </c>
      <c r="BN56" s="165">
        <f>'2011'!S56</f>
        <v>4.7619047619047616E-2</v>
      </c>
      <c r="BO56" s="165">
        <f>'2012'!$S56</f>
        <v>2.5415444770283482E-2</v>
      </c>
      <c r="BP56" s="4" t="str">
        <f>'2013'!$S56</f>
        <v/>
      </c>
      <c r="BQ56" s="1"/>
      <c r="BR56" s="1"/>
      <c r="BS56" s="1"/>
      <c r="BT56" s="1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1"/>
      <c r="CG56" s="1"/>
      <c r="CH56" s="1"/>
      <c r="CI56" s="1"/>
      <c r="CJ56" s="1"/>
      <c r="CK56" s="1"/>
      <c r="CL56" s="1"/>
    </row>
    <row r="57" spans="1:90" ht="14.4">
      <c r="A57" s="1" t="s">
        <v>208</v>
      </c>
      <c r="B57" s="1" t="s">
        <v>63</v>
      </c>
      <c r="C57" s="12">
        <v>488406</v>
      </c>
      <c r="D57" s="2">
        <f>'2001'!$K57</f>
        <v>3873</v>
      </c>
      <c r="E57" s="1">
        <f>'2002'!$K57</f>
        <v>5291</v>
      </c>
      <c r="F57" s="1">
        <f>'2003'!$K57</f>
        <v>6623</v>
      </c>
      <c r="G57" s="1">
        <f>'2004'!$K57</f>
        <v>5428</v>
      </c>
      <c r="H57" s="1">
        <f>'2005'!K57</f>
        <v>6076</v>
      </c>
      <c r="I57" s="1">
        <f>'2006'!K57</f>
        <v>6041</v>
      </c>
      <c r="J57" s="1">
        <f>'2007'!K57</f>
        <v>6229</v>
      </c>
      <c r="K57" s="1">
        <f>'2008'!K57</f>
        <v>0</v>
      </c>
      <c r="L57" s="1">
        <f>'2009'!K57</f>
        <v>0</v>
      </c>
      <c r="M57" s="1">
        <f>'2010'!K57</f>
        <v>6196</v>
      </c>
      <c r="N57" s="1">
        <f>'2011'!K57</f>
        <v>5406</v>
      </c>
      <c r="O57" s="1">
        <f>'2012'!$K57</f>
        <v>5937</v>
      </c>
      <c r="P57" s="1">
        <f>'2013'!$K57</f>
        <v>5847</v>
      </c>
      <c r="Q57" s="2">
        <f>'2001'!$N57</f>
        <v>2186</v>
      </c>
      <c r="R57" s="1">
        <f>'2002'!$N57</f>
        <v>3074</v>
      </c>
      <c r="S57" s="1">
        <f>'2003'!$N57</f>
        <v>4404</v>
      </c>
      <c r="T57" s="1">
        <f>'2004'!$N57</f>
        <v>3965</v>
      </c>
      <c r="U57" s="1">
        <f>'2005'!N57</f>
        <v>3863</v>
      </c>
      <c r="V57" s="1">
        <f>'2006'!N57</f>
        <v>3593</v>
      </c>
      <c r="W57" s="1">
        <f>'2007'!N57</f>
        <v>3053</v>
      </c>
      <c r="X57" s="1">
        <f>'2008'!N57</f>
        <v>0</v>
      </c>
      <c r="Y57" s="1">
        <f>'2009'!N57</f>
        <v>0</v>
      </c>
      <c r="Z57" s="1">
        <f>'2010'!N57</f>
        <v>3053</v>
      </c>
      <c r="AA57" s="1">
        <f>'2011'!N57</f>
        <v>3086</v>
      </c>
      <c r="AB57" s="1">
        <f>'2012'!N57</f>
        <v>2932</v>
      </c>
      <c r="AC57" s="1">
        <f>'2013'!O57</f>
        <v>7461</v>
      </c>
      <c r="AD57" s="2">
        <f>'2001'!$O57</f>
        <v>6349</v>
      </c>
      <c r="AE57" s="1">
        <f>'2002'!$O57</f>
        <v>7947</v>
      </c>
      <c r="AF57" s="1">
        <f>'2003'!$O57</f>
        <v>7581</v>
      </c>
      <c r="AG57" s="1">
        <f>'2004'!$O57</f>
        <v>7852</v>
      </c>
      <c r="AH57" s="1">
        <f>'2005'!O57</f>
        <v>7632</v>
      </c>
      <c r="AI57" s="1">
        <f>'2006'!O57</f>
        <v>8025</v>
      </c>
      <c r="AJ57" s="1">
        <f>'2007'!O57</f>
        <v>7593</v>
      </c>
      <c r="AK57" s="1">
        <f>'2008'!O57</f>
        <v>0</v>
      </c>
      <c r="AL57" s="1">
        <f>'2009'!O57</f>
        <v>0</v>
      </c>
      <c r="AM57" s="1">
        <f>'2010'!O57</f>
        <v>9330</v>
      </c>
      <c r="AN57" s="1">
        <f>'2011'!O57</f>
        <v>8626</v>
      </c>
      <c r="AO57" s="1">
        <f>'2012'!O57</f>
        <v>8343</v>
      </c>
      <c r="AP57" s="1">
        <f>'2013'!$O57</f>
        <v>7461</v>
      </c>
      <c r="AQ57" s="2">
        <f>'2001'!$R57</f>
        <v>2847</v>
      </c>
      <c r="AR57" s="1">
        <f>'2002'!$R57</f>
        <v>3835</v>
      </c>
      <c r="AS57" s="1">
        <f>'2003'!$R57</f>
        <v>4134</v>
      </c>
      <c r="AT57" s="1">
        <f>'2004'!$R57</f>
        <v>3842</v>
      </c>
      <c r="AU57" s="1">
        <f>'2005'!R57</f>
        <v>4044</v>
      </c>
      <c r="AV57" s="1">
        <f>'2006'!R57</f>
        <v>4379</v>
      </c>
      <c r="AW57" s="1">
        <f>'2007'!R57</f>
        <v>3244</v>
      </c>
      <c r="AX57" s="1">
        <f>'2008'!R57</f>
        <v>0</v>
      </c>
      <c r="AY57" s="1">
        <f>'2009'!R57</f>
        <v>0</v>
      </c>
      <c r="AZ57" s="1">
        <f>'2010'!R57</f>
        <v>3477</v>
      </c>
      <c r="BA57" s="1">
        <f>'2011'!R57</f>
        <v>3639</v>
      </c>
      <c r="BB57" s="1">
        <f>'2012'!R57</f>
        <v>4391</v>
      </c>
      <c r="BC57" s="1">
        <f>'2013'!$R57</f>
        <v>4025</v>
      </c>
      <c r="BD57" s="3">
        <f>'2001'!S57</f>
        <v>0.1256890848952591</v>
      </c>
      <c r="BE57" s="4">
        <f>'2002'!$S57</f>
        <v>0.11689945891531396</v>
      </c>
      <c r="BF57" s="4">
        <f>'2003'!$S57</f>
        <v>0.11779448621553884</v>
      </c>
      <c r="BG57" s="4">
        <f>'2004'!$S57</f>
        <v>0.1129648497198166</v>
      </c>
      <c r="BH57" s="4">
        <f>'2005'!$S57</f>
        <v>0.11910377358490566</v>
      </c>
      <c r="BI57" s="4">
        <f>'2006'!S57</f>
        <v>0.12299065420560748</v>
      </c>
      <c r="BJ57" s="4">
        <f>'2007'!S57</f>
        <v>0.12959304622678783</v>
      </c>
      <c r="BK57" s="4" t="str">
        <f>'2008'!S57</f>
        <v/>
      </c>
      <c r="BL57" s="4" t="str">
        <f>'2009'!S57</f>
        <v/>
      </c>
      <c r="BM57" s="4">
        <f>'2010'!S57</f>
        <v>0.11907824222936764</v>
      </c>
      <c r="BN57" s="165">
        <f>'2011'!S57</f>
        <v>0.17910966844423834</v>
      </c>
      <c r="BO57" s="165">
        <f>'2012'!$S57</f>
        <v>0.11770346398178114</v>
      </c>
      <c r="BP57" s="4">
        <f>'2013'!$S57</f>
        <v>0.12076129205200375</v>
      </c>
      <c r="BQ57" s="1"/>
      <c r="BR57" s="1"/>
      <c r="BS57" s="1"/>
      <c r="BT57" s="1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1"/>
      <c r="CG57" s="1"/>
      <c r="CH57" s="1"/>
      <c r="CI57" s="1"/>
      <c r="CJ57" s="1"/>
      <c r="CK57" s="1"/>
      <c r="CL57" s="1"/>
    </row>
    <row r="58" spans="1:90" ht="14.4">
      <c r="A58" s="1" t="s">
        <v>210</v>
      </c>
      <c r="B58" s="1" t="s">
        <v>64</v>
      </c>
      <c r="C58" s="12">
        <v>54691</v>
      </c>
      <c r="D58" s="2">
        <f>'2001'!$K58</f>
        <v>0</v>
      </c>
      <c r="E58" s="1">
        <f>'2002'!$K58</f>
        <v>0</v>
      </c>
      <c r="F58" s="1">
        <f>'2003'!$K58</f>
        <v>0</v>
      </c>
      <c r="G58" s="1">
        <f>'2004'!$K58</f>
        <v>0</v>
      </c>
      <c r="H58" s="1">
        <f>'2005'!K58</f>
        <v>694</v>
      </c>
      <c r="I58" s="1">
        <f>'2006'!K58</f>
        <v>1086</v>
      </c>
      <c r="J58" s="1">
        <f>'2007'!K58</f>
        <v>1144</v>
      </c>
      <c r="K58" s="1">
        <f>'2008'!K58</f>
        <v>1835</v>
      </c>
      <c r="L58" s="1">
        <f>'2009'!K58</f>
        <v>1525</v>
      </c>
      <c r="M58" s="1">
        <f>'2010'!K58</f>
        <v>1704</v>
      </c>
      <c r="N58" s="1">
        <f>'2011'!K58</f>
        <v>1702</v>
      </c>
      <c r="O58" s="1">
        <f>'2012'!$K58</f>
        <v>1387</v>
      </c>
      <c r="P58" s="1">
        <f>'2013'!$K58</f>
        <v>1041</v>
      </c>
      <c r="Q58" s="2">
        <f>'2001'!$N58</f>
        <v>0</v>
      </c>
      <c r="R58" s="1">
        <f>'2002'!$N58</f>
        <v>0</v>
      </c>
      <c r="S58" s="1">
        <f>'2003'!$N58</f>
        <v>0</v>
      </c>
      <c r="T58" s="1">
        <f>'2004'!$N58</f>
        <v>0</v>
      </c>
      <c r="U58" s="1">
        <f>'2005'!N58</f>
        <v>666</v>
      </c>
      <c r="V58" s="1">
        <f>'2006'!N58</f>
        <v>1007</v>
      </c>
      <c r="W58" s="1">
        <f>'2007'!N58</f>
        <v>1044</v>
      </c>
      <c r="X58" s="1">
        <f>'2008'!N58</f>
        <v>1568</v>
      </c>
      <c r="Y58" s="1">
        <f>'2009'!N58</f>
        <v>1362</v>
      </c>
      <c r="Z58" s="1">
        <f>'2010'!N58</f>
        <v>1471</v>
      </c>
      <c r="AA58" s="1">
        <f>'2011'!N58</f>
        <v>1577</v>
      </c>
      <c r="AB58" s="1">
        <f>'2012'!N58</f>
        <v>1236</v>
      </c>
      <c r="AC58" s="1">
        <f>'2013'!O58</f>
        <v>1234</v>
      </c>
      <c r="AD58" s="2">
        <f>'2001'!$O58</f>
        <v>0</v>
      </c>
      <c r="AE58" s="1">
        <f>'2002'!$O58</f>
        <v>0</v>
      </c>
      <c r="AF58" s="1">
        <f>'2003'!$O58</f>
        <v>0</v>
      </c>
      <c r="AG58" s="1">
        <f>'2004'!$O58</f>
        <v>0</v>
      </c>
      <c r="AH58" s="1">
        <f>'2005'!O58</f>
        <v>1264</v>
      </c>
      <c r="AI58" s="1">
        <f>'2006'!O58</f>
        <v>1321</v>
      </c>
      <c r="AJ58" s="1">
        <f>'2007'!O58</f>
        <v>1620</v>
      </c>
      <c r="AK58" s="1">
        <f>'2008'!O58</f>
        <v>2227</v>
      </c>
      <c r="AL58" s="1">
        <f>'2009'!O58</f>
        <v>2099</v>
      </c>
      <c r="AM58" s="1">
        <f>'2010'!O58</f>
        <v>2143</v>
      </c>
      <c r="AN58" s="1">
        <f>'2011'!O58</f>
        <v>1994</v>
      </c>
      <c r="AO58" s="1">
        <f>'2012'!O58</f>
        <v>1865</v>
      </c>
      <c r="AP58" s="1">
        <f>'2013'!$O58</f>
        <v>1234</v>
      </c>
      <c r="AQ58" s="2">
        <f>'2001'!$R58</f>
        <v>0</v>
      </c>
      <c r="AR58" s="1">
        <f>'2002'!$R58</f>
        <v>0</v>
      </c>
      <c r="AS58" s="1">
        <f>'2003'!$R58</f>
        <v>0</v>
      </c>
      <c r="AT58" s="1">
        <f>'2004'!$R58</f>
        <v>0</v>
      </c>
      <c r="AU58" s="1">
        <f>'2005'!R58</f>
        <v>1104</v>
      </c>
      <c r="AV58" s="1">
        <f>'2006'!R58</f>
        <v>803</v>
      </c>
      <c r="AW58" s="1">
        <f>'2007'!R58</f>
        <v>848</v>
      </c>
      <c r="AX58" s="1">
        <f>'2008'!R58</f>
        <v>1066</v>
      </c>
      <c r="AY58" s="1">
        <f>'2009'!R58</f>
        <v>1034</v>
      </c>
      <c r="AZ58" s="1">
        <f>'2010'!R58</f>
        <v>1026</v>
      </c>
      <c r="BA58" s="1">
        <f>'2011'!R58</f>
        <v>1062</v>
      </c>
      <c r="BB58" s="1">
        <f>'2012'!R58</f>
        <v>1081</v>
      </c>
      <c r="BC58" s="1">
        <f>'2013'!$R58</f>
        <v>446</v>
      </c>
      <c r="BD58" s="3" t="str">
        <f>'2001'!S58</f>
        <v/>
      </c>
      <c r="BE58" s="4" t="str">
        <f>'2002'!$S58</f>
        <v/>
      </c>
      <c r="BF58" s="4" t="str">
        <f>'2003'!$S58</f>
        <v/>
      </c>
      <c r="BG58" s="4" t="str">
        <f>'2004'!$S58</f>
        <v/>
      </c>
      <c r="BH58" s="4">
        <f>'2005'!$S58</f>
        <v>1.8987341772151899E-2</v>
      </c>
      <c r="BI58" s="4">
        <f>'2006'!S58</f>
        <v>6.4345193035579104E-2</v>
      </c>
      <c r="BJ58" s="4">
        <f>'2007'!S58</f>
        <v>0.17962962962962964</v>
      </c>
      <c r="BK58" s="4">
        <f>'2008'!S58</f>
        <v>0.11270767849124383</v>
      </c>
      <c r="BL58" s="4">
        <f>'2009'!S58</f>
        <v>8.6231538828013335E-2</v>
      </c>
      <c r="BM58" s="4">
        <f>'2010'!S58</f>
        <v>7.1861875874941666E-2</v>
      </c>
      <c r="BN58" s="165">
        <f>'2011'!S58</f>
        <v>7.4724172517552659E-2</v>
      </c>
      <c r="BO58" s="165">
        <f>'2012'!$S58</f>
        <v>6.1662198391420911E-2</v>
      </c>
      <c r="BP58" s="4">
        <f>'2013'!$S58</f>
        <v>0.15640194489465153</v>
      </c>
      <c r="BQ58" s="1"/>
      <c r="BR58" s="1"/>
      <c r="BS58" s="1"/>
      <c r="BT58" s="1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1"/>
      <c r="CG58" s="1"/>
      <c r="CH58" s="1"/>
      <c r="CI58" s="1"/>
      <c r="CJ58" s="1"/>
      <c r="CK58" s="1"/>
      <c r="CL58" s="1"/>
    </row>
    <row r="59" spans="1:90" ht="14.4">
      <c r="A59" s="1"/>
      <c r="B59" s="1"/>
      <c r="C59" s="12"/>
      <c r="D59" s="2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2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2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2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3"/>
      <c r="BE59" s="4"/>
      <c r="BF59" s="4"/>
      <c r="BG59" s="4"/>
      <c r="BH59" s="4"/>
      <c r="BI59" s="4"/>
      <c r="BJ59" s="4"/>
      <c r="BK59" s="4"/>
      <c r="BL59" s="4"/>
      <c r="BM59" s="4"/>
      <c r="BN59" s="165"/>
      <c r="BO59" s="165"/>
      <c r="BP59" s="4"/>
      <c r="BQ59" s="1"/>
      <c r="BR59" s="1"/>
      <c r="BS59" s="1"/>
      <c r="BT59" s="1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1"/>
      <c r="CG59" s="1"/>
      <c r="CH59" s="1"/>
      <c r="CI59" s="1"/>
      <c r="CJ59" s="1"/>
      <c r="CK59" s="1"/>
      <c r="CL59" s="1"/>
    </row>
    <row r="60" spans="1:90" ht="14.4">
      <c r="A60" s="1" t="s">
        <v>212</v>
      </c>
      <c r="B60" s="1" t="s">
        <v>65</v>
      </c>
      <c r="C60" s="12">
        <v>114678</v>
      </c>
      <c r="D60" s="2">
        <f>'2001'!$K60</f>
        <v>0</v>
      </c>
      <c r="E60" s="1">
        <f>'2002'!$K60</f>
        <v>0</v>
      </c>
      <c r="F60" s="1">
        <f>'2003'!$K60</f>
        <v>0</v>
      </c>
      <c r="G60" s="1">
        <f>'2004'!$K60</f>
        <v>0</v>
      </c>
      <c r="H60" s="1">
        <f>'2005'!K60</f>
        <v>0</v>
      </c>
      <c r="I60" s="1">
        <f>'2006'!K60</f>
        <v>0</v>
      </c>
      <c r="J60" s="1">
        <f>'2007'!K60</f>
        <v>2576</v>
      </c>
      <c r="K60" s="1">
        <f>'2008'!K60</f>
        <v>0</v>
      </c>
      <c r="L60" s="1">
        <f>'2009'!K60</f>
        <v>0</v>
      </c>
      <c r="M60" s="1">
        <f>'2010'!K60</f>
        <v>748</v>
      </c>
      <c r="N60" s="1">
        <f>'2011'!K60</f>
        <v>750</v>
      </c>
      <c r="O60" s="1">
        <f>'2012'!$K60</f>
        <v>2508</v>
      </c>
      <c r="P60" s="1">
        <f>'2013'!$K60</f>
        <v>1721</v>
      </c>
      <c r="Q60" s="2">
        <f>'2001'!$N60</f>
        <v>0</v>
      </c>
      <c r="R60" s="1">
        <f>'2002'!$N60</f>
        <v>0</v>
      </c>
      <c r="S60" s="1">
        <f>'2003'!$N60</f>
        <v>0</v>
      </c>
      <c r="T60" s="1">
        <f>'2004'!$N60</f>
        <v>0</v>
      </c>
      <c r="U60" s="1">
        <f>'2005'!N60</f>
        <v>0</v>
      </c>
      <c r="V60" s="1">
        <f>'2006'!N60</f>
        <v>0</v>
      </c>
      <c r="W60" s="1">
        <f>'2007'!N60</f>
        <v>1690</v>
      </c>
      <c r="X60" s="1">
        <f>'2008'!N60</f>
        <v>0</v>
      </c>
      <c r="Y60" s="1">
        <f>'2009'!N60</f>
        <v>0</v>
      </c>
      <c r="Z60" s="1">
        <f>'2010'!N60</f>
        <v>617</v>
      </c>
      <c r="AA60" s="1">
        <f>'2011'!N60</f>
        <v>529</v>
      </c>
      <c r="AB60" s="1">
        <f>'2012'!N60</f>
        <v>1814</v>
      </c>
      <c r="AC60" s="1">
        <f>'2013'!O60</f>
        <v>2287</v>
      </c>
      <c r="AD60" s="2">
        <f>'2001'!$O60</f>
        <v>0</v>
      </c>
      <c r="AE60" s="1">
        <f>'2002'!$O60</f>
        <v>0</v>
      </c>
      <c r="AF60" s="1">
        <f>'2003'!$O60</f>
        <v>0</v>
      </c>
      <c r="AG60" s="1">
        <f>'2004'!$O60</f>
        <v>0</v>
      </c>
      <c r="AH60" s="1">
        <f>'2005'!O60</f>
        <v>0</v>
      </c>
      <c r="AI60" s="1">
        <f>'2006'!O60</f>
        <v>0</v>
      </c>
      <c r="AJ60" s="1">
        <f>'2007'!O60</f>
        <v>3111</v>
      </c>
      <c r="AK60" s="1">
        <f>'2008'!O60</f>
        <v>0</v>
      </c>
      <c r="AL60" s="1">
        <f>'2009'!O60</f>
        <v>0</v>
      </c>
      <c r="AM60" s="1">
        <f>'2010'!O60</f>
        <v>1069</v>
      </c>
      <c r="AN60" s="1">
        <f>'2011'!O60</f>
        <v>1055</v>
      </c>
      <c r="AO60" s="1">
        <f>'2012'!O60</f>
        <v>3069</v>
      </c>
      <c r="AP60" s="1">
        <f>'2013'!$O60</f>
        <v>2287</v>
      </c>
      <c r="AQ60" s="2">
        <f>'2001'!$R60</f>
        <v>0</v>
      </c>
      <c r="AR60" s="1">
        <f>'2002'!$R60</f>
        <v>0</v>
      </c>
      <c r="AS60" s="1">
        <f>'2003'!$R60</f>
        <v>0</v>
      </c>
      <c r="AT60" s="1">
        <f>'2004'!$R60</f>
        <v>0</v>
      </c>
      <c r="AU60" s="1">
        <f>'2005'!R60</f>
        <v>0</v>
      </c>
      <c r="AV60" s="1">
        <f>'2006'!R60</f>
        <v>0</v>
      </c>
      <c r="AW60" s="1">
        <f>'2007'!R60</f>
        <v>1506</v>
      </c>
      <c r="AX60" s="1">
        <f>'2008'!R60</f>
        <v>0</v>
      </c>
      <c r="AY60" s="1">
        <f>'2009'!R60</f>
        <v>0</v>
      </c>
      <c r="AZ60" s="1">
        <f>'2010'!R60</f>
        <v>915</v>
      </c>
      <c r="BA60" s="1">
        <f>'2011'!R60</f>
        <v>839</v>
      </c>
      <c r="BB60" s="1">
        <f>'2012'!R60</f>
        <v>1712</v>
      </c>
      <c r="BC60" s="1">
        <f>'2013'!$R60</f>
        <v>469</v>
      </c>
      <c r="BD60" s="3" t="str">
        <f>'2001'!S60</f>
        <v/>
      </c>
      <c r="BE60" s="4" t="str">
        <f>'2002'!$S60</f>
        <v/>
      </c>
      <c r="BF60" s="4" t="str">
        <f>'2003'!$S60</f>
        <v/>
      </c>
      <c r="BG60" s="4" t="str">
        <f>'2004'!$S60</f>
        <v/>
      </c>
      <c r="BH60" s="4" t="str">
        <f>'2005'!$S60</f>
        <v/>
      </c>
      <c r="BI60" s="4" t="str">
        <f>'2006'!S60</f>
        <v/>
      </c>
      <c r="BJ60" s="4">
        <f>'2007'!S60</f>
        <v>5.9144969463195113E-2</v>
      </c>
      <c r="BK60" s="4" t="str">
        <f>'2008'!S60</f>
        <v/>
      </c>
      <c r="BL60" s="4" t="str">
        <f>'2009'!S60</f>
        <v/>
      </c>
      <c r="BM60" s="4">
        <f>'2010'!S60</f>
        <v>2.9934518241347054E-2</v>
      </c>
      <c r="BN60" s="165">
        <f>'2011'!S60</f>
        <v>3.7914691943127965E-2</v>
      </c>
      <c r="BO60" s="165">
        <f>'2012'!$S60</f>
        <v>7.2336265884652987E-2</v>
      </c>
      <c r="BP60" s="4">
        <f>'2013'!$S60</f>
        <v>7.2584171403585487E-2</v>
      </c>
      <c r="BQ60" s="1"/>
      <c r="BR60" s="1"/>
      <c r="BS60" s="1"/>
      <c r="BT60" s="1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1"/>
      <c r="CG60" s="1"/>
      <c r="CH60" s="1"/>
      <c r="CI60" s="1"/>
      <c r="CJ60" s="1"/>
      <c r="CK60" s="1"/>
      <c r="CL60" s="1"/>
    </row>
    <row r="61" spans="1:90" ht="14.4">
      <c r="A61" s="1"/>
      <c r="B61" s="1"/>
      <c r="C61" s="12"/>
      <c r="D61" s="2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2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2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2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3"/>
      <c r="BE61" s="4"/>
      <c r="BF61" s="4"/>
      <c r="BG61" s="4"/>
      <c r="BH61" s="4"/>
      <c r="BI61" s="4"/>
      <c r="BJ61" s="4"/>
      <c r="BK61" s="4"/>
      <c r="BL61" s="4"/>
      <c r="BM61" s="4"/>
      <c r="BN61" s="165"/>
      <c r="BO61" s="165"/>
      <c r="BP61" s="4"/>
      <c r="BQ61" s="1"/>
      <c r="BR61" s="1"/>
      <c r="BS61" s="1"/>
      <c r="BT61" s="1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1"/>
      <c r="CG61" s="1"/>
      <c r="CH61" s="1"/>
      <c r="CI61" s="1"/>
      <c r="CJ61" s="1"/>
      <c r="CK61" s="1"/>
      <c r="CL61" s="1"/>
    </row>
    <row r="62" spans="1:90" ht="14.4">
      <c r="A62" s="1" t="s">
        <v>120</v>
      </c>
      <c r="B62" s="1" t="s">
        <v>66</v>
      </c>
      <c r="C62" s="12">
        <v>59036</v>
      </c>
      <c r="D62" s="2">
        <f>'2001'!$K62</f>
        <v>1603</v>
      </c>
      <c r="E62" s="1">
        <f>'2002'!$K62</f>
        <v>1715</v>
      </c>
      <c r="F62" s="1">
        <f>'2003'!$K62</f>
        <v>2100</v>
      </c>
      <c r="G62" s="1">
        <f>'2004'!$K62</f>
        <v>1677</v>
      </c>
      <c r="H62" s="1">
        <f>'2005'!K62</f>
        <v>1514</v>
      </c>
      <c r="I62" s="1">
        <f>'2006'!K62</f>
        <v>0</v>
      </c>
      <c r="J62" s="1">
        <f>'2007'!K62</f>
        <v>0</v>
      </c>
      <c r="K62" s="1">
        <f>'2008'!K62</f>
        <v>0</v>
      </c>
      <c r="L62" s="1">
        <f>'2009'!K62</f>
        <v>1811</v>
      </c>
      <c r="M62" s="1">
        <f>'2010'!K62</f>
        <v>1710</v>
      </c>
      <c r="N62" s="1">
        <f>'2011'!K62</f>
        <v>1622</v>
      </c>
      <c r="O62" s="1">
        <f>'2012'!$K62</f>
        <v>1269</v>
      </c>
      <c r="P62" s="1">
        <f>'2013'!$K62</f>
        <v>990</v>
      </c>
      <c r="Q62" s="2">
        <f>'2001'!$N62</f>
        <v>1350</v>
      </c>
      <c r="R62" s="1">
        <f>'2002'!$N62</f>
        <v>1236</v>
      </c>
      <c r="S62" s="1">
        <f>'2003'!$N62</f>
        <v>1627</v>
      </c>
      <c r="T62" s="1">
        <f>'2004'!$N62</f>
        <v>1385</v>
      </c>
      <c r="U62" s="1">
        <f>'2005'!N62</f>
        <v>1431</v>
      </c>
      <c r="V62" s="1">
        <f>'2006'!N62</f>
        <v>0</v>
      </c>
      <c r="W62" s="1">
        <f>'2007'!N62</f>
        <v>0</v>
      </c>
      <c r="X62" s="1">
        <f>'2008'!N62</f>
        <v>0</v>
      </c>
      <c r="Y62" s="1">
        <f>'2009'!N62</f>
        <v>1147</v>
      </c>
      <c r="Z62" s="1">
        <f>'2010'!N62</f>
        <v>1089</v>
      </c>
      <c r="AA62" s="1">
        <f>'2011'!N62</f>
        <v>1100</v>
      </c>
      <c r="AB62" s="1">
        <f>'2012'!N62</f>
        <v>712</v>
      </c>
      <c r="AC62" s="1">
        <f>'2013'!O62</f>
        <v>1683</v>
      </c>
      <c r="AD62" s="2">
        <f>'2001'!$O62</f>
        <v>2282</v>
      </c>
      <c r="AE62" s="1">
        <f>'2002'!$O62</f>
        <v>2086</v>
      </c>
      <c r="AF62" s="1">
        <f>'2003'!$O62</f>
        <v>2161</v>
      </c>
      <c r="AG62" s="1">
        <f>'2004'!$O62</f>
        <v>2020</v>
      </c>
      <c r="AH62" s="1">
        <f>'2005'!O62</f>
        <v>1956</v>
      </c>
      <c r="AI62" s="1">
        <f>'2006'!O62</f>
        <v>0</v>
      </c>
      <c r="AJ62" s="1">
        <f>'2007'!O62</f>
        <v>2078</v>
      </c>
      <c r="AK62" s="1">
        <f>'2008'!O62</f>
        <v>0</v>
      </c>
      <c r="AL62" s="1">
        <f>'2009'!O62</f>
        <v>2011</v>
      </c>
      <c r="AM62" s="1">
        <f>'2010'!O62</f>
        <v>1830</v>
      </c>
      <c r="AN62" s="1">
        <f>'2011'!O62</f>
        <v>1703</v>
      </c>
      <c r="AO62" s="1">
        <f>'2012'!O62</f>
        <v>1801</v>
      </c>
      <c r="AP62" s="1">
        <f>'2013'!$O62</f>
        <v>1683</v>
      </c>
      <c r="AQ62" s="2">
        <f>'2001'!$R62</f>
        <v>1321</v>
      </c>
      <c r="AR62" s="1">
        <f>'2002'!$R62</f>
        <v>1299</v>
      </c>
      <c r="AS62" s="1">
        <f>'2003'!$R62</f>
        <v>1251</v>
      </c>
      <c r="AT62" s="1">
        <f>'2004'!$R62</f>
        <v>1190</v>
      </c>
      <c r="AU62" s="1">
        <f>'2005'!R62</f>
        <v>1082</v>
      </c>
      <c r="AV62" s="1">
        <f>'2006'!R62</f>
        <v>0</v>
      </c>
      <c r="AW62" s="1">
        <f>'2007'!R62</f>
        <v>988</v>
      </c>
      <c r="AX62" s="1">
        <f>'2008'!R62</f>
        <v>0</v>
      </c>
      <c r="AY62" s="1">
        <f>'2009'!R62</f>
        <v>598</v>
      </c>
      <c r="AZ62" s="1">
        <f>'2010'!R62</f>
        <v>501</v>
      </c>
      <c r="BA62" s="1">
        <f>'2011'!R62</f>
        <v>511</v>
      </c>
      <c r="BB62" s="1">
        <f>'2012'!R62</f>
        <v>490</v>
      </c>
      <c r="BC62" s="1">
        <f>'2013'!$R62</f>
        <v>444</v>
      </c>
      <c r="BD62" s="3">
        <f>'2001'!S62</f>
        <v>0.11262050832602979</v>
      </c>
      <c r="BE62" s="4">
        <f>'2002'!$S62</f>
        <v>0.1289549376797699</v>
      </c>
      <c r="BF62" s="4">
        <f>'2003'!$S62</f>
        <v>0.14067561314206387</v>
      </c>
      <c r="BG62" s="4">
        <f>'2004'!$S62</f>
        <v>0.19405940594059407</v>
      </c>
      <c r="BH62" s="4">
        <f>'2005'!$S62</f>
        <v>0.15695296523517382</v>
      </c>
      <c r="BI62" s="4" t="str">
        <f>'2006'!S62</f>
        <v/>
      </c>
      <c r="BJ62" s="4">
        <f>'2007'!S62</f>
        <v>0.16891241578440808</v>
      </c>
      <c r="BK62" s="4" t="str">
        <f>'2008'!S62</f>
        <v/>
      </c>
      <c r="BL62" s="4">
        <f>'2009'!S62</f>
        <v>0.13973147687717555</v>
      </c>
      <c r="BM62" s="4">
        <f>'2010'!S62</f>
        <v>0.19781420765027322</v>
      </c>
      <c r="BN62" s="165">
        <f>'2011'!S62</f>
        <v>0.15971814445096888</v>
      </c>
      <c r="BO62" s="165">
        <f>'2012'!$S62</f>
        <v>0.19044975013881177</v>
      </c>
      <c r="BP62" s="4">
        <f>'2013'!$S62</f>
        <v>0.22459893048128343</v>
      </c>
      <c r="BQ62" s="1"/>
      <c r="BR62" s="1"/>
      <c r="BS62" s="1"/>
      <c r="BT62" s="1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1"/>
      <c r="CG62" s="1"/>
      <c r="CH62" s="1"/>
      <c r="CI62" s="1"/>
      <c r="CJ62" s="1"/>
      <c r="CK62" s="1"/>
      <c r="CL62" s="1"/>
    </row>
    <row r="63" spans="1:90" ht="14.4">
      <c r="A63" s="1" t="s">
        <v>216</v>
      </c>
      <c r="B63" s="1" t="s">
        <v>67</v>
      </c>
      <c r="C63" s="12">
        <v>106740</v>
      </c>
      <c r="D63" s="2">
        <f>'2001'!$K63</f>
        <v>1810</v>
      </c>
      <c r="E63" s="1">
        <f>'2002'!$K63</f>
        <v>1744</v>
      </c>
      <c r="F63" s="1">
        <f>'2003'!$K63</f>
        <v>1873</v>
      </c>
      <c r="G63" s="1">
        <f>'2004'!$K63</f>
        <v>1796</v>
      </c>
      <c r="H63" s="1">
        <f>'2005'!K63</f>
        <v>1691</v>
      </c>
      <c r="I63" s="1">
        <f>'2006'!K63</f>
        <v>0</v>
      </c>
      <c r="J63" s="1">
        <f>'2007'!K63</f>
        <v>1644</v>
      </c>
      <c r="K63" s="1">
        <f>'2008'!K63</f>
        <v>0</v>
      </c>
      <c r="L63" s="1">
        <f>'2009'!K63</f>
        <v>1855</v>
      </c>
      <c r="M63" s="1">
        <f>'2010'!K63</f>
        <v>1690</v>
      </c>
      <c r="N63" s="1">
        <f>'2011'!K63</f>
        <v>1917</v>
      </c>
      <c r="O63" s="1">
        <f>'2012'!$K63</f>
        <v>1474</v>
      </c>
      <c r="P63" s="1">
        <f>'2013'!$K63</f>
        <v>1339</v>
      </c>
      <c r="Q63" s="2">
        <f>'2001'!$N63</f>
        <v>1609</v>
      </c>
      <c r="R63" s="1">
        <f>'2002'!$N63</f>
        <v>1490</v>
      </c>
      <c r="S63" s="1">
        <f>'2003'!$N63</f>
        <v>1554</v>
      </c>
      <c r="T63" s="1">
        <f>'2004'!$N63</f>
        <v>1556</v>
      </c>
      <c r="U63" s="1">
        <f>'2005'!N63</f>
        <v>1420</v>
      </c>
      <c r="V63" s="1">
        <f>'2006'!N63</f>
        <v>0</v>
      </c>
      <c r="W63" s="1">
        <f>'2007'!N63</f>
        <v>1094</v>
      </c>
      <c r="X63" s="1">
        <f>'2008'!N63</f>
        <v>0</v>
      </c>
      <c r="Y63" s="1">
        <f>'2009'!N63</f>
        <v>1489</v>
      </c>
      <c r="Z63" s="1">
        <f>'2010'!N63</f>
        <v>1326</v>
      </c>
      <c r="AA63" s="1">
        <f>'2011'!N63</f>
        <v>1425</v>
      </c>
      <c r="AB63" s="1">
        <f>'2012'!N63</f>
        <v>1084</v>
      </c>
      <c r="AC63" s="1">
        <f>'2013'!O63</f>
        <v>1434</v>
      </c>
      <c r="AD63" s="2">
        <f>'2001'!$O63</f>
        <v>2023</v>
      </c>
      <c r="AE63" s="1">
        <f>'2002'!$O63</f>
        <v>2071</v>
      </c>
      <c r="AF63" s="1">
        <f>'2003'!$O63</f>
        <v>1872</v>
      </c>
      <c r="AG63" s="1">
        <f>'2004'!$O63</f>
        <v>1916</v>
      </c>
      <c r="AH63" s="1">
        <f>'2005'!O63</f>
        <v>1795</v>
      </c>
      <c r="AI63" s="1">
        <f>'2006'!O63</f>
        <v>0</v>
      </c>
      <c r="AJ63" s="1">
        <f>'2007'!O63</f>
        <v>1882</v>
      </c>
      <c r="AK63" s="1">
        <f>'2008'!O63</f>
        <v>0</v>
      </c>
      <c r="AL63" s="1">
        <f>'2009'!O63</f>
        <v>1863</v>
      </c>
      <c r="AM63" s="1">
        <f>'2010'!O63</f>
        <v>1938</v>
      </c>
      <c r="AN63" s="1">
        <f>'2011'!O63</f>
        <v>1882</v>
      </c>
      <c r="AO63" s="1">
        <f>'2012'!O63</f>
        <v>1488</v>
      </c>
      <c r="AP63" s="1">
        <f>'2013'!$O63</f>
        <v>1434</v>
      </c>
      <c r="AQ63" s="2">
        <f>'2001'!$R63</f>
        <v>1377</v>
      </c>
      <c r="AR63" s="1">
        <f>'2002'!$R63</f>
        <v>1421</v>
      </c>
      <c r="AS63" s="1">
        <f>'2003'!$R63</f>
        <v>1255</v>
      </c>
      <c r="AT63" s="1">
        <f>'2004'!$R63</f>
        <v>1276</v>
      </c>
      <c r="AU63" s="1">
        <f>'2005'!R63</f>
        <v>1176</v>
      </c>
      <c r="AV63" s="1">
        <f>'2006'!R63</f>
        <v>0</v>
      </c>
      <c r="AW63" s="1">
        <f>'2007'!R63</f>
        <v>840</v>
      </c>
      <c r="AX63" s="1">
        <f>'2008'!R63</f>
        <v>0</v>
      </c>
      <c r="AY63" s="1">
        <f>'2009'!R63</f>
        <v>720</v>
      </c>
      <c r="AZ63" s="1">
        <f>'2010'!R63</f>
        <v>806</v>
      </c>
      <c r="BA63" s="1">
        <f>'2011'!R63</f>
        <v>753</v>
      </c>
      <c r="BB63" s="1">
        <f>'2012'!R63</f>
        <v>566</v>
      </c>
      <c r="BC63" s="1">
        <f>'2013'!$R63</f>
        <v>438</v>
      </c>
      <c r="BD63" s="3">
        <f>'2001'!S63</f>
        <v>0</v>
      </c>
      <c r="BE63" s="4">
        <f>'2002'!$S63</f>
        <v>6.7600193143408982E-2</v>
      </c>
      <c r="BF63" s="4">
        <f>'2003'!$S63</f>
        <v>0.1063034188034188</v>
      </c>
      <c r="BG63" s="4">
        <f>'2004'!$S63</f>
        <v>0.12317327766179541</v>
      </c>
      <c r="BH63" s="4">
        <f>'2005'!$S63</f>
        <v>6.5738161559888583E-2</v>
      </c>
      <c r="BI63" s="4" t="str">
        <f>'2006'!S63</f>
        <v/>
      </c>
      <c r="BJ63" s="4">
        <f>'2007'!S63</f>
        <v>9.7236981934112648E-2</v>
      </c>
      <c r="BK63" s="4" t="str">
        <f>'2008'!S63</f>
        <v/>
      </c>
      <c r="BL63" s="4">
        <f>'2009'!S63</f>
        <v>0.20665593129361245</v>
      </c>
      <c r="BM63" s="4">
        <f>'2010'!S63</f>
        <v>0.18730650154798761</v>
      </c>
      <c r="BN63" s="165">
        <f>'2011'!S63</f>
        <v>0.21466524973432519</v>
      </c>
      <c r="BO63" s="165">
        <f>'2012'!$S63</f>
        <v>0.24932795698924731</v>
      </c>
      <c r="BP63" s="4">
        <f>'2013'!$S63</f>
        <v>0.28661087866108786</v>
      </c>
      <c r="BQ63" s="1"/>
      <c r="BR63" s="1"/>
      <c r="BS63" s="1"/>
      <c r="BT63" s="1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1"/>
      <c r="CG63" s="1"/>
      <c r="CH63" s="1"/>
      <c r="CI63" s="1"/>
      <c r="CJ63" s="1"/>
      <c r="CK63" s="1"/>
      <c r="CL63" s="1"/>
    </row>
    <row r="64" spans="1:90" ht="14.4">
      <c r="A64" s="1" t="s">
        <v>218</v>
      </c>
      <c r="B64" s="1" t="s">
        <v>68</v>
      </c>
      <c r="C64" s="12">
        <v>24669</v>
      </c>
      <c r="D64" s="2">
        <f>'2001'!$K64</f>
        <v>323</v>
      </c>
      <c r="E64" s="1">
        <f>'2002'!$K64</f>
        <v>0</v>
      </c>
      <c r="F64" s="1">
        <f>'2003'!$K64</f>
        <v>0</v>
      </c>
      <c r="G64" s="1">
        <f>'2004'!$K64</f>
        <v>0</v>
      </c>
      <c r="H64" s="1">
        <f>'2005'!K64</f>
        <v>0</v>
      </c>
      <c r="I64" s="1">
        <f>'2006'!K64</f>
        <v>0</v>
      </c>
      <c r="J64" s="1">
        <f>'2007'!K64</f>
        <v>572</v>
      </c>
      <c r="K64" s="1">
        <f>'2008'!K64</f>
        <v>0</v>
      </c>
      <c r="L64" s="1">
        <f>'2009'!K64</f>
        <v>0</v>
      </c>
      <c r="M64" s="1">
        <f>'2010'!K64</f>
        <v>556</v>
      </c>
      <c r="N64" s="1">
        <f>'2011'!K64</f>
        <v>556</v>
      </c>
      <c r="O64" s="1">
        <f>'2012'!$K64</f>
        <v>624</v>
      </c>
      <c r="P64" s="1">
        <f>'2013'!$K64</f>
        <v>409</v>
      </c>
      <c r="Q64" s="2">
        <f>'2001'!$N64</f>
        <v>253</v>
      </c>
      <c r="R64" s="1">
        <f>'2002'!$N64</f>
        <v>0</v>
      </c>
      <c r="S64" s="1">
        <f>'2003'!$N64</f>
        <v>0</v>
      </c>
      <c r="T64" s="1">
        <f>'2004'!$N64</f>
        <v>0</v>
      </c>
      <c r="U64" s="1">
        <f>'2005'!N64</f>
        <v>0</v>
      </c>
      <c r="V64" s="1">
        <f>'2006'!N64</f>
        <v>0</v>
      </c>
      <c r="W64" s="1">
        <f>'2007'!N64</f>
        <v>460</v>
      </c>
      <c r="X64" s="1">
        <f>'2008'!N64</f>
        <v>0</v>
      </c>
      <c r="Y64" s="1">
        <f>'2009'!N64</f>
        <v>0</v>
      </c>
      <c r="Z64" s="1">
        <f>'2010'!N64</f>
        <v>462</v>
      </c>
      <c r="AA64" s="1">
        <f>'2011'!N64</f>
        <v>467</v>
      </c>
      <c r="AB64" s="1">
        <f>'2012'!N64</f>
        <v>210</v>
      </c>
      <c r="AC64" s="1">
        <f>'2013'!O64</f>
        <v>450</v>
      </c>
      <c r="AD64" s="2">
        <f>'2001'!$O64</f>
        <v>526</v>
      </c>
      <c r="AE64" s="1">
        <f>'2002'!$O64</f>
        <v>0</v>
      </c>
      <c r="AF64" s="1">
        <f>'2003'!$O64</f>
        <v>0</v>
      </c>
      <c r="AG64" s="1">
        <f>'2004'!$O64</f>
        <v>0</v>
      </c>
      <c r="AH64" s="1">
        <f>'2005'!O64</f>
        <v>0</v>
      </c>
      <c r="AI64" s="1">
        <f>'2006'!O64</f>
        <v>774</v>
      </c>
      <c r="AJ64" s="1">
        <f>'2007'!O64</f>
        <v>539</v>
      </c>
      <c r="AK64" s="1">
        <f>'2008'!O64</f>
        <v>0</v>
      </c>
      <c r="AL64" s="1">
        <f>'2009'!O64</f>
        <v>0</v>
      </c>
      <c r="AM64" s="1">
        <f>'2010'!O64</f>
        <v>607</v>
      </c>
      <c r="AN64" s="1">
        <f>'2011'!O64</f>
        <v>516</v>
      </c>
      <c r="AO64" s="1">
        <f>'2012'!O64</f>
        <v>587</v>
      </c>
      <c r="AP64" s="1">
        <f>'2013'!$O64</f>
        <v>450</v>
      </c>
      <c r="AQ64" s="2">
        <f>'2001'!$R64</f>
        <v>329</v>
      </c>
      <c r="AR64" s="1">
        <f>'2002'!$R64</f>
        <v>0</v>
      </c>
      <c r="AS64" s="1">
        <f>'2003'!$R64</f>
        <v>0</v>
      </c>
      <c r="AT64" s="1">
        <f>'2004'!$R64</f>
        <v>0</v>
      </c>
      <c r="AU64" s="1">
        <f>'2005'!R64</f>
        <v>0</v>
      </c>
      <c r="AV64" s="1">
        <f>'2006'!R64</f>
        <v>620</v>
      </c>
      <c r="AW64" s="1">
        <f>'2007'!R64</f>
        <v>276</v>
      </c>
      <c r="AX64" s="1">
        <f>'2008'!R64</f>
        <v>0</v>
      </c>
      <c r="AY64" s="1">
        <f>'2009'!R64</f>
        <v>0</v>
      </c>
      <c r="AZ64" s="1">
        <f>'2010'!R64</f>
        <v>169</v>
      </c>
      <c r="BA64" s="1">
        <f>'2011'!R64</f>
        <v>169</v>
      </c>
      <c r="BB64" s="1">
        <f>'2012'!R64</f>
        <v>56</v>
      </c>
      <c r="BC64" s="1">
        <f>'2013'!$R64</f>
        <v>57</v>
      </c>
      <c r="BD64" s="3">
        <f>'2001'!S64</f>
        <v>5.7034220532319393E-3</v>
      </c>
      <c r="BE64" s="4" t="str">
        <f>'2002'!$S64</f>
        <v/>
      </c>
      <c r="BF64" s="4" t="str">
        <f>'2003'!$S64</f>
        <v/>
      </c>
      <c r="BG64" s="4" t="str">
        <f>'2004'!$S64</f>
        <v/>
      </c>
      <c r="BH64" s="4" t="str">
        <f>'2005'!$S64</f>
        <v/>
      </c>
      <c r="BI64" s="4">
        <f>'2006'!S64</f>
        <v>0</v>
      </c>
      <c r="BJ64" s="4">
        <f>'2007'!S64</f>
        <v>9.2764378478664197E-3</v>
      </c>
      <c r="BK64" s="4" t="str">
        <f>'2008'!S64</f>
        <v/>
      </c>
      <c r="BL64" s="4" t="str">
        <f>'2009'!S64</f>
        <v/>
      </c>
      <c r="BM64" s="4">
        <f>'2010'!S64</f>
        <v>4.118616144975288E-2</v>
      </c>
      <c r="BN64" s="165">
        <f>'2011'!S64</f>
        <v>7.170542635658915E-2</v>
      </c>
      <c r="BO64" s="165">
        <f>'2012'!$S64</f>
        <v>7.6660988074957415E-2</v>
      </c>
      <c r="BP64" s="4">
        <f>'2013'!$S64</f>
        <v>2.6666666666666668E-2</v>
      </c>
      <c r="BQ64" s="1"/>
      <c r="BR64" s="1"/>
      <c r="BS64" s="1"/>
      <c r="BT64" s="1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1"/>
      <c r="CG64" s="1"/>
      <c r="CH64" s="1"/>
      <c r="CI64" s="1"/>
      <c r="CJ64" s="1"/>
      <c r="CK64" s="1"/>
      <c r="CL64" s="1"/>
    </row>
    <row r="65" spans="1:90" ht="14.4">
      <c r="A65" s="1" t="s">
        <v>10</v>
      </c>
      <c r="B65" s="1" t="s">
        <v>69</v>
      </c>
      <c r="C65" s="12">
        <v>46952</v>
      </c>
      <c r="D65" s="2">
        <f>'2001'!$K65</f>
        <v>437</v>
      </c>
      <c r="E65" s="1">
        <f>'2002'!$K65</f>
        <v>487</v>
      </c>
      <c r="F65" s="1">
        <f>'2003'!$K65</f>
        <v>419</v>
      </c>
      <c r="G65" s="1">
        <f>'2004'!$K65</f>
        <v>508</v>
      </c>
      <c r="H65" s="1">
        <f>'2005'!K65</f>
        <v>677</v>
      </c>
      <c r="I65" s="1">
        <f>'2006'!K65</f>
        <v>608</v>
      </c>
      <c r="J65" s="1">
        <f>'2007'!K65</f>
        <v>89</v>
      </c>
      <c r="K65" s="1">
        <f>'2008'!K65</f>
        <v>680</v>
      </c>
      <c r="L65" s="1">
        <f>'2009'!K65</f>
        <v>642</v>
      </c>
      <c r="M65" s="1">
        <f>'2010'!K65</f>
        <v>0</v>
      </c>
      <c r="N65" s="1">
        <f>'2011'!K65</f>
        <v>0</v>
      </c>
      <c r="O65" s="1">
        <f>'2012'!$K65</f>
        <v>0</v>
      </c>
      <c r="P65" s="1">
        <f>'2013'!$K65</f>
        <v>630</v>
      </c>
      <c r="Q65" s="2">
        <f>'2001'!$N65</f>
        <v>404</v>
      </c>
      <c r="R65" s="1">
        <f>'2002'!$N65</f>
        <v>436</v>
      </c>
      <c r="S65" s="1">
        <f>'2003'!$N65</f>
        <v>391</v>
      </c>
      <c r="T65" s="1">
        <f>'2004'!$N65</f>
        <v>501</v>
      </c>
      <c r="U65" s="1">
        <f>'2005'!N65</f>
        <v>572</v>
      </c>
      <c r="V65" s="1">
        <f>'2006'!N65</f>
        <v>502</v>
      </c>
      <c r="W65" s="1">
        <f>'2007'!N65</f>
        <v>63</v>
      </c>
      <c r="X65" s="1">
        <f>'2008'!N65</f>
        <v>612</v>
      </c>
      <c r="Y65" s="1">
        <f>'2009'!N65</f>
        <v>583</v>
      </c>
      <c r="Z65" s="1">
        <f>'2010'!N65</f>
        <v>0</v>
      </c>
      <c r="AA65" s="1">
        <f>'2011'!N65</f>
        <v>0</v>
      </c>
      <c r="AB65" s="1">
        <f>'2012'!N65</f>
        <v>0</v>
      </c>
      <c r="AC65" s="1">
        <f>'2013'!O65</f>
        <v>1181</v>
      </c>
      <c r="AD65" s="2">
        <f>'2001'!$O65</f>
        <v>1243</v>
      </c>
      <c r="AE65" s="1">
        <f>'2002'!$O65</f>
        <v>1150</v>
      </c>
      <c r="AF65" s="1">
        <f>'2003'!$O65</f>
        <v>1159</v>
      </c>
      <c r="AG65" s="1">
        <f>'2004'!$O65</f>
        <v>824</v>
      </c>
      <c r="AH65" s="1">
        <f>'2005'!O65</f>
        <v>1182</v>
      </c>
      <c r="AI65" s="1">
        <f>'2006'!O65</f>
        <v>1186</v>
      </c>
      <c r="AJ65" s="1">
        <f>'2007'!O65</f>
        <v>286</v>
      </c>
      <c r="AK65" s="1">
        <f>'2008'!O65</f>
        <v>1412</v>
      </c>
      <c r="AL65" s="1">
        <f>'2009'!O65</f>
        <v>1351</v>
      </c>
      <c r="AM65" s="1">
        <f>'2010'!O65</f>
        <v>0</v>
      </c>
      <c r="AN65" s="1">
        <f>'2011'!O65</f>
        <v>0</v>
      </c>
      <c r="AO65" s="1">
        <f>'2012'!O65</f>
        <v>0</v>
      </c>
      <c r="AP65" s="1">
        <f>'2013'!$O65</f>
        <v>1181</v>
      </c>
      <c r="AQ65" s="2">
        <f>'2001'!$R65</f>
        <v>734</v>
      </c>
      <c r="AR65" s="1">
        <f>'2002'!$R65</f>
        <v>702</v>
      </c>
      <c r="AS65" s="1">
        <f>'2003'!$R65</f>
        <v>753</v>
      </c>
      <c r="AT65" s="1">
        <f>'2004'!$R65</f>
        <v>578</v>
      </c>
      <c r="AU65" s="1">
        <f>'2005'!R65</f>
        <v>614</v>
      </c>
      <c r="AV65" s="1">
        <f>'2006'!R65</f>
        <v>699</v>
      </c>
      <c r="AW65" s="1">
        <f>'2007'!R65</f>
        <v>186</v>
      </c>
      <c r="AX65" s="1">
        <f>'2008'!R65</f>
        <v>956</v>
      </c>
      <c r="AY65" s="1">
        <f>'2009'!R65</f>
        <v>937</v>
      </c>
      <c r="AZ65" s="1">
        <f>'2010'!R65</f>
        <v>0</v>
      </c>
      <c r="BA65" s="1">
        <f>'2011'!R65</f>
        <v>0</v>
      </c>
      <c r="BB65" s="1">
        <f>'2012'!R65</f>
        <v>0</v>
      </c>
      <c r="BC65" s="1">
        <f>'2013'!$R65</f>
        <v>487</v>
      </c>
      <c r="BD65" s="3">
        <f>'2001'!S65</f>
        <v>0.1166532582461786</v>
      </c>
      <c r="BE65" s="4">
        <f>'2002'!$S65</f>
        <v>9.0434782608695655E-2</v>
      </c>
      <c r="BF65" s="4">
        <f>'2003'!$S65</f>
        <v>6.9025021570319242E-2</v>
      </c>
      <c r="BG65" s="4">
        <f>'2004'!$S65</f>
        <v>0.11286407766990292</v>
      </c>
      <c r="BH65" s="4">
        <f>'2005'!$S65</f>
        <v>9.475465313028765E-2</v>
      </c>
      <c r="BI65" s="4">
        <f>'2006'!S65</f>
        <v>8.5160202360876902E-2</v>
      </c>
      <c r="BJ65" s="4">
        <f>'2007'!S65</f>
        <v>0.11888111888111888</v>
      </c>
      <c r="BK65" s="4">
        <f>'2008'!S65</f>
        <v>0.12181303116147309</v>
      </c>
      <c r="BL65" s="4">
        <f>'2009'!S65</f>
        <v>0.12657290895632864</v>
      </c>
      <c r="BM65" s="4" t="str">
        <f>'2010'!S65</f>
        <v/>
      </c>
      <c r="BN65" s="165" t="str">
        <f>'2011'!S65</f>
        <v/>
      </c>
      <c r="BO65" s="165" t="str">
        <f>'2012'!$S65</f>
        <v/>
      </c>
      <c r="BP65" s="4">
        <f>'2013'!$S65</f>
        <v>0.14055884843353092</v>
      </c>
      <c r="BQ65" s="1"/>
      <c r="BR65" s="1"/>
      <c r="BS65" s="1"/>
      <c r="BT65" s="1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1"/>
      <c r="CG65" s="1"/>
      <c r="CH65" s="1"/>
      <c r="CI65" s="1"/>
      <c r="CJ65" s="1"/>
      <c r="CK65" s="1"/>
      <c r="CL65" s="1"/>
    </row>
    <row r="66" spans="1:90" ht="14.4">
      <c r="A66" s="1" t="s">
        <v>220</v>
      </c>
      <c r="B66" s="1" t="s">
        <v>70</v>
      </c>
      <c r="C66" s="12">
        <v>5810</v>
      </c>
      <c r="D66" s="2">
        <f>'2001'!$K66</f>
        <v>0</v>
      </c>
      <c r="E66" s="1">
        <f>'2002'!$K66</f>
        <v>0</v>
      </c>
      <c r="F66" s="1">
        <f>'2003'!$K66</f>
        <v>0</v>
      </c>
      <c r="G66" s="1">
        <f>'2004'!$K66</f>
        <v>0</v>
      </c>
      <c r="H66" s="1">
        <f>'2005'!K66</f>
        <v>0</v>
      </c>
      <c r="I66" s="1">
        <f>'2006'!K66</f>
        <v>0</v>
      </c>
      <c r="J66" s="1">
        <f>'2007'!K66</f>
        <v>0</v>
      </c>
      <c r="K66" s="1">
        <f>'2008'!K66</f>
        <v>0</v>
      </c>
      <c r="L66" s="1">
        <f>'2009'!K66</f>
        <v>0</v>
      </c>
      <c r="M66" s="1">
        <f>'2010'!K66</f>
        <v>0</v>
      </c>
      <c r="N66" s="1">
        <f>'2011'!K66</f>
        <v>0</v>
      </c>
      <c r="O66" s="1">
        <f>'2012'!$K66</f>
        <v>0</v>
      </c>
      <c r="P66" s="1">
        <f>'2013'!$K66</f>
        <v>0</v>
      </c>
      <c r="Q66" s="2">
        <f>'2001'!$N66</f>
        <v>0</v>
      </c>
      <c r="R66" s="1">
        <f>'2002'!$N66</f>
        <v>0</v>
      </c>
      <c r="S66" s="1">
        <f>'2003'!$N66</f>
        <v>0</v>
      </c>
      <c r="T66" s="1">
        <f>'2004'!$N66</f>
        <v>0</v>
      </c>
      <c r="U66" s="1">
        <f>'2005'!N66</f>
        <v>0</v>
      </c>
      <c r="V66" s="1">
        <f>'2006'!N66</f>
        <v>0</v>
      </c>
      <c r="W66" s="1">
        <f>'2007'!N66</f>
        <v>0</v>
      </c>
      <c r="X66" s="1">
        <f>'2008'!N66</f>
        <v>0</v>
      </c>
      <c r="Y66" s="1">
        <f>'2009'!N66</f>
        <v>0</v>
      </c>
      <c r="Z66" s="1">
        <f>'2010'!N66</f>
        <v>0</v>
      </c>
      <c r="AA66" s="1">
        <f>'2011'!N66</f>
        <v>0</v>
      </c>
      <c r="AB66" s="1">
        <f>'2012'!N66</f>
        <v>0</v>
      </c>
      <c r="AC66" s="1">
        <f>'2013'!O66</f>
        <v>0</v>
      </c>
      <c r="AD66" s="2">
        <f>'2001'!$O66</f>
        <v>0</v>
      </c>
      <c r="AE66" s="1">
        <f>'2002'!$O66</f>
        <v>0</v>
      </c>
      <c r="AF66" s="1">
        <f>'2003'!$O66</f>
        <v>0</v>
      </c>
      <c r="AG66" s="1">
        <f>'2004'!$O66</f>
        <v>0</v>
      </c>
      <c r="AH66" s="1">
        <f>'2005'!O66</f>
        <v>0</v>
      </c>
      <c r="AI66" s="1">
        <f>'2006'!O66</f>
        <v>0</v>
      </c>
      <c r="AJ66" s="1">
        <f>'2007'!O66</f>
        <v>0</v>
      </c>
      <c r="AK66" s="1">
        <f>'2008'!O66</f>
        <v>0</v>
      </c>
      <c r="AL66" s="1">
        <f>'2009'!O66</f>
        <v>0</v>
      </c>
      <c r="AM66" s="1">
        <f>'2010'!O66</f>
        <v>0</v>
      </c>
      <c r="AN66" s="1">
        <f>'2011'!O66</f>
        <v>0</v>
      </c>
      <c r="AO66" s="1">
        <f>'2012'!O66</f>
        <v>0</v>
      </c>
      <c r="AP66" s="1">
        <f>'2013'!$O66</f>
        <v>0</v>
      </c>
      <c r="AQ66" s="2">
        <f>'2001'!$R66</f>
        <v>0</v>
      </c>
      <c r="AR66" s="1">
        <f>'2002'!$R66</f>
        <v>0</v>
      </c>
      <c r="AS66" s="1">
        <f>'2003'!$R66</f>
        <v>0</v>
      </c>
      <c r="AT66" s="1">
        <f>'2004'!$R66</f>
        <v>0</v>
      </c>
      <c r="AU66" s="1">
        <f>'2005'!R66</f>
        <v>0</v>
      </c>
      <c r="AV66" s="1">
        <f>'2006'!R66</f>
        <v>0</v>
      </c>
      <c r="AW66" s="1">
        <f>'2007'!R66</f>
        <v>0</v>
      </c>
      <c r="AX66" s="1">
        <f>'2008'!R66</f>
        <v>0</v>
      </c>
      <c r="AY66" s="1">
        <f>'2009'!R66</f>
        <v>0</v>
      </c>
      <c r="AZ66" s="1">
        <f>'2010'!R66</f>
        <v>0</v>
      </c>
      <c r="BA66" s="1">
        <f>'2011'!R66</f>
        <v>0</v>
      </c>
      <c r="BB66" s="1">
        <f>'2012'!R66</f>
        <v>0</v>
      </c>
      <c r="BC66" s="1">
        <f>'2013'!$R66</f>
        <v>0</v>
      </c>
      <c r="BD66" s="3" t="str">
        <f>'2001'!S66</f>
        <v/>
      </c>
      <c r="BE66" s="4" t="str">
        <f>'2002'!$S66</f>
        <v/>
      </c>
      <c r="BF66" s="4" t="str">
        <f>'2003'!$S66</f>
        <v/>
      </c>
      <c r="BG66" s="4" t="str">
        <f>'2004'!$S66</f>
        <v/>
      </c>
      <c r="BH66" s="4" t="str">
        <f>'2005'!$S66</f>
        <v/>
      </c>
      <c r="BI66" s="4" t="str">
        <f>'2006'!S66</f>
        <v/>
      </c>
      <c r="BJ66" s="4" t="str">
        <f>'2007'!S66</f>
        <v/>
      </c>
      <c r="BK66" s="4" t="str">
        <f>'2008'!S66</f>
        <v/>
      </c>
      <c r="BL66" s="4" t="str">
        <f>'2009'!S66</f>
        <v/>
      </c>
      <c r="BM66" s="4" t="str">
        <f>'2010'!S66</f>
        <v/>
      </c>
      <c r="BN66" s="165" t="str">
        <f>'2011'!S66</f>
        <v/>
      </c>
      <c r="BO66" s="165" t="str">
        <f>'2012'!$S66</f>
        <v/>
      </c>
      <c r="BP66" s="4" t="str">
        <f>'2013'!$S66</f>
        <v/>
      </c>
      <c r="BQ66" s="1"/>
      <c r="BR66" s="1"/>
      <c r="BS66" s="1"/>
      <c r="BT66" s="1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1"/>
      <c r="CG66" s="1"/>
      <c r="CH66" s="1"/>
      <c r="CI66" s="1"/>
      <c r="CJ66" s="1"/>
      <c r="CK66" s="1"/>
      <c r="CL66" s="1"/>
    </row>
    <row r="67" spans="1:90" ht="14.4">
      <c r="A67" s="1" t="s">
        <v>19</v>
      </c>
      <c r="B67" s="1" t="s">
        <v>71</v>
      </c>
      <c r="C67" s="12">
        <v>159437</v>
      </c>
      <c r="D67" s="2">
        <f>'2001'!$K67</f>
        <v>3474</v>
      </c>
      <c r="E67" s="1">
        <f>'2002'!$K67</f>
        <v>3695</v>
      </c>
      <c r="F67" s="1">
        <f>'2003'!$K67</f>
        <v>3821</v>
      </c>
      <c r="G67" s="1">
        <f>'2004'!$K67</f>
        <v>3602</v>
      </c>
      <c r="H67" s="1">
        <f>'2005'!K67</f>
        <v>3534</v>
      </c>
      <c r="I67" s="1">
        <f>'2006'!K67</f>
        <v>3814</v>
      </c>
      <c r="J67" s="1">
        <f>'2007'!K67</f>
        <v>3293</v>
      </c>
      <c r="K67" s="1">
        <f>'2008'!K67</f>
        <v>4102</v>
      </c>
      <c r="L67" s="1">
        <f>'2009'!K67</f>
        <v>3401</v>
      </c>
      <c r="M67" s="1">
        <f>'2010'!K67</f>
        <v>3227</v>
      </c>
      <c r="N67" s="1">
        <f>'2011'!K67</f>
        <v>3153</v>
      </c>
      <c r="O67" s="1">
        <f>'2012'!$K67</f>
        <v>3389</v>
      </c>
      <c r="P67" s="1">
        <f>'2013'!$K67</f>
        <v>2712</v>
      </c>
      <c r="Q67" s="2">
        <f>'2001'!$N67</f>
        <v>3370</v>
      </c>
      <c r="R67" s="1">
        <f>'2002'!$N67</f>
        <v>3225</v>
      </c>
      <c r="S67" s="1">
        <f>'2003'!$N67</f>
        <v>3601</v>
      </c>
      <c r="T67" s="1">
        <f>'2004'!$N67</f>
        <v>3477</v>
      </c>
      <c r="U67" s="1">
        <f>'2005'!N67</f>
        <v>3360</v>
      </c>
      <c r="V67" s="1">
        <f>'2006'!N67</f>
        <v>2890</v>
      </c>
      <c r="W67" s="1">
        <f>'2007'!N67</f>
        <v>3011</v>
      </c>
      <c r="X67" s="1">
        <f>'2008'!N67</f>
        <v>3608</v>
      </c>
      <c r="Y67" s="1">
        <f>'2009'!N67</f>
        <v>3040</v>
      </c>
      <c r="Z67" s="1">
        <f>'2010'!N67</f>
        <v>2820</v>
      </c>
      <c r="AA67" s="1">
        <f>'2011'!N67</f>
        <v>2742</v>
      </c>
      <c r="AB67" s="1">
        <f>'2012'!N67</f>
        <v>2972</v>
      </c>
      <c r="AC67" s="1">
        <f>'2013'!O67</f>
        <v>2675</v>
      </c>
      <c r="AD67" s="2">
        <f>'2001'!$O67</f>
        <v>3664</v>
      </c>
      <c r="AE67" s="1">
        <f>'2002'!$O67</f>
        <v>3796</v>
      </c>
      <c r="AF67" s="1">
        <f>'2003'!$O67</f>
        <v>3567</v>
      </c>
      <c r="AG67" s="1">
        <f>'2004'!$O67</f>
        <v>3559</v>
      </c>
      <c r="AH67" s="1">
        <f>'2005'!O67</f>
        <v>3532</v>
      </c>
      <c r="AI67" s="1">
        <f>'2006'!O67</f>
        <v>3848</v>
      </c>
      <c r="AJ67" s="1">
        <f>'2007'!O67</f>
        <v>3466</v>
      </c>
      <c r="AK67" s="1">
        <f>'2008'!O67</f>
        <v>3508</v>
      </c>
      <c r="AL67" s="1">
        <f>'2009'!O67</f>
        <v>3158</v>
      </c>
      <c r="AM67" s="1">
        <f>'2010'!O67</f>
        <v>3097</v>
      </c>
      <c r="AN67" s="1">
        <f>'2011'!O67</f>
        <v>2972</v>
      </c>
      <c r="AO67" s="1">
        <f>'2012'!O67</f>
        <v>3100</v>
      </c>
      <c r="AP67" s="1">
        <f>'2013'!$O67</f>
        <v>2675</v>
      </c>
      <c r="AQ67" s="2">
        <f>'2001'!$R67</f>
        <v>3109</v>
      </c>
      <c r="AR67" s="1">
        <f>'2002'!$R67</f>
        <v>3224</v>
      </c>
      <c r="AS67" s="1">
        <f>'2003'!$R67</f>
        <v>2944</v>
      </c>
      <c r="AT67" s="1">
        <f>'2004'!$R67</f>
        <v>2881</v>
      </c>
      <c r="AU67" s="1">
        <f>'2005'!R67</f>
        <v>2863</v>
      </c>
      <c r="AV67" s="1">
        <f>'2006'!R67</f>
        <v>2739</v>
      </c>
      <c r="AW67" s="1">
        <f>'2007'!R67</f>
        <v>2436</v>
      </c>
      <c r="AX67" s="1">
        <f>'2008'!R67</f>
        <v>2549</v>
      </c>
      <c r="AY67" s="1">
        <f>'2009'!R67</f>
        <v>2069</v>
      </c>
      <c r="AZ67" s="1">
        <f>'2010'!R67</f>
        <v>2104</v>
      </c>
      <c r="BA67" s="1">
        <f>'2011'!R67</f>
        <v>1841</v>
      </c>
      <c r="BB67" s="1">
        <f>'2012'!R67</f>
        <v>1737</v>
      </c>
      <c r="BC67" s="1">
        <f>'2013'!$R67</f>
        <v>1261</v>
      </c>
      <c r="BD67" s="3">
        <f>'2001'!S67</f>
        <v>0.1009825327510917</v>
      </c>
      <c r="BE67" s="4">
        <f>'2002'!$S67</f>
        <v>8.5879873551106434E-2</v>
      </c>
      <c r="BF67" s="4">
        <f>'2003'!$S67</f>
        <v>0.10036445192038128</v>
      </c>
      <c r="BG67" s="4">
        <f>'2004'!$S67</f>
        <v>0.1025568980050576</v>
      </c>
      <c r="BH67" s="4">
        <f>'2005'!$S67</f>
        <v>0.10022650056625142</v>
      </c>
      <c r="BI67" s="4">
        <f>'2006'!S67</f>
        <v>0.11226611226611227</v>
      </c>
      <c r="BJ67" s="4">
        <f>'2007'!S67</f>
        <v>0.1298326601269475</v>
      </c>
      <c r="BK67" s="4">
        <f>'2008'!S67</f>
        <v>0.11687571265678449</v>
      </c>
      <c r="BL67" s="4">
        <f>'2009'!S67</f>
        <v>0.12539582013932868</v>
      </c>
      <c r="BM67" s="4">
        <f>'2010'!S67</f>
        <v>0.11947045527930256</v>
      </c>
      <c r="BN67" s="165">
        <f>'2011'!S67</f>
        <v>0.12079407806191117</v>
      </c>
      <c r="BO67" s="165">
        <f>'2012'!$S67</f>
        <v>0.12548387096774194</v>
      </c>
      <c r="BP67" s="4">
        <f>'2013'!$S67</f>
        <v>0.14915887850467291</v>
      </c>
      <c r="BQ67" s="1"/>
      <c r="BR67" s="1"/>
      <c r="BS67" s="1"/>
      <c r="BT67" s="1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1"/>
      <c r="CG67" s="1"/>
      <c r="CH67" s="1"/>
      <c r="CI67" s="1"/>
      <c r="CJ67" s="1"/>
      <c r="CK67" s="1"/>
      <c r="CL67" s="1"/>
    </row>
    <row r="68" spans="1:90" ht="14.4">
      <c r="A68" s="1" t="s">
        <v>223</v>
      </c>
      <c r="B68" s="1" t="s">
        <v>72</v>
      </c>
      <c r="C68" s="12">
        <v>40271</v>
      </c>
      <c r="D68" s="2">
        <f>'2001'!$K68</f>
        <v>467</v>
      </c>
      <c r="E68" s="1">
        <f>'2002'!$K68</f>
        <v>543</v>
      </c>
      <c r="F68" s="1">
        <f>'2003'!$K68</f>
        <v>0</v>
      </c>
      <c r="G68" s="1">
        <f>'2004'!$K68</f>
        <v>0</v>
      </c>
      <c r="H68" s="1">
        <f>'2005'!K68</f>
        <v>434</v>
      </c>
      <c r="I68" s="1">
        <f>'2006'!K68</f>
        <v>150</v>
      </c>
      <c r="J68" s="1">
        <f>'2007'!K68</f>
        <v>347</v>
      </c>
      <c r="K68" s="1">
        <f>'2008'!K68</f>
        <v>229</v>
      </c>
      <c r="L68" s="1">
        <f>'2009'!K68</f>
        <v>623</v>
      </c>
      <c r="M68" s="1">
        <f>'2010'!K68</f>
        <v>414</v>
      </c>
      <c r="N68" s="1">
        <f>'2011'!K68</f>
        <v>409</v>
      </c>
      <c r="O68" s="1">
        <f>'2012'!$K68</f>
        <v>551</v>
      </c>
      <c r="P68" s="1">
        <f>'2013'!$K68</f>
        <v>0</v>
      </c>
      <c r="Q68" s="2">
        <f>'2001'!$N68</f>
        <v>267</v>
      </c>
      <c r="R68" s="1">
        <f>'2002'!$N68</f>
        <v>313</v>
      </c>
      <c r="S68" s="1">
        <f>'2003'!$N68</f>
        <v>0</v>
      </c>
      <c r="T68" s="1">
        <f>'2004'!$N68</f>
        <v>0</v>
      </c>
      <c r="U68" s="1">
        <f>'2005'!N68</f>
        <v>229</v>
      </c>
      <c r="V68" s="1">
        <f>'2006'!N68</f>
        <v>1</v>
      </c>
      <c r="W68" s="1">
        <f>'2007'!N68</f>
        <v>189</v>
      </c>
      <c r="X68" s="1">
        <f>'2008'!N68</f>
        <v>3</v>
      </c>
      <c r="Y68" s="1">
        <f>'2009'!N68</f>
        <v>334</v>
      </c>
      <c r="Z68" s="1">
        <f>'2010'!N68</f>
        <v>268</v>
      </c>
      <c r="AA68" s="1">
        <f>'2011'!N68</f>
        <v>307</v>
      </c>
      <c r="AB68" s="1">
        <f>'2012'!N68</f>
        <v>347</v>
      </c>
      <c r="AC68" s="1">
        <f>'2013'!O68</f>
        <v>0</v>
      </c>
      <c r="AD68" s="2">
        <f>'2001'!$O68</f>
        <v>707</v>
      </c>
      <c r="AE68" s="1">
        <f>'2002'!$O68</f>
        <v>667</v>
      </c>
      <c r="AF68" s="1">
        <f>'2003'!$O68</f>
        <v>0</v>
      </c>
      <c r="AG68" s="1">
        <f>'2004'!$O68</f>
        <v>0</v>
      </c>
      <c r="AH68" s="1">
        <f>'2005'!O68</f>
        <v>608</v>
      </c>
      <c r="AI68" s="1">
        <f>'2006'!O68</f>
        <v>247</v>
      </c>
      <c r="AJ68" s="1">
        <f>'2007'!O68</f>
        <v>625</v>
      </c>
      <c r="AK68" s="1">
        <f>'2008'!O68</f>
        <v>285</v>
      </c>
      <c r="AL68" s="1">
        <f>'2009'!O68</f>
        <v>660</v>
      </c>
      <c r="AM68" s="1">
        <f>'2010'!O68</f>
        <v>553</v>
      </c>
      <c r="AN68" s="1">
        <f>'2011'!O68</f>
        <v>596</v>
      </c>
      <c r="AO68" s="1">
        <f>'2012'!O68</f>
        <v>595</v>
      </c>
      <c r="AP68" s="1">
        <f>'2013'!$O68</f>
        <v>0</v>
      </c>
      <c r="AQ68" s="2">
        <f>'2001'!$R68</f>
        <v>410</v>
      </c>
      <c r="AR68" s="1">
        <f>'2002'!$R68</f>
        <v>353</v>
      </c>
      <c r="AS68" s="1">
        <f>'2003'!$R68</f>
        <v>0</v>
      </c>
      <c r="AT68" s="1">
        <f>'2004'!$R68</f>
        <v>0</v>
      </c>
      <c r="AU68" s="1">
        <f>'2005'!R68</f>
        <v>234</v>
      </c>
      <c r="AV68" s="1">
        <f>'2006'!R68</f>
        <v>3</v>
      </c>
      <c r="AW68" s="1">
        <f>'2007'!R68</f>
        <v>233</v>
      </c>
      <c r="AX68" s="1">
        <f>'2008'!R68</f>
        <v>0</v>
      </c>
      <c r="AY68" s="1">
        <f>'2009'!R68</f>
        <v>277</v>
      </c>
      <c r="AZ68" s="1">
        <f>'2010'!R68</f>
        <v>204</v>
      </c>
      <c r="BA68" s="1">
        <f>'2011'!R68</f>
        <v>245</v>
      </c>
      <c r="BB68" s="1">
        <f>'2012'!R68</f>
        <v>152</v>
      </c>
      <c r="BC68" s="1">
        <f>'2013'!$R68</f>
        <v>0</v>
      </c>
      <c r="BD68" s="3">
        <f>'2001'!S68</f>
        <v>8.2036775106082038E-2</v>
      </c>
      <c r="BE68" s="4">
        <f>'2002'!$S68</f>
        <v>0.11544227886056972</v>
      </c>
      <c r="BF68" s="4" t="str">
        <f>'2003'!$S68</f>
        <v/>
      </c>
      <c r="BG68" s="4" t="str">
        <f>'2004'!$S68</f>
        <v/>
      </c>
      <c r="BH68" s="4">
        <f>'2005'!$S68</f>
        <v>9.0460526315789477E-2</v>
      </c>
      <c r="BI68" s="4">
        <f>'2006'!S68</f>
        <v>8.0971659919028341E-3</v>
      </c>
      <c r="BJ68" s="4">
        <f>'2007'!S68</f>
        <v>0.13439999999999999</v>
      </c>
      <c r="BK68" s="4">
        <f>'2008'!S68</f>
        <v>0</v>
      </c>
      <c r="BL68" s="4">
        <f>'2009'!S68</f>
        <v>0.12272727272727273</v>
      </c>
      <c r="BM68" s="4">
        <f>'2010'!S68</f>
        <v>0.13381555153707053</v>
      </c>
      <c r="BN68" s="165">
        <f>'2011'!S68</f>
        <v>0.1325503355704698</v>
      </c>
      <c r="BO68" s="165">
        <f>'2012'!$S68</f>
        <v>0.13781512605042018</v>
      </c>
      <c r="BP68" s="4" t="str">
        <f>'2013'!$S68</f>
        <v/>
      </c>
      <c r="BQ68" s="1"/>
      <c r="BR68" s="1"/>
      <c r="BS68" s="1"/>
      <c r="BT68" s="1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1"/>
      <c r="CG68" s="1"/>
      <c r="CH68" s="1"/>
      <c r="CI68" s="1"/>
      <c r="CJ68" s="1"/>
      <c r="CK68" s="1"/>
      <c r="CL68" s="1"/>
    </row>
    <row r="69" spans="1:90" ht="14.4">
      <c r="A69" s="1"/>
      <c r="B69" s="1"/>
      <c r="C69" s="12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2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2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2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3"/>
      <c r="BE69" s="4"/>
      <c r="BF69" s="4"/>
      <c r="BG69" s="4"/>
      <c r="BH69" s="4"/>
      <c r="BI69" s="4"/>
      <c r="BJ69" s="4"/>
      <c r="BK69" s="4"/>
      <c r="BL69" s="4"/>
      <c r="BM69" s="4"/>
      <c r="BN69" s="165"/>
      <c r="BO69" s="165"/>
      <c r="BP69" s="4"/>
      <c r="BQ69" s="1"/>
      <c r="BR69" s="1"/>
      <c r="BS69" s="1"/>
      <c r="BT69" s="1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1"/>
      <c r="CG69" s="1"/>
      <c r="CH69" s="1"/>
      <c r="CI69" s="1"/>
      <c r="CJ69" s="1"/>
      <c r="CK69" s="1"/>
      <c r="CL69" s="1"/>
    </row>
    <row r="70" spans="1:90" ht="14.4">
      <c r="A70" s="1" t="s">
        <v>226</v>
      </c>
      <c r="B70" s="1" t="s">
        <v>73</v>
      </c>
      <c r="C70" s="12">
        <v>168878</v>
      </c>
      <c r="D70" s="2">
        <f>'2001'!$K70</f>
        <v>558</v>
      </c>
      <c r="E70" s="1">
        <f>'2002'!$K70</f>
        <v>2430</v>
      </c>
      <c r="F70" s="1">
        <f>'2003'!$K70</f>
        <v>1800</v>
      </c>
      <c r="G70" s="1">
        <f>'2004'!$K70</f>
        <v>2127</v>
      </c>
      <c r="H70" s="1">
        <f>'2005'!K70</f>
        <v>251</v>
      </c>
      <c r="I70" s="1">
        <f>'2006'!K70</f>
        <v>1130</v>
      </c>
      <c r="J70" s="1">
        <f>'2007'!K70</f>
        <v>1295</v>
      </c>
      <c r="K70" s="1">
        <f>'2008'!K70</f>
        <v>3770</v>
      </c>
      <c r="L70" s="1">
        <f>'2009'!K70</f>
        <v>3165</v>
      </c>
      <c r="M70" s="1">
        <f>'2010'!K70</f>
        <v>3621</v>
      </c>
      <c r="N70" s="1">
        <f>'2011'!K70</f>
        <v>3625</v>
      </c>
      <c r="O70" s="1">
        <f>'2012'!$K70</f>
        <v>3141</v>
      </c>
      <c r="P70" s="1">
        <f>'2013'!$K70</f>
        <v>2716</v>
      </c>
      <c r="Q70" s="2">
        <f>'2001'!$N70</f>
        <v>467</v>
      </c>
      <c r="R70" s="1">
        <f>'2002'!$N70</f>
        <v>1749</v>
      </c>
      <c r="S70" s="1">
        <f>'2003'!$N70</f>
        <v>1206</v>
      </c>
      <c r="T70" s="1">
        <f>'2004'!$N70</f>
        <v>1973</v>
      </c>
      <c r="U70" s="1">
        <f>'2005'!N70</f>
        <v>75</v>
      </c>
      <c r="V70" s="1">
        <f>'2006'!N70</f>
        <v>972</v>
      </c>
      <c r="W70" s="1">
        <f>'2007'!N70</f>
        <v>1110</v>
      </c>
      <c r="X70" s="1">
        <f>'2008'!N70</f>
        <v>1583</v>
      </c>
      <c r="Y70" s="1">
        <f>'2009'!N70</f>
        <v>2806</v>
      </c>
      <c r="Z70" s="1">
        <f>'2010'!N70</f>
        <v>3303</v>
      </c>
      <c r="AA70" s="1">
        <f>'2011'!N70</f>
        <v>3263</v>
      </c>
      <c r="AB70" s="1">
        <f>'2012'!N70</f>
        <v>2919</v>
      </c>
      <c r="AC70" s="1">
        <f>'2013'!O70</f>
        <v>2165</v>
      </c>
      <c r="AD70" s="2">
        <f>'2001'!$O70</f>
        <v>393</v>
      </c>
      <c r="AE70" s="1">
        <f>'2002'!$O70</f>
        <v>3721</v>
      </c>
      <c r="AF70" s="1">
        <f>'2003'!$O70</f>
        <v>3326</v>
      </c>
      <c r="AG70" s="1">
        <f>'2004'!$O70</f>
        <v>3268</v>
      </c>
      <c r="AH70" s="1">
        <f>'2005'!O70</f>
        <v>460</v>
      </c>
      <c r="AI70" s="1">
        <f>'2006'!O70</f>
        <v>2729</v>
      </c>
      <c r="AJ70" s="1">
        <f>'2007'!O70</f>
        <v>2824</v>
      </c>
      <c r="AK70" s="1">
        <f>'2008'!O70</f>
        <v>5515</v>
      </c>
      <c r="AL70" s="1">
        <f>'2009'!O70</f>
        <v>3214</v>
      </c>
      <c r="AM70" s="1">
        <f>'2010'!O70</f>
        <v>2848</v>
      </c>
      <c r="AN70" s="1">
        <f>'2011'!O70</f>
        <v>2811</v>
      </c>
      <c r="AO70" s="1">
        <f>'2012'!O70</f>
        <v>2458</v>
      </c>
      <c r="AP70" s="1">
        <f>'2013'!$O70</f>
        <v>2165</v>
      </c>
      <c r="AQ70" s="2">
        <f>'2001'!$R70</f>
        <v>200</v>
      </c>
      <c r="AR70" s="1">
        <f>'2002'!$R70</f>
        <v>2049</v>
      </c>
      <c r="AS70" s="1">
        <f>'2003'!$R70</f>
        <v>1984</v>
      </c>
      <c r="AT70" s="1">
        <f>'2004'!$R70</f>
        <v>2166</v>
      </c>
      <c r="AU70" s="1">
        <f>'2005'!R70</f>
        <v>95</v>
      </c>
      <c r="AV70" s="1">
        <f>'2006'!R70</f>
        <v>1672</v>
      </c>
      <c r="AW70" s="1">
        <f>'2007'!R70</f>
        <v>1458</v>
      </c>
      <c r="AX70" s="1">
        <f>'2008'!R70</f>
        <v>1605</v>
      </c>
      <c r="AY70" s="1">
        <f>'2009'!R70</f>
        <v>1866</v>
      </c>
      <c r="AZ70" s="1">
        <f>'2010'!R70</f>
        <v>1646</v>
      </c>
      <c r="BA70" s="1">
        <f>'2011'!R70</f>
        <v>1587</v>
      </c>
      <c r="BB70" s="1">
        <f>'2012'!R70</f>
        <v>1542</v>
      </c>
      <c r="BC70" s="1">
        <f>'2013'!$R70</f>
        <v>1121</v>
      </c>
      <c r="BD70" s="3">
        <f>'2001'!S70</f>
        <v>0.1475826972010178</v>
      </c>
      <c r="BE70" s="4">
        <f>'2002'!$S70</f>
        <v>0.10803547433485622</v>
      </c>
      <c r="BF70" s="4">
        <f>'2003'!$S70</f>
        <v>0.10703547805171378</v>
      </c>
      <c r="BG70" s="4">
        <f>'2004'!$S70</f>
        <v>0.10771113831089352</v>
      </c>
      <c r="BH70" s="4">
        <f>'2005'!$S70</f>
        <v>0.22391304347826088</v>
      </c>
      <c r="BI70" s="4">
        <f>'2006'!S70</f>
        <v>0.18431659948699158</v>
      </c>
      <c r="BJ70" s="4">
        <f>'2007'!S70</f>
        <v>0.16182719546742211</v>
      </c>
      <c r="BK70" s="4">
        <f>'2008'!S70</f>
        <v>5.4034451495920219E-2</v>
      </c>
      <c r="BL70" s="4">
        <f>'2009'!S70</f>
        <v>0.10983198506533914</v>
      </c>
      <c r="BM70" s="4">
        <f>'2010'!S70</f>
        <v>0.1190308988764045</v>
      </c>
      <c r="BN70" s="165">
        <f>'2011'!S70</f>
        <v>9.7829953753112778E-2</v>
      </c>
      <c r="BO70" s="165">
        <f>'2012'!$S70</f>
        <v>0.14320585842148087</v>
      </c>
      <c r="BP70" s="4">
        <f>'2013'!$S70</f>
        <v>0.1745958429561201</v>
      </c>
      <c r="BQ70" s="1"/>
      <c r="BR70" s="1"/>
      <c r="BS70" s="1"/>
      <c r="BT70" s="1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1"/>
      <c r="CG70" s="1"/>
      <c r="CH70" s="1"/>
      <c r="CI70" s="1"/>
      <c r="CJ70" s="1"/>
      <c r="CK70" s="1"/>
      <c r="CL70" s="1"/>
    </row>
    <row r="71" spans="1:90" ht="14.4">
      <c r="A71" s="1"/>
      <c r="B71" s="1"/>
      <c r="C71" s="12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2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2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2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3"/>
      <c r="BE71" s="4"/>
      <c r="BF71" s="4"/>
      <c r="BG71" s="4"/>
      <c r="BH71" s="4"/>
      <c r="BI71" s="4"/>
      <c r="BJ71" s="4"/>
      <c r="BK71" s="4"/>
      <c r="BL71" s="4"/>
      <c r="BM71" s="4"/>
      <c r="BN71" s="165"/>
      <c r="BO71" s="165"/>
      <c r="BP71" s="4"/>
      <c r="BQ71" s="1"/>
      <c r="BR71" s="1"/>
      <c r="BS71" s="1"/>
      <c r="BT71" s="1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1"/>
      <c r="CG71" s="1"/>
      <c r="CH71" s="1"/>
      <c r="CI71" s="1"/>
      <c r="CJ71" s="1"/>
      <c r="CK71" s="1"/>
      <c r="CL71" s="1"/>
    </row>
    <row r="72" spans="1:90" ht="14.4">
      <c r="A72" s="1"/>
      <c r="B72" s="1"/>
      <c r="C72" s="12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2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2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2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3"/>
      <c r="BE72" s="4"/>
      <c r="BF72" s="4"/>
      <c r="BG72" s="4"/>
      <c r="BH72" s="4"/>
      <c r="BI72" s="4"/>
      <c r="BJ72" s="4"/>
      <c r="BK72" s="4"/>
      <c r="BL72" s="4"/>
      <c r="BM72" s="4"/>
      <c r="BN72" s="165"/>
      <c r="BO72" s="165"/>
      <c r="BP72" s="4"/>
      <c r="BQ72" s="1"/>
      <c r="BR72" s="1"/>
      <c r="BS72" s="1"/>
      <c r="BT72" s="1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1"/>
      <c r="CG72" s="1"/>
      <c r="CH72" s="1"/>
      <c r="CI72" s="1"/>
      <c r="CJ72" s="1"/>
      <c r="CK72" s="1"/>
      <c r="CL72" s="1"/>
    </row>
    <row r="73" spans="1:90" ht="14.4">
      <c r="A73" s="1"/>
      <c r="B73" s="1"/>
      <c r="C73" s="12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2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2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2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3"/>
      <c r="BE73" s="4"/>
      <c r="BF73" s="4"/>
      <c r="BG73" s="4"/>
      <c r="BH73" s="4"/>
      <c r="BI73" s="4"/>
      <c r="BJ73" s="4"/>
      <c r="BK73" s="4"/>
      <c r="BL73" s="4"/>
      <c r="BM73" s="4"/>
      <c r="BN73" s="165"/>
      <c r="BO73" s="165"/>
      <c r="BP73" s="4"/>
      <c r="BQ73" s="1"/>
      <c r="BR73" s="1"/>
      <c r="BS73" s="1"/>
      <c r="BT73" s="1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1"/>
      <c r="CG73" s="1"/>
      <c r="CH73" s="1"/>
      <c r="CI73" s="1"/>
      <c r="CJ73" s="1"/>
      <c r="CK73" s="1"/>
      <c r="CL73" s="1"/>
    </row>
    <row r="74" spans="1:90" ht="14.4">
      <c r="A74" s="1" t="s">
        <v>231</v>
      </c>
      <c r="B74" s="1" t="s">
        <v>74</v>
      </c>
      <c r="C74" s="12">
        <v>57866</v>
      </c>
      <c r="D74" s="2">
        <f>'2001'!$K74</f>
        <v>0</v>
      </c>
      <c r="E74" s="1">
        <f>'2002'!$K74</f>
        <v>0</v>
      </c>
      <c r="F74" s="1">
        <f>'2003'!$K74</f>
        <v>0</v>
      </c>
      <c r="G74" s="1">
        <f>'2004'!$K74</f>
        <v>0</v>
      </c>
      <c r="H74" s="1">
        <f>'2005'!K74</f>
        <v>0</v>
      </c>
      <c r="I74" s="1">
        <f>'2006'!K74</f>
        <v>0</v>
      </c>
      <c r="J74" s="1">
        <f>'2007'!K74</f>
        <v>0</v>
      </c>
      <c r="K74" s="1">
        <f>'2008'!K74</f>
        <v>0</v>
      </c>
      <c r="L74" s="1">
        <f>'2009'!K74</f>
        <v>0</v>
      </c>
      <c r="M74" s="1">
        <f>'2010'!K74</f>
        <v>1019</v>
      </c>
      <c r="N74" s="1">
        <f>'2011'!K74</f>
        <v>968</v>
      </c>
      <c r="O74" s="1">
        <f>'2012'!$K74</f>
        <v>0</v>
      </c>
      <c r="P74" s="1">
        <f>'2013'!$K74</f>
        <v>679</v>
      </c>
      <c r="Q74" s="2">
        <f>'2001'!$N74</f>
        <v>0</v>
      </c>
      <c r="R74" s="1">
        <f>'2002'!$N74</f>
        <v>0</v>
      </c>
      <c r="S74" s="1">
        <f>'2003'!$N74</f>
        <v>0</v>
      </c>
      <c r="T74" s="1">
        <f>'2004'!$N74</f>
        <v>0</v>
      </c>
      <c r="U74" s="1">
        <f>'2005'!N74</f>
        <v>0</v>
      </c>
      <c r="V74" s="1">
        <f>'2006'!N74</f>
        <v>0</v>
      </c>
      <c r="W74" s="1">
        <f>'2007'!N74</f>
        <v>0</v>
      </c>
      <c r="X74" s="1">
        <f>'2008'!N74</f>
        <v>0</v>
      </c>
      <c r="Y74" s="1">
        <f>'2009'!N74</f>
        <v>0</v>
      </c>
      <c r="Z74" s="1">
        <f>'2010'!N74</f>
        <v>824</v>
      </c>
      <c r="AA74" s="1">
        <f>'2011'!N74</f>
        <v>877</v>
      </c>
      <c r="AB74" s="1">
        <f>'2012'!N74</f>
        <v>0</v>
      </c>
      <c r="AC74" s="1">
        <f>'2013'!O74</f>
        <v>966</v>
      </c>
      <c r="AD74" s="2">
        <f>'2001'!$O74</f>
        <v>0</v>
      </c>
      <c r="AE74" s="1">
        <f>'2002'!$O74</f>
        <v>0</v>
      </c>
      <c r="AF74" s="1">
        <f>'2003'!$O74</f>
        <v>0</v>
      </c>
      <c r="AG74" s="1">
        <f>'2004'!$O74</f>
        <v>0</v>
      </c>
      <c r="AH74" s="1">
        <f>'2005'!O74</f>
        <v>0</v>
      </c>
      <c r="AI74" s="1">
        <f>'2006'!O74</f>
        <v>0</v>
      </c>
      <c r="AJ74" s="1">
        <f>'2007'!O74</f>
        <v>0</v>
      </c>
      <c r="AK74" s="1">
        <f>'2008'!O74</f>
        <v>0</v>
      </c>
      <c r="AL74" s="1">
        <f>'2009'!O74</f>
        <v>0</v>
      </c>
      <c r="AM74" s="1">
        <f>'2010'!O74</f>
        <v>1323</v>
      </c>
      <c r="AN74" s="1">
        <f>'2011'!O74</f>
        <v>1255</v>
      </c>
      <c r="AO74" s="1">
        <f>'2012'!O74</f>
        <v>0</v>
      </c>
      <c r="AP74" s="1">
        <f>'2013'!$O74</f>
        <v>966</v>
      </c>
      <c r="AQ74" s="2">
        <f>'2001'!$R74</f>
        <v>0</v>
      </c>
      <c r="AR74" s="1">
        <f>'2002'!$R74</f>
        <v>0</v>
      </c>
      <c r="AS74" s="1">
        <f>'2003'!$R74</f>
        <v>0</v>
      </c>
      <c r="AT74" s="1">
        <f>'2004'!$R74</f>
        <v>0</v>
      </c>
      <c r="AU74" s="1">
        <f>'2005'!R74</f>
        <v>0</v>
      </c>
      <c r="AV74" s="1">
        <f>'2006'!R74</f>
        <v>0</v>
      </c>
      <c r="AW74" s="1">
        <f>'2007'!R74</f>
        <v>0</v>
      </c>
      <c r="AX74" s="1">
        <f>'2008'!R74</f>
        <v>0</v>
      </c>
      <c r="AY74" s="1">
        <f>'2009'!R74</f>
        <v>0</v>
      </c>
      <c r="AZ74" s="1">
        <f>'2010'!R74</f>
        <v>626</v>
      </c>
      <c r="BA74" s="1">
        <f>'2011'!R74</f>
        <v>674</v>
      </c>
      <c r="BB74" s="1">
        <f>'2012'!R74</f>
        <v>0</v>
      </c>
      <c r="BC74" s="1">
        <f>'2013'!$R74</f>
        <v>155</v>
      </c>
      <c r="BD74" s="3" t="str">
        <f>'2001'!S74</f>
        <v/>
      </c>
      <c r="BE74" s="4" t="str">
        <f>'2002'!$S74</f>
        <v/>
      </c>
      <c r="BF74" s="4" t="str">
        <f>'2003'!$S74</f>
        <v/>
      </c>
      <c r="BG74" s="4" t="str">
        <f>'2004'!$S74</f>
        <v/>
      </c>
      <c r="BH74" s="4" t="str">
        <f>'2005'!$S74</f>
        <v/>
      </c>
      <c r="BI74" s="4" t="str">
        <f>'2006'!S74</f>
        <v/>
      </c>
      <c r="BJ74" s="4" t="str">
        <f>'2007'!S74</f>
        <v/>
      </c>
      <c r="BK74" s="4" t="str">
        <f>'2008'!S74</f>
        <v/>
      </c>
      <c r="BL74" s="4" t="str">
        <f>'2009'!S74</f>
        <v/>
      </c>
      <c r="BM74" s="4">
        <f>'2010'!S74</f>
        <v>8.919123204837491E-2</v>
      </c>
      <c r="BN74" s="165">
        <f>'2011'!S74</f>
        <v>0.11155378486055777</v>
      </c>
      <c r="BO74" s="165" t="str">
        <f>'2012'!$S74</f>
        <v/>
      </c>
      <c r="BP74" s="4">
        <f>'2013'!$S74</f>
        <v>0.14596273291925466</v>
      </c>
      <c r="BQ74" s="1"/>
      <c r="BR74" s="1"/>
      <c r="BS74" s="1"/>
      <c r="BT74" s="1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1"/>
      <c r="CG74" s="1"/>
      <c r="CH74" s="1"/>
      <c r="CI74" s="1"/>
      <c r="CJ74" s="1"/>
      <c r="CK74" s="1"/>
      <c r="CL74" s="1"/>
    </row>
    <row r="75" spans="1:90" ht="14.4">
      <c r="A75" s="1" t="s">
        <v>233</v>
      </c>
      <c r="B75" s="1" t="s">
        <v>75</v>
      </c>
      <c r="C75" s="12">
        <v>59495</v>
      </c>
      <c r="D75" s="2">
        <f>'2001'!$K75</f>
        <v>1433</v>
      </c>
      <c r="E75" s="1">
        <f>'2002'!$K75</f>
        <v>1163</v>
      </c>
      <c r="F75" s="1">
        <f>'2003'!$K75</f>
        <v>1495</v>
      </c>
      <c r="G75" s="1">
        <f>'2004'!$K75</f>
        <v>1402</v>
      </c>
      <c r="H75" s="1">
        <f>'2005'!K75</f>
        <v>0</v>
      </c>
      <c r="I75" s="1">
        <f>'2006'!K75</f>
        <v>225</v>
      </c>
      <c r="J75" s="1">
        <f>'2007'!K75</f>
        <v>1438</v>
      </c>
      <c r="K75" s="1">
        <f>'2008'!K75</f>
        <v>1445</v>
      </c>
      <c r="L75" s="1">
        <f>'2009'!K75</f>
        <v>1580</v>
      </c>
      <c r="M75" s="1">
        <f>'2010'!K75</f>
        <v>1541</v>
      </c>
      <c r="N75" s="1">
        <f>'2011'!K75</f>
        <v>1536</v>
      </c>
      <c r="O75" s="1">
        <f>'2012'!$K75</f>
        <v>1586</v>
      </c>
      <c r="P75" s="1">
        <f>'2013'!$K75</f>
        <v>1455</v>
      </c>
      <c r="Q75" s="2">
        <f>'2001'!$N75</f>
        <v>1091</v>
      </c>
      <c r="R75" s="1">
        <f>'2002'!$N75</f>
        <v>844</v>
      </c>
      <c r="S75" s="1">
        <f>'2003'!$N75</f>
        <v>1178</v>
      </c>
      <c r="T75" s="1">
        <f>'2004'!$N75</f>
        <v>990</v>
      </c>
      <c r="U75" s="1">
        <f>'2005'!N75</f>
        <v>0</v>
      </c>
      <c r="V75" s="1">
        <f>'2006'!N75</f>
        <v>70</v>
      </c>
      <c r="W75" s="1">
        <f>'2007'!N75</f>
        <v>1035</v>
      </c>
      <c r="X75" s="1">
        <f>'2008'!N75</f>
        <v>1020</v>
      </c>
      <c r="Y75" s="1">
        <f>'2009'!N75</f>
        <v>1257</v>
      </c>
      <c r="Z75" s="1">
        <f>'2010'!N75</f>
        <v>554</v>
      </c>
      <c r="AA75" s="1">
        <f>'2011'!N75</f>
        <v>1068</v>
      </c>
      <c r="AB75" s="1">
        <f>'2012'!N75</f>
        <v>1126</v>
      </c>
      <c r="AC75" s="1">
        <f>'2013'!O75</f>
        <v>1676</v>
      </c>
      <c r="AD75" s="2">
        <f>'2001'!$O75</f>
        <v>1979</v>
      </c>
      <c r="AE75" s="1">
        <f>'2002'!$O75</f>
        <v>1666</v>
      </c>
      <c r="AF75" s="1">
        <f>'2003'!$O75</f>
        <v>1821</v>
      </c>
      <c r="AG75" s="1">
        <f>'2004'!$O75</f>
        <v>1859</v>
      </c>
      <c r="AH75" s="1">
        <f>'2005'!O75</f>
        <v>0</v>
      </c>
      <c r="AI75" s="1">
        <f>'2006'!O75</f>
        <v>482</v>
      </c>
      <c r="AJ75" s="1">
        <f>'2007'!O75</f>
        <v>1923</v>
      </c>
      <c r="AK75" s="1">
        <f>'2008'!O75</f>
        <v>2045</v>
      </c>
      <c r="AL75" s="1">
        <f>'2009'!O75</f>
        <v>2036</v>
      </c>
      <c r="AM75" s="1">
        <f>'2010'!O75</f>
        <v>1881</v>
      </c>
      <c r="AN75" s="1">
        <f>'2011'!O75</f>
        <v>1667</v>
      </c>
      <c r="AO75" s="1">
        <f>'2012'!O75</f>
        <v>1694</v>
      </c>
      <c r="AP75" s="1">
        <f>'2013'!$O75</f>
        <v>1676</v>
      </c>
      <c r="AQ75" s="2">
        <f>'2001'!$R75</f>
        <v>1369</v>
      </c>
      <c r="AR75" s="1">
        <f>'2002'!$R75</f>
        <v>1139</v>
      </c>
      <c r="AS75" s="1">
        <f>'2003'!$R75</f>
        <v>1111</v>
      </c>
      <c r="AT75" s="1">
        <f>'2004'!$R75</f>
        <v>1070</v>
      </c>
      <c r="AU75" s="1">
        <f>'2005'!R75</f>
        <v>0</v>
      </c>
      <c r="AV75" s="1">
        <f>'2006'!R75</f>
        <v>89</v>
      </c>
      <c r="AW75" s="1">
        <f>'2007'!R75</f>
        <v>860</v>
      </c>
      <c r="AX75" s="1">
        <f>'2008'!R75</f>
        <v>817</v>
      </c>
      <c r="AY75" s="1">
        <f>'2009'!R75</f>
        <v>884</v>
      </c>
      <c r="AZ75" s="1">
        <f>'2010'!R75</f>
        <v>620</v>
      </c>
      <c r="BA75" s="1">
        <f>'2011'!R75</f>
        <v>455</v>
      </c>
      <c r="BB75" s="1">
        <f>'2012'!R75</f>
        <v>539</v>
      </c>
      <c r="BC75" s="1">
        <f>'2013'!$R75</f>
        <v>492</v>
      </c>
      <c r="BD75" s="3">
        <f>'2001'!S75</f>
        <v>9.0449722081859529E-2</v>
      </c>
      <c r="BE75" s="4">
        <f>'2002'!$S75</f>
        <v>5.942376950780312E-2</v>
      </c>
      <c r="BF75" s="4">
        <f>'2003'!$S75</f>
        <v>5.4365733113673806E-2</v>
      </c>
      <c r="BG75" s="4">
        <f>'2004'!$S75</f>
        <v>5.5944055944055944E-2</v>
      </c>
      <c r="BH75" s="4" t="str">
        <f>'2005'!$S75</f>
        <v/>
      </c>
      <c r="BI75" s="4">
        <f>'2006'!S75</f>
        <v>0.34232365145228216</v>
      </c>
      <c r="BJ75" s="4">
        <f>'2007'!S75</f>
        <v>5.5122204888195525E-2</v>
      </c>
      <c r="BK75" s="4">
        <f>'2008'!S75</f>
        <v>6.5036674816625922E-2</v>
      </c>
      <c r="BL75" s="4">
        <f>'2009'!S75</f>
        <v>4.9607072691552061E-2</v>
      </c>
      <c r="BM75" s="4">
        <f>'2010'!S75</f>
        <v>6.3795853269537475E-2</v>
      </c>
      <c r="BN75" s="165">
        <f>'2011'!S75</f>
        <v>7.1985602879424113E-2</v>
      </c>
      <c r="BO75" s="165">
        <f>'2012'!$S75</f>
        <v>8.9138134592680052E-2</v>
      </c>
      <c r="BP75" s="4">
        <f>'2013'!$S75</f>
        <v>5.190930787589499E-2</v>
      </c>
      <c r="BQ75" s="1"/>
      <c r="BR75" s="1"/>
      <c r="BS75" s="1"/>
      <c r="BT75" s="1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1"/>
      <c r="CG75" s="1"/>
      <c r="CH75" s="1"/>
      <c r="CI75" s="1"/>
      <c r="CJ75" s="1"/>
      <c r="CK75" s="1"/>
      <c r="CL75" s="1"/>
    </row>
    <row r="76" spans="1:90" ht="14.4">
      <c r="A76" s="1" t="s">
        <v>235</v>
      </c>
      <c r="B76" s="1" t="s">
        <v>76</v>
      </c>
      <c r="C76" s="12">
        <v>78265</v>
      </c>
      <c r="D76" s="2">
        <f>'2001'!$K76</f>
        <v>1276</v>
      </c>
      <c r="E76" s="1">
        <f>'2002'!$K76</f>
        <v>1536</v>
      </c>
      <c r="F76" s="1">
        <f>'2003'!$K76</f>
        <v>1750</v>
      </c>
      <c r="G76" s="1">
        <f>'2004'!$K76</f>
        <v>1401</v>
      </c>
      <c r="H76" s="1">
        <f>'2005'!K76</f>
        <v>1314</v>
      </c>
      <c r="I76" s="1">
        <f>'2006'!K76</f>
        <v>1467</v>
      </c>
      <c r="J76" s="1">
        <f>'2007'!K76</f>
        <v>2016</v>
      </c>
      <c r="K76" s="1">
        <f>'2008'!K76</f>
        <v>0</v>
      </c>
      <c r="L76" s="1">
        <f>'2009'!K76</f>
        <v>0</v>
      </c>
      <c r="M76" s="1">
        <f>'2010'!K76</f>
        <v>1857</v>
      </c>
      <c r="N76" s="1">
        <f>'2011'!K76</f>
        <v>2053</v>
      </c>
      <c r="O76" s="1">
        <f>'2012'!$K76</f>
        <v>1897</v>
      </c>
      <c r="P76" s="1">
        <f>'2013'!$K76</f>
        <v>1800</v>
      </c>
      <c r="Q76" s="2">
        <f>'2001'!$N76</f>
        <v>1163</v>
      </c>
      <c r="R76" s="1">
        <f>'2002'!$N76</f>
        <v>1405</v>
      </c>
      <c r="S76" s="1">
        <f>'2003'!$N76</f>
        <v>1672</v>
      </c>
      <c r="T76" s="1">
        <f>'2004'!$N76</f>
        <v>1312</v>
      </c>
      <c r="U76" s="1">
        <f>'2005'!N76</f>
        <v>1275</v>
      </c>
      <c r="V76" s="1">
        <f>'2006'!N76</f>
        <v>1300</v>
      </c>
      <c r="W76" s="1">
        <f>'2007'!N76</f>
        <v>1640</v>
      </c>
      <c r="X76" s="1">
        <f>'2008'!N76</f>
        <v>0</v>
      </c>
      <c r="Y76" s="1">
        <f>'2009'!N76</f>
        <v>0</v>
      </c>
      <c r="Z76" s="1">
        <f>'2010'!N76</f>
        <v>1412</v>
      </c>
      <c r="AA76" s="1">
        <f>'2011'!N76</f>
        <v>1459</v>
      </c>
      <c r="AB76" s="1">
        <f>'2012'!N76</f>
        <v>1371</v>
      </c>
      <c r="AC76" s="1">
        <f>'2013'!O76</f>
        <v>1825</v>
      </c>
      <c r="AD76" s="2">
        <f>'2001'!$O76</f>
        <v>1790</v>
      </c>
      <c r="AE76" s="1">
        <f>'2002'!$O76</f>
        <v>2085</v>
      </c>
      <c r="AF76" s="1">
        <f>'2003'!$O76</f>
        <v>2014</v>
      </c>
      <c r="AG76" s="1">
        <f>'2004'!$O76</f>
        <v>1948</v>
      </c>
      <c r="AH76" s="1">
        <f>'2005'!O76</f>
        <v>1911</v>
      </c>
      <c r="AI76" s="1">
        <f>'2006'!O76</f>
        <v>2045</v>
      </c>
      <c r="AJ76" s="1">
        <f>'2007'!O76</f>
        <v>1848</v>
      </c>
      <c r="AK76" s="1">
        <f>'2008'!O76</f>
        <v>0</v>
      </c>
      <c r="AL76" s="1">
        <f>'2009'!O76</f>
        <v>0</v>
      </c>
      <c r="AM76" s="1">
        <f>'2010'!O76</f>
        <v>2478</v>
      </c>
      <c r="AN76" s="1">
        <f>'2011'!O76</f>
        <v>2523</v>
      </c>
      <c r="AO76" s="1">
        <f>'2012'!O76</f>
        <v>2077</v>
      </c>
      <c r="AP76" s="1">
        <f>'2013'!$O76</f>
        <v>1825</v>
      </c>
      <c r="AQ76" s="2">
        <f>'2001'!$R76</f>
        <v>1452</v>
      </c>
      <c r="AR76" s="1">
        <f>'2002'!$R76</f>
        <v>1605</v>
      </c>
      <c r="AS76" s="1">
        <f>'2003'!$R76</f>
        <v>1604</v>
      </c>
      <c r="AT76" s="1">
        <f>'2004'!$R76</f>
        <v>1554</v>
      </c>
      <c r="AU76" s="1">
        <f>'2005'!R76</f>
        <v>1549</v>
      </c>
      <c r="AV76" s="1">
        <f>'2006'!R76</f>
        <v>1472</v>
      </c>
      <c r="AW76" s="1">
        <f>'2007'!R76</f>
        <v>1232</v>
      </c>
      <c r="AX76" s="1">
        <f>'2008'!R76</f>
        <v>0</v>
      </c>
      <c r="AY76" s="1">
        <f>'2009'!R76</f>
        <v>0</v>
      </c>
      <c r="AZ76" s="1">
        <f>'2010'!R76</f>
        <v>740</v>
      </c>
      <c r="BA76" s="1">
        <f>'2011'!R76</f>
        <v>963</v>
      </c>
      <c r="BB76" s="1">
        <f>'2012'!R76</f>
        <v>824</v>
      </c>
      <c r="BC76" s="1">
        <f>'2013'!$R76</f>
        <v>559</v>
      </c>
      <c r="BD76" s="3">
        <f>'2001'!S76</f>
        <v>2.8491620111731845E-2</v>
      </c>
      <c r="BE76" s="4">
        <f>'2002'!$S76</f>
        <v>4.7961630695443645E-2</v>
      </c>
      <c r="BF76" s="4">
        <f>'2003'!$S76</f>
        <v>4.9155908639523335E-2</v>
      </c>
      <c r="BG76" s="4">
        <f>'2004'!$S76</f>
        <v>5.0308008213552365E-2</v>
      </c>
      <c r="BH76" s="4">
        <f>'2005'!$S76</f>
        <v>5.1805337519623233E-2</v>
      </c>
      <c r="BI76" s="4">
        <f>'2006'!S76</f>
        <v>5.7212713936430321E-2</v>
      </c>
      <c r="BJ76" s="4">
        <f>'2007'!S76</f>
        <v>2.813852813852814E-2</v>
      </c>
      <c r="BK76" s="4" t="str">
        <f>'2008'!S76</f>
        <v/>
      </c>
      <c r="BL76" s="4" t="str">
        <f>'2009'!S76</f>
        <v/>
      </c>
      <c r="BM76" s="4">
        <f>'2010'!S76</f>
        <v>4.0758676351896693E-2</v>
      </c>
      <c r="BN76" s="165">
        <f>'2011'!S76</f>
        <v>0.16924296472453429</v>
      </c>
      <c r="BO76" s="165">
        <f>'2012'!$S76</f>
        <v>8.425613866153106E-2</v>
      </c>
      <c r="BP76" s="4">
        <f>'2013'!$S76</f>
        <v>9.2054794520547947E-2</v>
      </c>
      <c r="BQ76" s="1"/>
      <c r="BR76" s="1"/>
      <c r="BS76" s="1"/>
      <c r="BT76" s="1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1"/>
      <c r="CG76" s="1"/>
      <c r="CH76" s="1"/>
      <c r="CI76" s="1"/>
      <c r="CJ76" s="1"/>
      <c r="CK76" s="1"/>
      <c r="CL76" s="1"/>
    </row>
    <row r="77" spans="1:90" ht="14.4">
      <c r="A77" s="1" t="s">
        <v>237</v>
      </c>
      <c r="B77" s="1" t="s">
        <v>78</v>
      </c>
      <c r="C77" s="12">
        <v>33922</v>
      </c>
      <c r="D77" s="2">
        <f>'2001'!$K77</f>
        <v>0</v>
      </c>
      <c r="E77" s="1">
        <f>'2002'!$K77</f>
        <v>1465</v>
      </c>
      <c r="F77" s="1">
        <f>'2003'!$K77</f>
        <v>928</v>
      </c>
      <c r="G77" s="1">
        <f>'2004'!$K77</f>
        <v>0</v>
      </c>
      <c r="H77" s="1">
        <f>'2005'!K77</f>
        <v>807</v>
      </c>
      <c r="I77" s="1">
        <f>'2006'!K77</f>
        <v>0</v>
      </c>
      <c r="J77" s="1">
        <f>'2007'!K77</f>
        <v>0</v>
      </c>
      <c r="K77" s="1">
        <f>'2008'!K77</f>
        <v>0</v>
      </c>
      <c r="L77" s="1">
        <f>'2009'!K77</f>
        <v>0</v>
      </c>
      <c r="M77" s="1">
        <f>'2010'!K77</f>
        <v>777</v>
      </c>
      <c r="N77" s="1">
        <f>'2011'!K77</f>
        <v>1597</v>
      </c>
      <c r="O77" s="1">
        <f>'2012'!$K77</f>
        <v>771</v>
      </c>
      <c r="P77" s="1">
        <f>'2013'!$K77</f>
        <v>713</v>
      </c>
      <c r="Q77" s="2">
        <f>'2001'!$N77</f>
        <v>0</v>
      </c>
      <c r="R77" s="1">
        <f>'2002'!$N77</f>
        <v>640</v>
      </c>
      <c r="S77" s="1">
        <f>'2003'!$N77</f>
        <v>313</v>
      </c>
      <c r="T77" s="1">
        <f>'2004'!$N77</f>
        <v>0</v>
      </c>
      <c r="U77" s="1">
        <f>'2005'!N77</f>
        <v>169</v>
      </c>
      <c r="V77" s="1">
        <f>'2006'!N77</f>
        <v>0</v>
      </c>
      <c r="W77" s="1">
        <f>'2007'!N77</f>
        <v>0</v>
      </c>
      <c r="X77" s="1">
        <f>'2008'!N77</f>
        <v>0</v>
      </c>
      <c r="Y77" s="1">
        <f>'2009'!N77</f>
        <v>0</v>
      </c>
      <c r="Z77" s="1">
        <f>'2010'!N77</f>
        <v>415</v>
      </c>
      <c r="AA77" s="1">
        <f>'2011'!N77</f>
        <v>884</v>
      </c>
      <c r="AB77" s="1">
        <f>'2012'!N77</f>
        <v>387</v>
      </c>
      <c r="AC77" s="1">
        <f>'2013'!O77</f>
        <v>839</v>
      </c>
      <c r="AD77" s="2">
        <f>'2001'!$O77</f>
        <v>0</v>
      </c>
      <c r="AE77" s="1">
        <f>'2002'!$O77</f>
        <v>1981</v>
      </c>
      <c r="AF77" s="1">
        <f>'2003'!$O77</f>
        <v>911</v>
      </c>
      <c r="AG77" s="1">
        <f>'2004'!$O77</f>
        <v>0</v>
      </c>
      <c r="AH77" s="1">
        <f>'2005'!O77</f>
        <v>772</v>
      </c>
      <c r="AI77" s="1">
        <f>'2006'!O77</f>
        <v>448</v>
      </c>
      <c r="AJ77" s="1">
        <f>'2007'!O77</f>
        <v>1238</v>
      </c>
      <c r="AK77" s="1">
        <f>'2008'!O77</f>
        <v>0</v>
      </c>
      <c r="AL77" s="1">
        <f>'2009'!O77</f>
        <v>0</v>
      </c>
      <c r="AM77" s="1">
        <f>'2010'!O77</f>
        <v>981</v>
      </c>
      <c r="AN77" s="1">
        <f>'2011'!O77</f>
        <v>1645</v>
      </c>
      <c r="AO77" s="1">
        <f>'2012'!O77</f>
        <v>1036</v>
      </c>
      <c r="AP77" s="1">
        <f>'2013'!$O77</f>
        <v>839</v>
      </c>
      <c r="AQ77" s="2">
        <f>'2001'!$R77</f>
        <v>0</v>
      </c>
      <c r="AR77" s="1">
        <f>'2002'!$R77</f>
        <v>792</v>
      </c>
      <c r="AS77" s="1">
        <f>'2003'!$R77</f>
        <v>538</v>
      </c>
      <c r="AT77" s="1">
        <f>'2004'!$R77</f>
        <v>0</v>
      </c>
      <c r="AU77" s="1">
        <f>'2005'!R77</f>
        <v>384</v>
      </c>
      <c r="AV77" s="1">
        <f>'2006'!R77</f>
        <v>126</v>
      </c>
      <c r="AW77" s="1">
        <f>'2007'!R77</f>
        <v>520</v>
      </c>
      <c r="AX77" s="1">
        <f>'2008'!R77</f>
        <v>0</v>
      </c>
      <c r="AY77" s="1">
        <f>'2009'!R77</f>
        <v>0</v>
      </c>
      <c r="AZ77" s="1">
        <f>'2010'!R77</f>
        <v>163</v>
      </c>
      <c r="BA77" s="1">
        <f>'2011'!R77</f>
        <v>427</v>
      </c>
      <c r="BB77" s="1">
        <f>'2012'!R77</f>
        <v>101</v>
      </c>
      <c r="BC77" s="1">
        <f>'2013'!$R77</f>
        <v>108</v>
      </c>
      <c r="BD77" s="3" t="str">
        <f>'2001'!S77</f>
        <v/>
      </c>
      <c r="BE77" s="4">
        <f>'2002'!$S77</f>
        <v>6.8147400302877331E-2</v>
      </c>
      <c r="BF77" s="4">
        <f>'2003'!$S77</f>
        <v>2.7442371020856202E-2</v>
      </c>
      <c r="BG77" s="4" t="str">
        <f>'2004'!$S77</f>
        <v/>
      </c>
      <c r="BH77" s="4">
        <f>'2005'!$S77</f>
        <v>2.7202072538860103E-2</v>
      </c>
      <c r="BI77" s="4">
        <f>'2006'!S77</f>
        <v>0.39732142857142855</v>
      </c>
      <c r="BJ77" s="4">
        <f>'2007'!S77</f>
        <v>5.2504038772213248E-2</v>
      </c>
      <c r="BK77" s="4" t="str">
        <f>'2008'!S77</f>
        <v/>
      </c>
      <c r="BL77" s="4" t="str">
        <f>'2009'!S77</f>
        <v/>
      </c>
      <c r="BM77" s="4">
        <f>'2010'!S77</f>
        <v>0.19164118246687054</v>
      </c>
      <c r="BN77" s="165">
        <f>'2011'!S77</f>
        <v>0.10638297872340426</v>
      </c>
      <c r="BO77" s="165">
        <f>'2012'!$S77</f>
        <v>0.1805019305019305</v>
      </c>
      <c r="BP77" s="4">
        <f>'2013'!$S77</f>
        <v>0.2467222884386174</v>
      </c>
      <c r="BQ77" s="1"/>
      <c r="BR77" s="1"/>
      <c r="BS77" s="1"/>
      <c r="BT77" s="1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1"/>
      <c r="CG77" s="1"/>
      <c r="CH77" s="1"/>
      <c r="CI77" s="1"/>
      <c r="CJ77" s="1"/>
      <c r="CK77" s="1"/>
      <c r="CL77" s="1"/>
    </row>
    <row r="78" spans="1:90" ht="14.4">
      <c r="A78" s="1" t="s">
        <v>240</v>
      </c>
      <c r="B78" s="1" t="s">
        <v>79</v>
      </c>
      <c r="C78" s="12">
        <v>20764</v>
      </c>
      <c r="D78" s="2">
        <f>'2001'!$K78</f>
        <v>0</v>
      </c>
      <c r="E78" s="1">
        <f>'2002'!$K78</f>
        <v>0</v>
      </c>
      <c r="F78" s="1">
        <f>'2003'!$K78</f>
        <v>0</v>
      </c>
      <c r="G78" s="1">
        <f>'2004'!$K78</f>
        <v>0</v>
      </c>
      <c r="H78" s="1">
        <f>'2005'!K78</f>
        <v>0</v>
      </c>
      <c r="I78" s="1">
        <f>'2006'!K78</f>
        <v>0</v>
      </c>
      <c r="J78" s="1">
        <f>'2007'!K78</f>
        <v>0</v>
      </c>
      <c r="K78" s="1">
        <f>'2008'!K79</f>
        <v>0</v>
      </c>
      <c r="L78" s="1">
        <f>'2009'!K79</f>
        <v>0</v>
      </c>
      <c r="M78" s="1">
        <f>'2010'!K79</f>
        <v>543</v>
      </c>
      <c r="N78" s="1">
        <f>'2011'!K78</f>
        <v>0</v>
      </c>
      <c r="O78" s="1">
        <f>'2012'!$K78</f>
        <v>0</v>
      </c>
      <c r="P78" s="1">
        <f>'2013'!$K78</f>
        <v>0</v>
      </c>
      <c r="Q78" s="2">
        <f>'2001'!$N78</f>
        <v>0</v>
      </c>
      <c r="R78" s="1">
        <f>'2002'!$N78</f>
        <v>0</v>
      </c>
      <c r="S78" s="1">
        <f>'2003'!$N78</f>
        <v>0</v>
      </c>
      <c r="T78" s="1">
        <f>'2004'!$N78</f>
        <v>0</v>
      </c>
      <c r="U78" s="1">
        <f>'2005'!N78</f>
        <v>0</v>
      </c>
      <c r="V78" s="1">
        <f>'2006'!N78</f>
        <v>0</v>
      </c>
      <c r="W78" s="1">
        <f>'2007'!N78</f>
        <v>0</v>
      </c>
      <c r="X78" s="1">
        <f>'2008'!N79</f>
        <v>0</v>
      </c>
      <c r="Y78" s="1">
        <f>'2009'!N79</f>
        <v>0</v>
      </c>
      <c r="Z78" s="1">
        <f>'2010'!N79</f>
        <v>239</v>
      </c>
      <c r="AA78" s="1">
        <f>'2011'!N79</f>
        <v>178</v>
      </c>
      <c r="AB78" s="1">
        <f>'2012'!N78</f>
        <v>0</v>
      </c>
      <c r="AC78" s="1">
        <f>'2013'!O78</f>
        <v>0</v>
      </c>
      <c r="AD78" s="2">
        <f>'2001'!$O78</f>
        <v>0</v>
      </c>
      <c r="AE78" s="1">
        <f>'2002'!$O78</f>
        <v>0</v>
      </c>
      <c r="AF78" s="1">
        <f>'2003'!$O78</f>
        <v>0</v>
      </c>
      <c r="AG78" s="1">
        <f>'2004'!$O78</f>
        <v>0</v>
      </c>
      <c r="AH78" s="1">
        <f>'2005'!O78</f>
        <v>0</v>
      </c>
      <c r="AI78" s="1">
        <f>'2006'!O78</f>
        <v>0</v>
      </c>
      <c r="AJ78" s="1">
        <f>'2007'!O78</f>
        <v>0</v>
      </c>
      <c r="AK78" s="1">
        <f>'2008'!O78</f>
        <v>0</v>
      </c>
      <c r="AL78" s="1">
        <f>'2009'!O79</f>
        <v>0</v>
      </c>
      <c r="AM78" s="1">
        <f>'2010'!O79</f>
        <v>819</v>
      </c>
      <c r="AN78" s="1">
        <f>'2011'!O79</f>
        <v>517</v>
      </c>
      <c r="AO78" s="1">
        <f>'2012'!O78</f>
        <v>0</v>
      </c>
      <c r="AP78" s="1">
        <f>'2013'!$O78</f>
        <v>0</v>
      </c>
      <c r="AQ78" s="2">
        <f>'2001'!$R78</f>
        <v>0</v>
      </c>
      <c r="AR78" s="1">
        <f>'2002'!$R78</f>
        <v>0</v>
      </c>
      <c r="AS78" s="1">
        <f>'2003'!$R78</f>
        <v>0</v>
      </c>
      <c r="AT78" s="1">
        <f>'2004'!$R78</f>
        <v>0</v>
      </c>
      <c r="AU78" s="1">
        <f>'2005'!R78</f>
        <v>0</v>
      </c>
      <c r="AV78" s="1">
        <f>'2006'!R78</f>
        <v>0</v>
      </c>
      <c r="AW78" s="1">
        <f>'2007'!R78</f>
        <v>0</v>
      </c>
      <c r="AX78" s="1">
        <f>'2008'!R79</f>
        <v>0</v>
      </c>
      <c r="AY78" s="1">
        <f>'2009'!R79</f>
        <v>0</v>
      </c>
      <c r="AZ78" s="1">
        <f>'2010'!R79</f>
        <v>388</v>
      </c>
      <c r="BA78" s="1">
        <f>'2011'!R79</f>
        <v>301</v>
      </c>
      <c r="BB78" s="1">
        <f>'2012'!R78</f>
        <v>0</v>
      </c>
      <c r="BC78" s="1">
        <f>'2013'!$R78</f>
        <v>0</v>
      </c>
      <c r="BD78" s="3" t="str">
        <f>'2001'!S78</f>
        <v/>
      </c>
      <c r="BE78" s="4" t="str">
        <f>'2002'!$S78</f>
        <v/>
      </c>
      <c r="BF78" s="4" t="str">
        <f>'2003'!$S78</f>
        <v/>
      </c>
      <c r="BG78" s="4" t="str">
        <f>'2004'!$S78</f>
        <v/>
      </c>
      <c r="BH78" s="4" t="str">
        <f>'2005'!$S78</f>
        <v/>
      </c>
      <c r="BI78" s="4" t="str">
        <f>'2006'!S78</f>
        <v/>
      </c>
      <c r="BJ78" s="4" t="str">
        <f>'2007'!S78</f>
        <v/>
      </c>
      <c r="BK78" s="4" t="str">
        <f>'2008'!S78</f>
        <v/>
      </c>
      <c r="BL78" s="4" t="str">
        <f>'2009'!S78</f>
        <v/>
      </c>
      <c r="BM78" s="4" t="str">
        <f>'2010'!S78</f>
        <v/>
      </c>
      <c r="BN78" s="165" t="str">
        <f>'2011'!S78</f>
        <v/>
      </c>
      <c r="BO78" s="165" t="str">
        <f>'2012'!$S78</f>
        <v/>
      </c>
      <c r="BP78" s="4" t="str">
        <f>'2013'!$S78</f>
        <v/>
      </c>
      <c r="BQ78" s="1"/>
      <c r="BR78" s="1"/>
      <c r="BS78" s="1"/>
      <c r="BT78" s="1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1"/>
      <c r="CG78" s="1"/>
      <c r="CH78" s="1"/>
      <c r="CI78" s="1"/>
      <c r="CJ78" s="1"/>
      <c r="CK78" s="1"/>
      <c r="CL78" s="1"/>
    </row>
    <row r="79" spans="1:90" ht="14.4">
      <c r="A79" s="1" t="s">
        <v>339</v>
      </c>
      <c r="B79" s="1" t="s">
        <v>338</v>
      </c>
      <c r="C79" s="12">
        <v>24505</v>
      </c>
      <c r="D79" s="2">
        <f>'2001'!$K79</f>
        <v>352</v>
      </c>
      <c r="E79" s="1">
        <f>'2002'!$K79</f>
        <v>0</v>
      </c>
      <c r="F79" s="1">
        <f>'2003'!$K79</f>
        <v>0</v>
      </c>
      <c r="G79" s="1">
        <f>'2004'!$K79</f>
        <v>0</v>
      </c>
      <c r="H79" s="1">
        <f>'2005'!K79</f>
        <v>0</v>
      </c>
      <c r="I79" s="1">
        <f>'2006'!K79</f>
        <v>642</v>
      </c>
      <c r="J79" s="1">
        <f>'2007'!K79</f>
        <v>0</v>
      </c>
      <c r="K79" s="1"/>
      <c r="L79" s="1"/>
      <c r="M79" s="1"/>
      <c r="N79" s="1">
        <f>'2011'!K79</f>
        <v>265</v>
      </c>
      <c r="O79" s="1">
        <f>'2012'!$K79</f>
        <v>709</v>
      </c>
      <c r="P79" s="1">
        <f>'2013'!$K79</f>
        <v>738</v>
      </c>
      <c r="Q79" s="2">
        <f>'2001'!$N79</f>
        <v>87</v>
      </c>
      <c r="R79" s="1">
        <f>'2002'!$N79</f>
        <v>0</v>
      </c>
      <c r="S79" s="1">
        <f>'2003'!$N79</f>
        <v>0</v>
      </c>
      <c r="T79" s="1">
        <f>'2004'!$N79</f>
        <v>0</v>
      </c>
      <c r="U79" s="1">
        <f>'2005'!N79</f>
        <v>0</v>
      </c>
      <c r="V79" s="1">
        <f>'2006'!N79</f>
        <v>645</v>
      </c>
      <c r="W79" s="1">
        <f>'2007'!N79</f>
        <v>0</v>
      </c>
      <c r="X79" s="1"/>
      <c r="Y79" s="1"/>
      <c r="Z79" s="1"/>
      <c r="AA79" s="1"/>
      <c r="AB79" s="1">
        <f>'2012'!N79</f>
        <v>535</v>
      </c>
      <c r="AC79" s="1">
        <f>'2013'!O79</f>
        <v>655</v>
      </c>
      <c r="AD79" s="2">
        <f>'2001'!$O79</f>
        <v>441</v>
      </c>
      <c r="AE79" s="1">
        <f>'2002'!$O79</f>
        <v>0</v>
      </c>
      <c r="AF79" s="1">
        <f>'2003'!$O79</f>
        <v>0</v>
      </c>
      <c r="AG79" s="1">
        <f>'2004'!$O79</f>
        <v>0</v>
      </c>
      <c r="AH79" s="1">
        <f>'2005'!O79</f>
        <v>0</v>
      </c>
      <c r="AI79" s="1">
        <f>'2006'!O79</f>
        <v>649</v>
      </c>
      <c r="AJ79" s="1">
        <f>'2007'!O79</f>
        <v>0</v>
      </c>
      <c r="AK79" s="1">
        <f>'2008'!O79</f>
        <v>0</v>
      </c>
      <c r="AL79" s="1"/>
      <c r="AM79" s="1"/>
      <c r="AN79" s="1"/>
      <c r="AO79" s="1">
        <f>'2012'!O79</f>
        <v>938</v>
      </c>
      <c r="AP79" s="1">
        <f>'2013'!$O79</f>
        <v>655</v>
      </c>
      <c r="AQ79" s="2">
        <f>'2001'!$R79</f>
        <v>246</v>
      </c>
      <c r="AR79" s="1">
        <f>'2002'!$R79</f>
        <v>0</v>
      </c>
      <c r="AS79" s="1">
        <f>'2003'!$R79</f>
        <v>0</v>
      </c>
      <c r="AT79" s="1">
        <f>'2004'!$R79</f>
        <v>0</v>
      </c>
      <c r="AU79" s="1">
        <f>'2005'!R79</f>
        <v>0</v>
      </c>
      <c r="AV79" s="1">
        <f>'2006'!R79</f>
        <v>617</v>
      </c>
      <c r="AW79" s="1">
        <f>'2007'!R79</f>
        <v>0</v>
      </c>
      <c r="AX79" s="1"/>
      <c r="AY79" s="1"/>
      <c r="AZ79" s="1"/>
      <c r="BA79" s="1"/>
      <c r="BB79" s="1">
        <f>'2012'!R79</f>
        <v>770</v>
      </c>
      <c r="BC79" s="1">
        <f>'2013'!$R79</f>
        <v>389</v>
      </c>
      <c r="BD79" s="3">
        <f>'2001'!S79</f>
        <v>2.4943310657596373E-2</v>
      </c>
      <c r="BE79" s="4" t="str">
        <f>'2002'!$S79</f>
        <v/>
      </c>
      <c r="BF79" s="4" t="str">
        <f>'2003'!$S79</f>
        <v/>
      </c>
      <c r="BG79" s="4" t="str">
        <f>'2004'!$S79</f>
        <v/>
      </c>
      <c r="BH79" s="4" t="str">
        <f>'2005'!$S79</f>
        <v/>
      </c>
      <c r="BI79" s="4">
        <f>'2006'!S79</f>
        <v>9.2449922958397542E-3</v>
      </c>
      <c r="BJ79" s="4" t="str">
        <f>'2007'!S79</f>
        <v/>
      </c>
      <c r="BK79" s="4" t="str">
        <f>'2008'!S79</f>
        <v/>
      </c>
      <c r="BL79" s="4" t="str">
        <f>'2009'!S79</f>
        <v/>
      </c>
      <c r="BM79" s="4">
        <f>'2010'!S79</f>
        <v>5.7387057387057384E-2</v>
      </c>
      <c r="BN79" s="165">
        <f>'2011'!S79</f>
        <v>4.6421663442940041E-2</v>
      </c>
      <c r="BO79" s="165">
        <f>'2012'!$S79</f>
        <v>7.3560767590618331E-2</v>
      </c>
      <c r="BP79" s="4">
        <f>'2013'!$S79</f>
        <v>9.3129770992366412E-2</v>
      </c>
      <c r="BQ79" s="1"/>
      <c r="BR79" s="1"/>
      <c r="BS79" s="1"/>
      <c r="BT79" s="1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1"/>
      <c r="CG79" s="1"/>
      <c r="CH79" s="1"/>
      <c r="CI79" s="1"/>
      <c r="CJ79" s="1"/>
      <c r="CK79" s="1"/>
      <c r="CL79" s="1"/>
    </row>
    <row r="80" spans="1:90" ht="14.4">
      <c r="A80" s="1" t="s">
        <v>242</v>
      </c>
      <c r="B80" s="1" t="s">
        <v>77</v>
      </c>
      <c r="C80" s="12">
        <v>44996</v>
      </c>
      <c r="D80" s="2">
        <f>'2001'!$K80</f>
        <v>1395</v>
      </c>
      <c r="E80" s="1">
        <f>'2002'!$K80</f>
        <v>1819</v>
      </c>
      <c r="F80" s="1">
        <f>'2003'!$K80</f>
        <v>1606</v>
      </c>
      <c r="G80" s="1">
        <f>'2004'!$K80</f>
        <v>1593</v>
      </c>
      <c r="H80" s="1">
        <f>'2005'!K80</f>
        <v>1395</v>
      </c>
      <c r="I80" s="1">
        <f>'2006'!K80</f>
        <v>0</v>
      </c>
      <c r="J80" s="1">
        <f>'2007'!K80</f>
        <v>1032</v>
      </c>
      <c r="K80" s="1">
        <f>'2008'!K80</f>
        <v>0</v>
      </c>
      <c r="L80" s="1">
        <f>'2009'!K80</f>
        <v>1247</v>
      </c>
      <c r="M80" s="1">
        <f>'2010'!K80</f>
        <v>955</v>
      </c>
      <c r="N80" s="1">
        <f>'2011'!K80</f>
        <v>875</v>
      </c>
      <c r="O80" s="1">
        <f>'2012'!$K80</f>
        <v>399</v>
      </c>
      <c r="P80" s="1">
        <f>'2013'!$K80</f>
        <v>214</v>
      </c>
      <c r="Q80" s="2">
        <f>'2001'!$N80</f>
        <v>1263</v>
      </c>
      <c r="R80" s="1">
        <f>'2002'!$N80</f>
        <v>1780</v>
      </c>
      <c r="S80" s="1">
        <f>'2003'!$N80</f>
        <v>1581</v>
      </c>
      <c r="T80" s="1">
        <f>'2004'!$N80</f>
        <v>1522</v>
      </c>
      <c r="U80" s="1">
        <f>'2005'!N80</f>
        <v>1356</v>
      </c>
      <c r="V80" s="1">
        <f>'2006'!N80</f>
        <v>0</v>
      </c>
      <c r="W80" s="1">
        <f>'2007'!N80</f>
        <v>993</v>
      </c>
      <c r="X80" s="1">
        <f>'2008'!N80</f>
        <v>0</v>
      </c>
      <c r="Y80" s="1">
        <f>'2009'!N80</f>
        <v>1091</v>
      </c>
      <c r="Z80" s="1">
        <f>'2010'!N80</f>
        <v>791</v>
      </c>
      <c r="AA80" s="1">
        <f>'2011'!N80</f>
        <v>825</v>
      </c>
      <c r="AB80" s="1">
        <f>'2012'!N80</f>
        <v>388</v>
      </c>
      <c r="AC80" s="1">
        <f>'2013'!O80</f>
        <v>688</v>
      </c>
      <c r="AD80" s="2">
        <f>'2001'!$O80</f>
        <v>2219</v>
      </c>
      <c r="AE80" s="1">
        <f>'2002'!$O80</f>
        <v>2401</v>
      </c>
      <c r="AF80" s="1">
        <f>'2003'!$O80</f>
        <v>1945</v>
      </c>
      <c r="AG80" s="1">
        <f>'2004'!$O80</f>
        <v>1924</v>
      </c>
      <c r="AH80" s="1">
        <f>'2005'!O80</f>
        <v>1715</v>
      </c>
      <c r="AI80" s="1">
        <f>'2006'!O80</f>
        <v>0</v>
      </c>
      <c r="AJ80" s="1">
        <f>'2007'!O80</f>
        <v>1558</v>
      </c>
      <c r="AK80" s="1">
        <f>'2008'!O80</f>
        <v>0</v>
      </c>
      <c r="AL80" s="1">
        <f>'2009'!O80</f>
        <v>1536</v>
      </c>
      <c r="AM80" s="1">
        <f>'2010'!O80</f>
        <v>1391</v>
      </c>
      <c r="AN80" s="1">
        <f>'2011'!O80</f>
        <v>1505</v>
      </c>
      <c r="AO80" s="1">
        <f>'2012'!O80</f>
        <v>996</v>
      </c>
      <c r="AP80" s="1">
        <f>'2013'!$O80</f>
        <v>688</v>
      </c>
      <c r="AQ80" s="2">
        <f>'2001'!$R80</f>
        <v>1919</v>
      </c>
      <c r="AR80" s="1">
        <f>'2002'!$R80</f>
        <v>2036</v>
      </c>
      <c r="AS80" s="1">
        <f>'2003'!$R80</f>
        <v>1455</v>
      </c>
      <c r="AT80" s="1">
        <f>'2004'!$R80</f>
        <v>1574</v>
      </c>
      <c r="AU80" s="1">
        <f>'2005'!R80</f>
        <v>1441</v>
      </c>
      <c r="AV80" s="1">
        <f>'2006'!R80</f>
        <v>0</v>
      </c>
      <c r="AW80" s="1">
        <f>'2007'!R80</f>
        <v>1378</v>
      </c>
      <c r="AX80" s="1">
        <f>'2008'!R80</f>
        <v>0</v>
      </c>
      <c r="AY80" s="1">
        <f>'2009'!R80</f>
        <v>1162</v>
      </c>
      <c r="AZ80" s="1">
        <f>'2010'!R80</f>
        <v>979</v>
      </c>
      <c r="BA80" s="1">
        <f>'2011'!R80</f>
        <v>1200</v>
      </c>
      <c r="BB80" s="1">
        <f>'2012'!R80</f>
        <v>692</v>
      </c>
      <c r="BC80" s="1">
        <f>'2013'!$R80</f>
        <v>385</v>
      </c>
      <c r="BD80" s="3">
        <f>'2001'!S80</f>
        <v>6.9851284362325378E-2</v>
      </c>
      <c r="BE80" s="4">
        <f>'2002'!$S80</f>
        <v>9.745939192003332E-2</v>
      </c>
      <c r="BF80" s="4">
        <f>'2003'!$S80</f>
        <v>7.3007712082262213E-2</v>
      </c>
      <c r="BG80" s="4">
        <f>'2004'!$S80</f>
        <v>3.5343035343035345E-2</v>
      </c>
      <c r="BH80" s="4">
        <f>'2005'!$S80</f>
        <v>3.3236151603498541E-2</v>
      </c>
      <c r="BI80" s="4" t="str">
        <f>'2006'!S80</f>
        <v/>
      </c>
      <c r="BJ80" s="4">
        <f>'2007'!S80</f>
        <v>5.2631578947368418E-2</v>
      </c>
      <c r="BK80" s="4" t="str">
        <f>'2008'!S80</f>
        <v/>
      </c>
      <c r="BL80" s="4">
        <f>'2009'!S80</f>
        <v>6.25E-2</v>
      </c>
      <c r="BM80" s="4">
        <f>'2010'!S80</f>
        <v>3.8102084831056794E-2</v>
      </c>
      <c r="BN80" s="165">
        <f>'2011'!S80</f>
        <v>4.6511627906976744E-2</v>
      </c>
      <c r="BO80" s="165">
        <f>'2012'!$S80</f>
        <v>4.5180722891566265E-2</v>
      </c>
      <c r="BP80" s="4">
        <f>'2013'!$S80</f>
        <v>2.9069767441860465E-2</v>
      </c>
      <c r="BQ80" s="1"/>
      <c r="BR80" s="1"/>
      <c r="BS80" s="1"/>
      <c r="BT80" s="1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1"/>
      <c r="CG80" s="1"/>
      <c r="CH80" s="1"/>
      <c r="CI80" s="1"/>
      <c r="CJ80" s="1"/>
      <c r="CK80" s="1"/>
      <c r="CL80" s="1"/>
    </row>
    <row r="81" spans="1:90" ht="16.2" customHeight="1">
      <c r="A81" s="1" t="s">
        <v>244</v>
      </c>
      <c r="B81" s="1" t="s">
        <v>80</v>
      </c>
      <c r="C81" s="12">
        <v>919628</v>
      </c>
      <c r="D81" s="2">
        <f>'2001'!$K81</f>
        <v>7962</v>
      </c>
      <c r="E81" s="1">
        <f>'2002'!$K81</f>
        <v>7580</v>
      </c>
      <c r="F81" s="1">
        <f>'2003'!$K81</f>
        <v>8703</v>
      </c>
      <c r="G81" s="1">
        <f>'2004'!$K81</f>
        <v>7677</v>
      </c>
      <c r="H81" s="1">
        <f>'2005'!K81</f>
        <v>7497</v>
      </c>
      <c r="I81" s="1">
        <f>'2006'!K81</f>
        <v>7728</v>
      </c>
      <c r="J81" s="1">
        <f>'2007'!K81</f>
        <v>7122</v>
      </c>
      <c r="K81" s="1">
        <f>'2008'!K81</f>
        <v>7980</v>
      </c>
      <c r="L81" s="1">
        <f>'2009'!K81</f>
        <v>0</v>
      </c>
      <c r="M81" s="1">
        <f>'2010'!K81</f>
        <v>7828</v>
      </c>
      <c r="N81" s="1">
        <f>'2011'!K81</f>
        <v>7358</v>
      </c>
      <c r="O81" s="1">
        <f>'2012'!$K81</f>
        <v>7139</v>
      </c>
      <c r="P81" s="1">
        <f>'2013'!$K81</f>
        <v>5717</v>
      </c>
      <c r="Q81" s="2">
        <f>'2001'!$N81</f>
        <v>6726</v>
      </c>
      <c r="R81" s="1">
        <f>'2002'!$N81</f>
        <v>6314</v>
      </c>
      <c r="S81" s="1">
        <f>'2003'!$N81</f>
        <v>7451</v>
      </c>
      <c r="T81" s="1">
        <f>'2004'!$N81</f>
        <v>6421</v>
      </c>
      <c r="U81" s="1">
        <f>'2005'!N81</f>
        <v>6236</v>
      </c>
      <c r="V81" s="1">
        <f>'2006'!N81</f>
        <v>6373</v>
      </c>
      <c r="W81" s="1">
        <f>'2007'!N81</f>
        <v>5733</v>
      </c>
      <c r="X81" s="1">
        <f>'2008'!N81</f>
        <v>6508</v>
      </c>
      <c r="Y81" s="1">
        <f>'2009'!N81</f>
        <v>0</v>
      </c>
      <c r="Z81" s="1">
        <f>'2010'!N81</f>
        <v>6027</v>
      </c>
      <c r="AA81" s="1">
        <f>'2011'!N81</f>
        <v>5667</v>
      </c>
      <c r="AB81" s="1">
        <f>'2012'!N81</f>
        <v>5170</v>
      </c>
      <c r="AC81" s="1">
        <f>'2013'!O81</f>
        <v>8474</v>
      </c>
      <c r="AD81" s="2">
        <f>'2001'!$O81</f>
        <v>10618</v>
      </c>
      <c r="AE81" s="1">
        <f>'2002'!$O81</f>
        <v>10912</v>
      </c>
      <c r="AF81" s="1">
        <f>'2003'!$O81</f>
        <v>10513</v>
      </c>
      <c r="AG81" s="1">
        <f>'2004'!$O81</f>
        <v>10171</v>
      </c>
      <c r="AH81" s="1">
        <f>'2005'!O81</f>
        <v>10229</v>
      </c>
      <c r="AI81" s="1">
        <f>'2006'!O81</f>
        <v>10199</v>
      </c>
      <c r="AJ81" s="1">
        <f>'2007'!O81</f>
        <v>9412</v>
      </c>
      <c r="AK81" s="1">
        <f>'2008'!O81</f>
        <v>9669</v>
      </c>
      <c r="AL81" s="1">
        <f>'2009'!O81</f>
        <v>0</v>
      </c>
      <c r="AM81" s="1">
        <f>'2010'!O81</f>
        <v>9712</v>
      </c>
      <c r="AN81" s="1">
        <f>'2011'!O81</f>
        <v>9318</v>
      </c>
      <c r="AO81" s="1">
        <f>'2012'!O81</f>
        <v>8966</v>
      </c>
      <c r="AP81" s="1">
        <f>'2013'!$O81</f>
        <v>8474</v>
      </c>
      <c r="AQ81" s="2">
        <f>'2001'!$R81</f>
        <v>6832</v>
      </c>
      <c r="AR81" s="1">
        <f>'2002'!$R81</f>
        <v>6874</v>
      </c>
      <c r="AS81" s="1">
        <f>'2003'!$R81</f>
        <v>6514</v>
      </c>
      <c r="AT81" s="1">
        <f>'2004'!$R81</f>
        <v>6158</v>
      </c>
      <c r="AU81" s="1">
        <f>'2005'!R81</f>
        <v>6019</v>
      </c>
      <c r="AV81" s="1">
        <f>'2006'!R81</f>
        <v>5565</v>
      </c>
      <c r="AW81" s="1">
        <f>'2007'!R81</f>
        <v>5057</v>
      </c>
      <c r="AX81" s="1">
        <f>'2008'!R81</f>
        <v>5076</v>
      </c>
      <c r="AY81" s="1">
        <f>'2009'!R81</f>
        <v>0</v>
      </c>
      <c r="AZ81" s="1">
        <f>'2010'!R81</f>
        <v>4771</v>
      </c>
      <c r="BA81" s="1">
        <f>'2011'!R81</f>
        <v>4774</v>
      </c>
      <c r="BB81" s="1">
        <f>'2012'!R81</f>
        <v>3911</v>
      </c>
      <c r="BC81" s="1">
        <f>'2013'!$R81</f>
        <v>3876</v>
      </c>
      <c r="BD81" s="3">
        <f>'2001'!S81</f>
        <v>0.17724618572235826</v>
      </c>
      <c r="BE81" s="4">
        <f>'2002'!$S81</f>
        <v>0.18695014662756598</v>
      </c>
      <c r="BF81" s="4">
        <f>'2003'!$S81</f>
        <v>0.18015789974317512</v>
      </c>
      <c r="BG81" s="4">
        <f>'2004'!$S81</f>
        <v>0.17815357388654016</v>
      </c>
      <c r="BH81" s="4">
        <f>'2005'!$S81</f>
        <v>0.18574640727343827</v>
      </c>
      <c r="BI81" s="4">
        <f>'2006'!S81</f>
        <v>0.19158741053044417</v>
      </c>
      <c r="BJ81" s="4">
        <f>'2007'!S81</f>
        <v>0.17435189120271993</v>
      </c>
      <c r="BK81" s="4">
        <f>'2008'!S81</f>
        <v>0.17344089357741235</v>
      </c>
      <c r="BL81" s="4" t="str">
        <f>'2009'!S81</f>
        <v/>
      </c>
      <c r="BM81" s="4">
        <f>'2010'!S81</f>
        <v>0.17215815485996705</v>
      </c>
      <c r="BN81" s="165">
        <f>'2011'!S81</f>
        <v>0.15722257995277958</v>
      </c>
      <c r="BO81" s="165">
        <f>'2012'!$S81</f>
        <v>0.18034798126254739</v>
      </c>
      <c r="BP81" s="4">
        <f>'2013'!$S81</f>
        <v>0.16934151522303517</v>
      </c>
      <c r="BQ81" s="1"/>
      <c r="BR81" s="1"/>
      <c r="BS81" s="1"/>
      <c r="BT81" s="1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1"/>
      <c r="CG81" s="1"/>
      <c r="CH81" s="1"/>
      <c r="CI81" s="1"/>
      <c r="CJ81" s="1"/>
      <c r="CK81" s="1"/>
      <c r="CL81" s="1"/>
    </row>
    <row r="82" spans="1:90" ht="14.4">
      <c r="A82" s="1"/>
      <c r="B82" s="1"/>
      <c r="C82" s="12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2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2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2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3"/>
      <c r="BE82" s="4"/>
      <c r="BF82" s="4"/>
      <c r="BG82" s="4"/>
      <c r="BH82" s="4"/>
      <c r="BI82" s="4"/>
      <c r="BJ82" s="4"/>
      <c r="BK82" s="4"/>
      <c r="BL82" s="4"/>
      <c r="BM82" s="4"/>
      <c r="BN82" s="165"/>
      <c r="BO82" s="165"/>
      <c r="BP82" s="4"/>
      <c r="BQ82" s="1"/>
      <c r="BR82" s="1"/>
      <c r="BS82" s="1"/>
      <c r="BT82" s="1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1"/>
      <c r="CG82" s="1"/>
      <c r="CH82" s="1"/>
      <c r="CI82" s="1"/>
      <c r="CJ82" s="1"/>
      <c r="CK82" s="1"/>
      <c r="CL82" s="1"/>
    </row>
    <row r="83" spans="1:90" ht="14.4">
      <c r="A83" s="1"/>
      <c r="B83" s="1"/>
      <c r="C83" s="12"/>
      <c r="D83" s="2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2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2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2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3"/>
      <c r="BE83" s="4"/>
      <c r="BF83" s="4"/>
      <c r="BG83" s="4"/>
      <c r="BH83" s="4"/>
      <c r="BI83" s="4"/>
      <c r="BJ83" s="4"/>
      <c r="BK83" s="4"/>
      <c r="BL83" s="4"/>
      <c r="BM83" s="4"/>
      <c r="BN83" s="165"/>
      <c r="BO83" s="165"/>
      <c r="BP83" s="4"/>
      <c r="BQ83" s="1"/>
      <c r="BR83" s="1"/>
      <c r="BS83" s="1"/>
      <c r="BT83" s="1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1"/>
      <c r="CG83" s="1"/>
      <c r="CH83" s="1"/>
      <c r="CI83" s="1"/>
      <c r="CJ83" s="1"/>
      <c r="CK83" s="1"/>
      <c r="CL83" s="1"/>
    </row>
    <row r="84" spans="1:90" ht="14.4">
      <c r="A84" s="1" t="s">
        <v>248</v>
      </c>
      <c r="B84" s="1" t="s">
        <v>81</v>
      </c>
      <c r="C84" s="12">
        <v>15579</v>
      </c>
      <c r="D84" s="2">
        <f>'2001'!$K84</f>
        <v>559</v>
      </c>
      <c r="E84" s="1">
        <f>'2002'!$K84</f>
        <v>269</v>
      </c>
      <c r="F84" s="1">
        <f>'2003'!$K84</f>
        <v>572</v>
      </c>
      <c r="G84" s="1">
        <f>'2004'!$K84</f>
        <v>603</v>
      </c>
      <c r="H84" s="1">
        <f>'2005'!K84</f>
        <v>603</v>
      </c>
      <c r="I84" s="1">
        <f>'2006'!K84</f>
        <v>0</v>
      </c>
      <c r="J84" s="1">
        <f>'2007'!K84</f>
        <v>528</v>
      </c>
      <c r="K84" s="1">
        <f>'2008'!K84</f>
        <v>574</v>
      </c>
      <c r="L84" s="1">
        <f>'2009'!K84</f>
        <v>534</v>
      </c>
      <c r="M84" s="1">
        <f>'2010'!K84</f>
        <v>480</v>
      </c>
      <c r="N84" s="1">
        <f>'2011'!K84</f>
        <v>480</v>
      </c>
      <c r="O84" s="1">
        <f>'2012'!$K84</f>
        <v>479</v>
      </c>
      <c r="P84" s="1">
        <f>'2013'!$K84</f>
        <v>418</v>
      </c>
      <c r="Q84" s="2">
        <f>'2001'!$N84</f>
        <v>290</v>
      </c>
      <c r="R84" s="1">
        <f>'2002'!$N84</f>
        <v>148</v>
      </c>
      <c r="S84" s="1">
        <f>'2003'!$N84</f>
        <v>441</v>
      </c>
      <c r="T84" s="1">
        <f>'2004'!$N84</f>
        <v>399</v>
      </c>
      <c r="U84" s="1">
        <f>'2005'!N84</f>
        <v>399</v>
      </c>
      <c r="V84" s="1">
        <f>'2006'!N84</f>
        <v>0</v>
      </c>
      <c r="W84" s="1">
        <f>'2007'!N84</f>
        <v>341</v>
      </c>
      <c r="X84" s="1">
        <f>'2008'!N84</f>
        <v>414</v>
      </c>
      <c r="Y84" s="1">
        <f>'2009'!N84</f>
        <v>357</v>
      </c>
      <c r="Z84" s="1">
        <f>'2010'!N84</f>
        <v>356</v>
      </c>
      <c r="AA84" s="1">
        <f>'2011'!N84</f>
        <v>299</v>
      </c>
      <c r="AB84" s="1">
        <f>'2012'!N84</f>
        <v>299</v>
      </c>
      <c r="AC84" s="1">
        <f>'2013'!O84</f>
        <v>376</v>
      </c>
      <c r="AD84" s="2">
        <f>'2001'!$O84</f>
        <v>669</v>
      </c>
      <c r="AE84" s="1">
        <f>'2002'!$O84</f>
        <v>304</v>
      </c>
      <c r="AF84" s="1">
        <f>'2003'!$O84</f>
        <v>513</v>
      </c>
      <c r="AG84" s="1">
        <f>'2004'!$O84</f>
        <v>785</v>
      </c>
      <c r="AH84" s="1">
        <f>'2005'!O84</f>
        <v>785</v>
      </c>
      <c r="AI84" s="1">
        <f>'2006'!O84</f>
        <v>0</v>
      </c>
      <c r="AJ84" s="1">
        <f>'2007'!O84</f>
        <v>541</v>
      </c>
      <c r="AK84" s="1">
        <f>'2008'!O84</f>
        <v>645</v>
      </c>
      <c r="AL84" s="1">
        <f>'2009'!O84</f>
        <v>581</v>
      </c>
      <c r="AM84" s="1">
        <f>'2010'!O84</f>
        <v>569</v>
      </c>
      <c r="AN84" s="1">
        <f>'2011'!O84</f>
        <v>596</v>
      </c>
      <c r="AO84" s="1">
        <f>'2012'!O84</f>
        <v>451</v>
      </c>
      <c r="AP84" s="1">
        <f>'2013'!$O84</f>
        <v>376</v>
      </c>
      <c r="AQ84" s="2">
        <f>'2001'!$R84</f>
        <v>366</v>
      </c>
      <c r="AR84" s="1">
        <f>'2002'!$R84</f>
        <v>208</v>
      </c>
      <c r="AS84" s="1">
        <f>'2003'!$R84</f>
        <v>282</v>
      </c>
      <c r="AT84" s="1">
        <f>'2004'!$R84</f>
        <v>389</v>
      </c>
      <c r="AU84" s="1">
        <f>'2005'!R84</f>
        <v>389</v>
      </c>
      <c r="AV84" s="1">
        <f>'2006'!R84</f>
        <v>0</v>
      </c>
      <c r="AW84" s="1">
        <f>'2007'!R84</f>
        <v>186</v>
      </c>
      <c r="AX84" s="1">
        <f>'2008'!R84</f>
        <v>229</v>
      </c>
      <c r="AY84" s="1">
        <f>'2009'!R84</f>
        <v>154</v>
      </c>
      <c r="AZ84" s="1">
        <f>'2010'!R84</f>
        <v>154</v>
      </c>
      <c r="BA84" s="1">
        <f>'2011'!R84</f>
        <v>158</v>
      </c>
      <c r="BB84" s="1">
        <f>'2012'!R84</f>
        <v>158</v>
      </c>
      <c r="BC84" s="1">
        <f>'2013'!$R84</f>
        <v>69</v>
      </c>
      <c r="BD84" s="3">
        <f>'2001'!S84</f>
        <v>1.9431988041853511E-2</v>
      </c>
      <c r="BE84" s="4">
        <f>'2002'!$S84</f>
        <v>8.2236842105263164E-2</v>
      </c>
      <c r="BF84" s="4">
        <f>'2003'!$S84</f>
        <v>6.2378167641325533E-2</v>
      </c>
      <c r="BG84" s="4">
        <f>'2004'!$S84</f>
        <v>2.802547770700637E-2</v>
      </c>
      <c r="BH84" s="4">
        <f>'2005'!$S84</f>
        <v>2.802547770700637E-2</v>
      </c>
      <c r="BI84" s="4" t="str">
        <f>'2006'!S84</f>
        <v/>
      </c>
      <c r="BJ84" s="4">
        <f>'2007'!S84</f>
        <v>6.6543438077634007E-2</v>
      </c>
      <c r="BK84" s="4">
        <f>'2008'!S84</f>
        <v>7.9069767441860464E-2</v>
      </c>
      <c r="BL84" s="4">
        <f>'2009'!S84</f>
        <v>6.0240963855421686E-2</v>
      </c>
      <c r="BM84" s="4">
        <f>'2010'!S84</f>
        <v>5.4481546572934976E-2</v>
      </c>
      <c r="BN84" s="165">
        <f>'2011'!S84</f>
        <v>6.7114093959731544E-2</v>
      </c>
      <c r="BO84" s="165">
        <f>'2012'!$S84</f>
        <v>7.5388026607538808E-2</v>
      </c>
      <c r="BP84" s="4">
        <f>'2013'!$S84</f>
        <v>0.11968085106382979</v>
      </c>
      <c r="BQ84" s="1"/>
      <c r="BR84" s="1"/>
      <c r="BS84" s="1"/>
      <c r="BT84" s="1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1"/>
      <c r="CG84" s="1"/>
      <c r="CH84" s="1"/>
      <c r="CI84" s="1"/>
      <c r="CJ84" s="1"/>
      <c r="CK84" s="1"/>
      <c r="CL84" s="1"/>
    </row>
    <row r="85" spans="1:90" ht="14.4">
      <c r="A85" s="1" t="s">
        <v>250</v>
      </c>
      <c r="B85" s="1" t="s">
        <v>82</v>
      </c>
      <c r="C85" s="12">
        <v>27798</v>
      </c>
      <c r="D85" s="2">
        <f>'2001'!$K85</f>
        <v>0</v>
      </c>
      <c r="E85" s="1">
        <f>'2002'!$K85</f>
        <v>0</v>
      </c>
      <c r="F85" s="1">
        <f>'2003'!$K85</f>
        <v>0</v>
      </c>
      <c r="G85" s="1">
        <f>'2004'!$K85</f>
        <v>693</v>
      </c>
      <c r="H85" s="1">
        <f>'2005'!K85</f>
        <v>602</v>
      </c>
      <c r="I85" s="1">
        <f>'2006'!K85</f>
        <v>0</v>
      </c>
      <c r="J85" s="1">
        <f>'2007'!K85</f>
        <v>567</v>
      </c>
      <c r="K85" s="1">
        <f>'2008'!K85</f>
        <v>430</v>
      </c>
      <c r="L85" s="1">
        <f>'2009'!K85</f>
        <v>668</v>
      </c>
      <c r="M85" s="1">
        <f>'2010'!K85</f>
        <v>0</v>
      </c>
      <c r="N85" s="1">
        <f>'2011'!K85</f>
        <v>470</v>
      </c>
      <c r="O85" s="1">
        <f>'2012'!$K85</f>
        <v>587</v>
      </c>
      <c r="P85" s="1">
        <f>'2013'!$K85</f>
        <v>514</v>
      </c>
      <c r="Q85" s="2">
        <f>'2001'!$N85</f>
        <v>0</v>
      </c>
      <c r="R85" s="1">
        <f>'2002'!$N85</f>
        <v>0</v>
      </c>
      <c r="S85" s="1">
        <f>'2003'!$N85</f>
        <v>0</v>
      </c>
      <c r="T85" s="1">
        <f>'2004'!$N85</f>
        <v>687</v>
      </c>
      <c r="U85" s="1">
        <f>'2005'!N85</f>
        <v>598</v>
      </c>
      <c r="V85" s="1">
        <f>'2006'!N85</f>
        <v>0</v>
      </c>
      <c r="W85" s="1">
        <f>'2007'!N85</f>
        <v>562</v>
      </c>
      <c r="X85" s="1">
        <f>'2008'!N85</f>
        <v>430</v>
      </c>
      <c r="Y85" s="1">
        <f>'2009'!N85</f>
        <v>668</v>
      </c>
      <c r="Z85" s="1">
        <f>'2010'!N85</f>
        <v>0</v>
      </c>
      <c r="AA85" s="1">
        <f>'2011'!N85</f>
        <v>470</v>
      </c>
      <c r="AB85" s="1">
        <f>'2012'!N85</f>
        <v>577</v>
      </c>
      <c r="AC85" s="1">
        <f>'2013'!O85</f>
        <v>856</v>
      </c>
      <c r="AD85" s="2">
        <f>'2001'!$O85</f>
        <v>0</v>
      </c>
      <c r="AE85" s="1">
        <f>'2002'!$O85</f>
        <v>0</v>
      </c>
      <c r="AF85" s="1">
        <f>'2003'!$O85</f>
        <v>0</v>
      </c>
      <c r="AG85" s="1">
        <f>'2004'!$O85</f>
        <v>1047</v>
      </c>
      <c r="AH85" s="1">
        <f>'2005'!O85</f>
        <v>947</v>
      </c>
      <c r="AI85" s="1">
        <f>'2006'!O85</f>
        <v>0</v>
      </c>
      <c r="AJ85" s="1">
        <f>'2007'!O85</f>
        <v>744</v>
      </c>
      <c r="AK85" s="1">
        <f>'2008'!O85</f>
        <v>708</v>
      </c>
      <c r="AL85" s="1">
        <f>'2009'!O85</f>
        <v>1033</v>
      </c>
      <c r="AM85" s="1">
        <f>'2010'!O85</f>
        <v>0</v>
      </c>
      <c r="AN85" s="1">
        <f>'2011'!O85</f>
        <v>729</v>
      </c>
      <c r="AO85" s="1">
        <f>'2012'!O85</f>
        <v>752</v>
      </c>
      <c r="AP85" s="1">
        <f>'2013'!$O85</f>
        <v>856</v>
      </c>
      <c r="AQ85" s="2">
        <f>'2001'!$R85</f>
        <v>0</v>
      </c>
      <c r="AR85" s="1">
        <f>'2002'!$R85</f>
        <v>0</v>
      </c>
      <c r="AS85" s="1">
        <f>'2003'!$R85</f>
        <v>0</v>
      </c>
      <c r="AT85" s="1">
        <f>'2004'!$R85</f>
        <v>950</v>
      </c>
      <c r="AU85" s="1">
        <f>'2005'!R85</f>
        <v>866</v>
      </c>
      <c r="AV85" s="1">
        <f>'2006'!R85</f>
        <v>0</v>
      </c>
      <c r="AW85" s="1">
        <f>'2007'!R85</f>
        <v>693</v>
      </c>
      <c r="AX85" s="1">
        <f>'2008'!R85</f>
        <v>657</v>
      </c>
      <c r="AY85" s="1">
        <f>'2009'!R85</f>
        <v>1003</v>
      </c>
      <c r="AZ85" s="1">
        <f>'2010'!R85</f>
        <v>0</v>
      </c>
      <c r="BA85" s="1">
        <f>'2011'!R85</f>
        <v>717</v>
      </c>
      <c r="BB85" s="1">
        <f>'2012'!R85</f>
        <v>702</v>
      </c>
      <c r="BC85" s="1">
        <f>'2013'!$R85</f>
        <v>331</v>
      </c>
      <c r="BD85" s="3" t="str">
        <f>'2001'!S85</f>
        <v/>
      </c>
      <c r="BE85" s="4" t="str">
        <f>'2002'!$S85</f>
        <v/>
      </c>
      <c r="BF85" s="4" t="str">
        <f>'2003'!$S85</f>
        <v/>
      </c>
      <c r="BG85" s="4">
        <f>'2004'!$S85</f>
        <v>1.9102196752626551E-3</v>
      </c>
      <c r="BH85" s="4">
        <f>'2005'!$S85</f>
        <v>6.1246040126715945E-2</v>
      </c>
      <c r="BI85" s="4" t="str">
        <f>'2006'!S85</f>
        <v/>
      </c>
      <c r="BJ85" s="4">
        <f>'2007'!S85</f>
        <v>6.8548387096774188E-2</v>
      </c>
      <c r="BK85" s="4">
        <f>'2008'!S85</f>
        <v>7.2033898305084748E-2</v>
      </c>
      <c r="BL85" s="4">
        <f>'2009'!S85</f>
        <v>1.5488867376573089E-2</v>
      </c>
      <c r="BM85" s="4" t="str">
        <f>'2010'!S85</f>
        <v/>
      </c>
      <c r="BN85" s="165">
        <f>'2011'!S85</f>
        <v>0</v>
      </c>
      <c r="BO85" s="165">
        <f>'2012'!$S85</f>
        <v>1.3297872340425532E-2</v>
      </c>
      <c r="BP85" s="4">
        <f>'2013'!$S85</f>
        <v>7.476635514018691E-2</v>
      </c>
      <c r="BQ85" s="1"/>
      <c r="BR85" s="1"/>
      <c r="BS85" s="1"/>
      <c r="BT85" s="1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1"/>
      <c r="CG85" s="1"/>
      <c r="CH85" s="1"/>
      <c r="CI85" s="1"/>
      <c r="CJ85" s="1"/>
      <c r="CK85" s="1"/>
      <c r="CL85" s="1"/>
    </row>
    <row r="86" spans="1:90" ht="14.4">
      <c r="A86" s="1" t="s">
        <v>252</v>
      </c>
      <c r="B86" s="1" t="s">
        <v>83</v>
      </c>
      <c r="C86" s="12">
        <v>88247</v>
      </c>
      <c r="D86" s="2">
        <f>'2001'!$K86</f>
        <v>1619</v>
      </c>
      <c r="E86" s="1">
        <f>'2002'!$K86</f>
        <v>0</v>
      </c>
      <c r="F86" s="1">
        <f>'2003'!$K86</f>
        <v>1864</v>
      </c>
      <c r="G86" s="1">
        <f>'2004'!$K86</f>
        <v>2035</v>
      </c>
      <c r="H86" s="1">
        <f>'2005'!K86</f>
        <v>2274</v>
      </c>
      <c r="I86" s="1">
        <f>'2006'!K86</f>
        <v>2356</v>
      </c>
      <c r="J86" s="1">
        <f>'2007'!K86</f>
        <v>2162</v>
      </c>
      <c r="K86" s="1">
        <f>'2008'!K86</f>
        <v>1825</v>
      </c>
      <c r="L86" s="1">
        <f>'2009'!K86</f>
        <v>2394</v>
      </c>
      <c r="M86" s="1">
        <f>'2010'!K86</f>
        <v>1958</v>
      </c>
      <c r="N86" s="1">
        <f>'2011'!K86</f>
        <v>1755</v>
      </c>
      <c r="O86" s="1">
        <f>'2012'!$K86</f>
        <v>1875</v>
      </c>
      <c r="P86" s="1">
        <f>'2013'!$K86</f>
        <v>1470</v>
      </c>
      <c r="Q86" s="2">
        <f>'2001'!$N86</f>
        <v>860</v>
      </c>
      <c r="R86" s="1">
        <f>'2002'!$N86</f>
        <v>0</v>
      </c>
      <c r="S86" s="1">
        <f>'2003'!$N86</f>
        <v>1346</v>
      </c>
      <c r="T86" s="1">
        <f>'2004'!$N86</f>
        <v>1524</v>
      </c>
      <c r="U86" s="1">
        <f>'2005'!N86</f>
        <v>1576</v>
      </c>
      <c r="V86" s="1">
        <f>'2006'!N86</f>
        <v>1740</v>
      </c>
      <c r="W86" s="1">
        <f>'2007'!N86</f>
        <v>1586</v>
      </c>
      <c r="X86" s="1">
        <f>'2008'!N86</f>
        <v>1439</v>
      </c>
      <c r="Y86" s="1">
        <f>'2009'!N86</f>
        <v>2394</v>
      </c>
      <c r="Z86" s="1">
        <f>'2010'!N86</f>
        <v>1686</v>
      </c>
      <c r="AA86" s="1">
        <f>'2011'!N86</f>
        <v>1479</v>
      </c>
      <c r="AB86" s="1">
        <f>'2012'!N86</f>
        <v>1635</v>
      </c>
      <c r="AC86" s="1">
        <f>'2013'!O86</f>
        <v>1736</v>
      </c>
      <c r="AD86" s="2">
        <f>'2001'!$O86</f>
        <v>1848</v>
      </c>
      <c r="AE86" s="1">
        <f>'2002'!$O86</f>
        <v>0</v>
      </c>
      <c r="AF86" s="1">
        <f>'2003'!$O86</f>
        <v>2219</v>
      </c>
      <c r="AG86" s="1">
        <f>'2004'!$O86</f>
        <v>2032</v>
      </c>
      <c r="AH86" s="1">
        <f>'2005'!O86</f>
        <v>2354</v>
      </c>
      <c r="AI86" s="1">
        <f>'2006'!O86</f>
        <v>2554</v>
      </c>
      <c r="AJ86" s="1">
        <f>'2007'!O86</f>
        <v>2828</v>
      </c>
      <c r="AK86" s="1">
        <f>'2008'!O86</f>
        <v>2431</v>
      </c>
      <c r="AL86" s="1">
        <f>'2009'!O86</f>
        <v>2402</v>
      </c>
      <c r="AM86" s="1">
        <f>'2010'!O86</f>
        <v>2351</v>
      </c>
      <c r="AN86" s="1">
        <f>'2011'!O86</f>
        <v>2070</v>
      </c>
      <c r="AO86" s="1">
        <f>'2012'!O86</f>
        <v>2059</v>
      </c>
      <c r="AP86" s="1">
        <f>'2013'!$O86</f>
        <v>1736</v>
      </c>
      <c r="AQ86" s="2">
        <f>'2001'!$R86</f>
        <v>713</v>
      </c>
      <c r="AR86" s="1">
        <f>'2002'!$R86</f>
        <v>0</v>
      </c>
      <c r="AS86" s="1">
        <f>'2003'!$R86</f>
        <v>1344</v>
      </c>
      <c r="AT86" s="1">
        <f>'2004'!$R86</f>
        <v>1138</v>
      </c>
      <c r="AU86" s="1">
        <f>'2005'!R86</f>
        <v>1505</v>
      </c>
      <c r="AV86" s="1">
        <f>'2006'!R86</f>
        <v>1270</v>
      </c>
      <c r="AW86" s="1">
        <f>'2007'!R86</f>
        <v>1529</v>
      </c>
      <c r="AX86" s="1">
        <f>'2008'!R86</f>
        <v>1248</v>
      </c>
      <c r="AY86" s="1">
        <f>'2009'!R86</f>
        <v>2402</v>
      </c>
      <c r="AZ86" s="1">
        <f>'2010'!R86</f>
        <v>1213</v>
      </c>
      <c r="BA86" s="1">
        <f>'2011'!R86</f>
        <v>1251</v>
      </c>
      <c r="BB86" s="1">
        <f>'2012'!R86</f>
        <v>1309</v>
      </c>
      <c r="BC86" s="1">
        <f>'2013'!$R86</f>
        <v>980</v>
      </c>
      <c r="BD86" s="3">
        <f>'2001'!S86</f>
        <v>7.8463203463203457E-2</v>
      </c>
      <c r="BE86" s="4" t="str">
        <f>'2002'!$S86</f>
        <v/>
      </c>
      <c r="BF86" s="4">
        <f>'2003'!$S86</f>
        <v>6.849932401982875E-2</v>
      </c>
      <c r="BG86" s="4">
        <f>'2004'!$S86</f>
        <v>5.3149606299212601E-2</v>
      </c>
      <c r="BH86" s="4">
        <f>'2005'!$S86</f>
        <v>6.0747663551401869E-2</v>
      </c>
      <c r="BI86" s="4">
        <f>'2006'!S86</f>
        <v>0.10180109631949882</v>
      </c>
      <c r="BJ86" s="4">
        <f>'2007'!S86</f>
        <v>0.11103253182461104</v>
      </c>
      <c r="BK86" s="4">
        <f>'2008'!S86</f>
        <v>8.9675030851501442E-2</v>
      </c>
      <c r="BL86" s="4">
        <f>'2009'!S86</f>
        <v>0</v>
      </c>
      <c r="BM86" s="4">
        <f>'2010'!S86</f>
        <v>8.5920884729902169E-2</v>
      </c>
      <c r="BN86" s="165">
        <f>'2011'!S86</f>
        <v>7.0531400966183572E-2</v>
      </c>
      <c r="BO86" s="165">
        <f>'2012'!$S86</f>
        <v>8.159300631374454E-2</v>
      </c>
      <c r="BP86" s="4">
        <f>'2013'!$S86</f>
        <v>8.294930875576037E-2</v>
      </c>
      <c r="BQ86" s="1"/>
      <c r="BR86" s="1"/>
      <c r="BS86" s="1"/>
      <c r="BT86" s="1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1"/>
      <c r="CG86" s="1"/>
      <c r="CH86" s="1"/>
      <c r="CI86" s="1"/>
      <c r="CJ86" s="1"/>
      <c r="CK86" s="1"/>
      <c r="CL86" s="1"/>
    </row>
    <row r="87" spans="1:90" ht="14.4">
      <c r="A87" s="1" t="s">
        <v>254</v>
      </c>
      <c r="B87" s="1" t="s">
        <v>84</v>
      </c>
      <c r="C87" s="12">
        <v>95840</v>
      </c>
      <c r="D87" s="2">
        <f>'2001'!$K87</f>
        <v>2791</v>
      </c>
      <c r="E87" s="1">
        <f>'2002'!$K87</f>
        <v>1808</v>
      </c>
      <c r="F87" s="1">
        <f>'2003'!$K87</f>
        <v>1654</v>
      </c>
      <c r="G87" s="1">
        <f>'2004'!$K87</f>
        <v>1728</v>
      </c>
      <c r="H87" s="1">
        <f>'2005'!K87</f>
        <v>2395</v>
      </c>
      <c r="I87" s="1">
        <f>'2006'!K87</f>
        <v>2405</v>
      </c>
      <c r="J87" s="1">
        <f>'2007'!K87</f>
        <v>2233</v>
      </c>
      <c r="K87" s="1">
        <f>'2008'!K87</f>
        <v>871</v>
      </c>
      <c r="L87" s="1">
        <f>'2009'!K87</f>
        <v>2558</v>
      </c>
      <c r="M87" s="1">
        <f>'2010'!K87</f>
        <v>2361</v>
      </c>
      <c r="N87" s="1">
        <f>'2011'!K87</f>
        <v>2410</v>
      </c>
      <c r="O87" s="1">
        <f>'2012'!$K87</f>
        <v>2235</v>
      </c>
      <c r="P87" s="1">
        <f>'2013'!$K87</f>
        <v>2151</v>
      </c>
      <c r="Q87" s="2">
        <f>'2001'!$N87</f>
        <v>2556</v>
      </c>
      <c r="R87" s="1">
        <f>'2002'!$N87</f>
        <v>1750</v>
      </c>
      <c r="S87" s="1">
        <f>'2003'!$N87</f>
        <v>1608</v>
      </c>
      <c r="T87" s="1">
        <f>'2004'!$N87</f>
        <v>1667</v>
      </c>
      <c r="U87" s="1">
        <f>'2005'!N87</f>
        <v>2053</v>
      </c>
      <c r="V87" s="1">
        <f>'2006'!N87</f>
        <v>2159</v>
      </c>
      <c r="W87" s="1">
        <f>'2007'!N87</f>
        <v>2085</v>
      </c>
      <c r="X87" s="1">
        <f>'2008'!N87</f>
        <v>742</v>
      </c>
      <c r="Y87" s="1">
        <f>'2009'!N87</f>
        <v>2337</v>
      </c>
      <c r="Z87" s="1">
        <f>'2010'!N87</f>
        <v>2134</v>
      </c>
      <c r="AA87" s="1">
        <f>'2011'!N87</f>
        <v>2060</v>
      </c>
      <c r="AB87" s="1">
        <f>'2012'!N87</f>
        <v>1695</v>
      </c>
      <c r="AC87" s="1">
        <f>'2013'!O87</f>
        <v>2483</v>
      </c>
      <c r="AD87" s="2">
        <f>'2001'!$O87</f>
        <v>3403</v>
      </c>
      <c r="AE87" s="1">
        <f>'2002'!$O87</f>
        <v>1789</v>
      </c>
      <c r="AF87" s="1">
        <f>'2003'!$O87</f>
        <v>1629</v>
      </c>
      <c r="AG87" s="1">
        <f>'2004'!$O87</f>
        <v>1651</v>
      </c>
      <c r="AH87" s="1">
        <f>'2005'!O87</f>
        <v>2779</v>
      </c>
      <c r="AI87" s="1">
        <f>'2006'!O87</f>
        <v>2766</v>
      </c>
      <c r="AJ87" s="1">
        <f>'2007'!O87</f>
        <v>2495</v>
      </c>
      <c r="AK87" s="1">
        <f>'2008'!O87</f>
        <v>1556</v>
      </c>
      <c r="AL87" s="1">
        <f>'2009'!O87</f>
        <v>2888</v>
      </c>
      <c r="AM87" s="1">
        <f>'2010'!O87</f>
        <v>2715</v>
      </c>
      <c r="AN87" s="1">
        <f>'2011'!O87</f>
        <v>2634</v>
      </c>
      <c r="AO87" s="1">
        <f>'2012'!O87</f>
        <v>2192</v>
      </c>
      <c r="AP87" s="1">
        <f>'2013'!$O87</f>
        <v>2483</v>
      </c>
      <c r="AQ87" s="2">
        <f>'2001'!$R87</f>
        <v>2775</v>
      </c>
      <c r="AR87" s="1">
        <f>'2002'!$R87</f>
        <v>1600</v>
      </c>
      <c r="AS87" s="1">
        <f>'2003'!$R87</f>
        <v>1437</v>
      </c>
      <c r="AT87" s="1">
        <f>'2004'!$R87</f>
        <v>1449</v>
      </c>
      <c r="AU87" s="1">
        <f>'2005'!R87</f>
        <v>1922</v>
      </c>
      <c r="AV87" s="1">
        <f>'2006'!R87</f>
        <v>1836</v>
      </c>
      <c r="AW87" s="1">
        <f>'2007'!R87</f>
        <v>1741</v>
      </c>
      <c r="AX87" s="1">
        <f>'2008'!R87</f>
        <v>733</v>
      </c>
      <c r="AY87" s="1">
        <f>'2009'!R87</f>
        <v>1889</v>
      </c>
      <c r="AZ87" s="1">
        <f>'2010'!R87</f>
        <v>1726</v>
      </c>
      <c r="BA87" s="1">
        <f>'2011'!R87</f>
        <v>923</v>
      </c>
      <c r="BB87" s="1">
        <f>'2012'!R87</f>
        <v>661</v>
      </c>
      <c r="BC87" s="1">
        <f>'2013'!$R87</f>
        <v>597</v>
      </c>
      <c r="BD87" s="3">
        <f>'2001'!S87</f>
        <v>0.10343814281516309</v>
      </c>
      <c r="BE87" s="4">
        <f>'2002'!$S87</f>
        <v>3.4097261039686973E-2</v>
      </c>
      <c r="BF87" s="4">
        <f>'2003'!$S87</f>
        <v>4.7268262737875995E-2</v>
      </c>
      <c r="BG87" s="4">
        <f>'2004'!$S87</f>
        <v>4.4215626892792244E-2</v>
      </c>
      <c r="BH87" s="4">
        <f>'2005'!$S87</f>
        <v>9.1759625764663552E-2</v>
      </c>
      <c r="BI87" s="4">
        <f>'2006'!S87</f>
        <v>0.11641359363702097</v>
      </c>
      <c r="BJ87" s="4">
        <f>'2007'!S87</f>
        <v>0.14108216432865731</v>
      </c>
      <c r="BK87" s="4">
        <f>'2008'!S87</f>
        <v>0.15552699228791775</v>
      </c>
      <c r="BL87" s="4">
        <f>'2009'!S87</f>
        <v>0.10803324099722991</v>
      </c>
      <c r="BM87" s="4">
        <f>'2010'!S87</f>
        <v>0.12117863720073664</v>
      </c>
      <c r="BN87" s="165">
        <f>'2011'!S87</f>
        <v>0.13933181473044798</v>
      </c>
      <c r="BO87" s="165">
        <f>'2012'!$S87</f>
        <v>0.10629562043795621</v>
      </c>
      <c r="BP87" s="4">
        <f>'2013'!$S87</f>
        <v>0.11558598469593234</v>
      </c>
      <c r="BQ87" s="1"/>
      <c r="BR87" s="1"/>
      <c r="BS87" s="1"/>
      <c r="BT87" s="1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1"/>
      <c r="CG87" s="1"/>
      <c r="CH87" s="1"/>
      <c r="CI87" s="1"/>
      <c r="CJ87" s="1"/>
      <c r="CK87" s="1"/>
      <c r="CL87" s="1"/>
    </row>
    <row r="88" spans="1:90" ht="14.4">
      <c r="A88" s="1"/>
      <c r="B88" s="1"/>
      <c r="C88" s="12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2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2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2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3"/>
      <c r="BE88" s="4"/>
      <c r="BF88" s="4"/>
      <c r="BG88" s="4"/>
      <c r="BH88" s="4"/>
      <c r="BI88" s="4"/>
      <c r="BJ88" s="4"/>
      <c r="BK88" s="4"/>
      <c r="BL88" s="4"/>
      <c r="BM88" s="4"/>
      <c r="BN88" s="165"/>
      <c r="BO88" s="165"/>
      <c r="BP88" s="4"/>
      <c r="BQ88" s="1"/>
      <c r="BR88" s="1"/>
      <c r="BS88" s="1"/>
      <c r="BT88" s="1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1"/>
      <c r="CG88" s="1"/>
      <c r="CH88" s="1"/>
      <c r="CI88" s="1"/>
      <c r="CJ88" s="1"/>
      <c r="CK88" s="1"/>
      <c r="CL88" s="1"/>
    </row>
    <row r="89" spans="1:90" ht="17.399999999999999" customHeight="1">
      <c r="A89" s="1" t="s">
        <v>257</v>
      </c>
      <c r="B89" s="1" t="s">
        <v>85</v>
      </c>
      <c r="C89" s="12">
        <v>202667</v>
      </c>
      <c r="D89" s="2">
        <f>'2001'!$K89</f>
        <v>1969</v>
      </c>
      <c r="E89" s="1">
        <f>'2002'!$K89</f>
        <v>2160</v>
      </c>
      <c r="F89" s="1">
        <f>'2003'!$K89</f>
        <v>0</v>
      </c>
      <c r="G89" s="1">
        <f>'2004'!$K89</f>
        <v>0</v>
      </c>
      <c r="H89" s="1">
        <f>'2005'!K89</f>
        <v>2176</v>
      </c>
      <c r="I89" s="1">
        <f>'2006'!K89</f>
        <v>2208</v>
      </c>
      <c r="J89" s="1">
        <f>'2007'!K89</f>
        <v>2043</v>
      </c>
      <c r="K89" s="1">
        <f>'2008'!K89</f>
        <v>2128</v>
      </c>
      <c r="L89" s="1">
        <f>'2009'!K89</f>
        <v>1982</v>
      </c>
      <c r="M89" s="1">
        <f>'2010'!K89</f>
        <v>1770</v>
      </c>
      <c r="N89" s="1">
        <f>'2011'!K89</f>
        <v>1685</v>
      </c>
      <c r="O89" s="1">
        <f>'2012'!$K89</f>
        <v>1711</v>
      </c>
      <c r="P89" s="1">
        <f>'2013'!$K89</f>
        <v>1599</v>
      </c>
      <c r="Q89" s="2">
        <f>'2001'!$N89</f>
        <v>1571</v>
      </c>
      <c r="R89" s="1">
        <f>'2002'!$N89</f>
        <v>1200</v>
      </c>
      <c r="S89" s="1">
        <f>'2003'!$N89</f>
        <v>0</v>
      </c>
      <c r="T89" s="1">
        <f>'2004'!$N89</f>
        <v>0</v>
      </c>
      <c r="U89" s="1">
        <f>'2005'!N89</f>
        <v>1642</v>
      </c>
      <c r="V89" s="1">
        <f>'2006'!N89</f>
        <v>1523</v>
      </c>
      <c r="W89" s="1">
        <f>'2007'!N89</f>
        <v>1432</v>
      </c>
      <c r="X89" s="1">
        <f>'2008'!N89</f>
        <v>1426</v>
      </c>
      <c r="Y89" s="1">
        <f>'2009'!N89</f>
        <v>1428</v>
      </c>
      <c r="Z89" s="1">
        <f>'2010'!N89</f>
        <v>1221</v>
      </c>
      <c r="AA89" s="1">
        <f>'2011'!N89</f>
        <v>1116</v>
      </c>
      <c r="AB89" s="1">
        <f>'2012'!N89</f>
        <v>1076</v>
      </c>
      <c r="AC89" s="1">
        <f>'2013'!O89</f>
        <v>1678</v>
      </c>
      <c r="AD89" s="2">
        <f>'2001'!$O89</f>
        <v>2339</v>
      </c>
      <c r="AE89" s="1">
        <f>'2002'!$O89</f>
        <v>2259</v>
      </c>
      <c r="AF89" s="1">
        <f>'2003'!$O89</f>
        <v>0</v>
      </c>
      <c r="AG89" s="1">
        <f>'2004'!$O89</f>
        <v>0</v>
      </c>
      <c r="AH89" s="1">
        <f>'2005'!O89</f>
        <v>2370</v>
      </c>
      <c r="AI89" s="1">
        <f>'2006'!O89</f>
        <v>1974</v>
      </c>
      <c r="AJ89" s="1">
        <f>'2007'!O89</f>
        <v>1805</v>
      </c>
      <c r="AK89" s="1">
        <f>'2008'!O89</f>
        <v>1900</v>
      </c>
      <c r="AL89" s="1">
        <f>'2009'!O89</f>
        <v>1793</v>
      </c>
      <c r="AM89" s="1">
        <f>'2010'!O89</f>
        <v>1744</v>
      </c>
      <c r="AN89" s="1">
        <f>'2011'!O89</f>
        <v>1871</v>
      </c>
      <c r="AO89" s="1">
        <f>'2012'!O89</f>
        <v>1961</v>
      </c>
      <c r="AP89" s="1">
        <f>'2013'!$O89</f>
        <v>1678</v>
      </c>
      <c r="AQ89" s="2">
        <f>'2001'!$R89</f>
        <v>1229</v>
      </c>
      <c r="AR89" s="1">
        <f>'2002'!$R89</f>
        <v>1699</v>
      </c>
      <c r="AS89" s="1">
        <f>'2003'!$R89</f>
        <v>0</v>
      </c>
      <c r="AT89" s="1">
        <f>'2004'!$R89</f>
        <v>0</v>
      </c>
      <c r="AU89" s="1">
        <f>'2005'!R89</f>
        <v>1083</v>
      </c>
      <c r="AV89" s="1">
        <f>'2006'!R89</f>
        <v>888</v>
      </c>
      <c r="AW89" s="1">
        <f>'2007'!R89</f>
        <v>719</v>
      </c>
      <c r="AX89" s="1">
        <f>'2008'!R89</f>
        <v>687</v>
      </c>
      <c r="AY89" s="1">
        <f>'2009'!R89</f>
        <v>726</v>
      </c>
      <c r="AZ89" s="1">
        <f>'2010'!R89</f>
        <v>712</v>
      </c>
      <c r="BA89" s="1">
        <f>'2011'!R89</f>
        <v>753</v>
      </c>
      <c r="BB89" s="1">
        <f>'2012'!R89</f>
        <v>715</v>
      </c>
      <c r="BC89" s="1">
        <f>'2013'!$R89</f>
        <v>583</v>
      </c>
      <c r="BD89" s="3">
        <f>'2001'!S89</f>
        <v>0.26891834117144081</v>
      </c>
      <c r="BE89" s="4">
        <f>'2002'!$S89</f>
        <v>0.26471890216910138</v>
      </c>
      <c r="BF89" s="4" t="str">
        <f>'2003'!$S89</f>
        <v/>
      </c>
      <c r="BG89" s="4" t="str">
        <f>'2004'!$S89</f>
        <v/>
      </c>
      <c r="BH89" s="4">
        <f>'2005'!$S89</f>
        <v>0.30126582278481012</v>
      </c>
      <c r="BI89" s="4">
        <f>'2006'!S89</f>
        <v>7.9027355623100301E-2</v>
      </c>
      <c r="BJ89" s="4">
        <f>'2007'!S89</f>
        <v>7.091412742382272E-2</v>
      </c>
      <c r="BK89" s="4">
        <f>'2008'!S89</f>
        <v>0.3426315789473684</v>
      </c>
      <c r="BL89" s="4">
        <f>'2009'!S89</f>
        <v>0.31790295593976575</v>
      </c>
      <c r="BM89" s="4">
        <f>'2010'!S89</f>
        <v>0.32110091743119268</v>
      </c>
      <c r="BN89" s="165">
        <f>'2011'!S89</f>
        <v>0.32228754676643506</v>
      </c>
      <c r="BO89" s="165">
        <f>'2012'!$S89</f>
        <v>0.33044365119836816</v>
      </c>
      <c r="BP89" s="4">
        <f>'2013'!$S89</f>
        <v>8.1644815256257455E-2</v>
      </c>
      <c r="BQ89" s="1"/>
      <c r="BR89" s="1"/>
      <c r="BS89" s="1"/>
      <c r="BT89" s="1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1"/>
      <c r="CG89" s="1"/>
      <c r="CH89" s="1"/>
      <c r="CI89" s="1"/>
      <c r="CJ89" s="1"/>
      <c r="CK89" s="1"/>
      <c r="CL89" s="1"/>
    </row>
    <row r="90" spans="1:90" ht="14.4">
      <c r="A90" s="1"/>
      <c r="B90" s="1"/>
      <c r="C90" s="12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2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2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2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3"/>
      <c r="BE90" s="4"/>
      <c r="BF90" s="4"/>
      <c r="BG90" s="4"/>
      <c r="BH90" s="4"/>
      <c r="BI90" s="4"/>
      <c r="BJ90" s="4"/>
      <c r="BK90" s="4"/>
      <c r="BL90" s="4"/>
      <c r="BM90" s="4"/>
      <c r="BN90" s="165"/>
      <c r="BO90" s="165"/>
      <c r="BP90" s="4"/>
      <c r="BQ90" s="1"/>
      <c r="BR90" s="1"/>
      <c r="BS90" s="1"/>
      <c r="BT90" s="1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1"/>
      <c r="CG90" s="1"/>
      <c r="CH90" s="1"/>
      <c r="CI90" s="1"/>
      <c r="CJ90" s="1"/>
      <c r="CK90" s="1"/>
      <c r="CL90" s="1"/>
    </row>
    <row r="91" spans="1:90" ht="14.4">
      <c r="A91" s="1" t="s">
        <v>260</v>
      </c>
      <c r="B91" s="1" t="s">
        <v>86</v>
      </c>
      <c r="C91" s="12">
        <v>22099</v>
      </c>
      <c r="D91" s="2">
        <f>'2001'!$K91</f>
        <v>386</v>
      </c>
      <c r="E91" s="1">
        <f>'2002'!$K91</f>
        <v>382</v>
      </c>
      <c r="F91" s="1">
        <f>'2003'!$K91</f>
        <v>315</v>
      </c>
      <c r="G91" s="1">
        <f>'2004'!$K91</f>
        <v>379</v>
      </c>
      <c r="H91" s="1">
        <f>'2005'!K91</f>
        <v>290</v>
      </c>
      <c r="I91" s="1">
        <f>'2006'!K91</f>
        <v>188</v>
      </c>
      <c r="J91" s="1">
        <f>'2007'!K91</f>
        <v>224</v>
      </c>
      <c r="K91" s="1">
        <f>'2008'!K91</f>
        <v>233</v>
      </c>
      <c r="L91" s="1">
        <f>'2009'!K91</f>
        <v>0</v>
      </c>
      <c r="M91" s="1">
        <f>'2010'!K91</f>
        <v>0</v>
      </c>
      <c r="N91" s="1">
        <f>'2011'!K91</f>
        <v>327</v>
      </c>
      <c r="O91" s="1">
        <f>'2012'!$K91</f>
        <v>276</v>
      </c>
      <c r="P91" s="1">
        <f>'2013'!$K91</f>
        <v>21</v>
      </c>
      <c r="Q91" s="2">
        <f>'2001'!$N91</f>
        <v>385</v>
      </c>
      <c r="R91" s="1">
        <f>'2002'!$N91</f>
        <v>382</v>
      </c>
      <c r="S91" s="1">
        <f>'2003'!$N91</f>
        <v>315</v>
      </c>
      <c r="T91" s="1">
        <f>'2004'!$N91</f>
        <v>85</v>
      </c>
      <c r="U91" s="1">
        <f>'2005'!N91</f>
        <v>239</v>
      </c>
      <c r="V91" s="1">
        <f>'2006'!N91</f>
        <v>186</v>
      </c>
      <c r="W91" s="1">
        <f>'2007'!N91</f>
        <v>224</v>
      </c>
      <c r="X91" s="1">
        <f>'2008'!N91</f>
        <v>233</v>
      </c>
      <c r="Y91" s="1">
        <f>'2009'!N91</f>
        <v>0</v>
      </c>
      <c r="Z91" s="1">
        <f>'2010'!N91</f>
        <v>3</v>
      </c>
      <c r="AA91" s="1">
        <f>'2011'!N91</f>
        <v>316</v>
      </c>
      <c r="AB91" s="1">
        <f>'2012'!N91</f>
        <v>241</v>
      </c>
      <c r="AC91" s="1">
        <f>'2013'!O91</f>
        <v>19</v>
      </c>
      <c r="AD91" s="2">
        <f>'2001'!$O91</f>
        <v>583</v>
      </c>
      <c r="AE91" s="1">
        <f>'2002'!$O91</f>
        <v>638</v>
      </c>
      <c r="AF91" s="1">
        <f>'2003'!$O91</f>
        <v>578</v>
      </c>
      <c r="AG91" s="1">
        <f>'2004'!$O91</f>
        <v>448</v>
      </c>
      <c r="AH91" s="1">
        <f>'2005'!O91</f>
        <v>304</v>
      </c>
      <c r="AI91" s="1">
        <f>'2006'!O91</f>
        <v>311</v>
      </c>
      <c r="AJ91" s="1">
        <f>'2007'!O91</f>
        <v>326</v>
      </c>
      <c r="AK91" s="1">
        <f>'2008'!O91</f>
        <v>380</v>
      </c>
      <c r="AL91" s="1">
        <f>'2009'!O91</f>
        <v>0</v>
      </c>
      <c r="AM91" s="1">
        <f>'2010'!O91</f>
        <v>32</v>
      </c>
      <c r="AN91" s="1">
        <f>'2011'!O91</f>
        <v>395</v>
      </c>
      <c r="AO91" s="1">
        <f>'2012'!O91</f>
        <v>406</v>
      </c>
      <c r="AP91" s="1">
        <f>'2013'!$O91</f>
        <v>19</v>
      </c>
      <c r="AQ91" s="2">
        <f>'2001'!$R91</f>
        <v>575</v>
      </c>
      <c r="AR91" s="1">
        <f>'2002'!$R91</f>
        <v>629</v>
      </c>
      <c r="AS91" s="1">
        <f>'2003'!$R91</f>
        <v>559</v>
      </c>
      <c r="AT91" s="1">
        <f>'2004'!$R91</f>
        <v>158</v>
      </c>
      <c r="AU91" s="1">
        <f>'2005'!R91</f>
        <v>231</v>
      </c>
      <c r="AV91" s="1">
        <f>'2006'!R91</f>
        <v>302</v>
      </c>
      <c r="AW91" s="1">
        <f>'2007'!R91</f>
        <v>320</v>
      </c>
      <c r="AX91" s="1">
        <f>'2008'!R91</f>
        <v>375</v>
      </c>
      <c r="AY91" s="1">
        <f>'2009'!R91</f>
        <v>0</v>
      </c>
      <c r="AZ91" s="1">
        <f>'2010'!R91</f>
        <v>0</v>
      </c>
      <c r="BA91" s="1">
        <f>'2011'!R91</f>
        <v>290</v>
      </c>
      <c r="BB91" s="1">
        <f>'2012'!R91</f>
        <v>330</v>
      </c>
      <c r="BC91" s="1">
        <f>'2013'!$R91</f>
        <v>4</v>
      </c>
      <c r="BD91" s="3">
        <f>'2001'!S91</f>
        <v>1.0291595197255575E-2</v>
      </c>
      <c r="BE91" s="4">
        <f>'2002'!$S91</f>
        <v>0</v>
      </c>
      <c r="BF91" s="4">
        <f>'2003'!$S91</f>
        <v>2.768166089965398E-2</v>
      </c>
      <c r="BG91" s="4">
        <f>'2004'!$S91</f>
        <v>4.464285714285714E-3</v>
      </c>
      <c r="BH91" s="4">
        <f>'2005'!$S91</f>
        <v>1.3157894736842105E-2</v>
      </c>
      <c r="BI91" s="4">
        <f>'2006'!S91</f>
        <v>2.2508038585209004E-2</v>
      </c>
      <c r="BJ91" s="4">
        <f>'2007'!S91</f>
        <v>0</v>
      </c>
      <c r="BK91" s="4">
        <f>'2008'!S91</f>
        <v>0</v>
      </c>
      <c r="BL91" s="4" t="str">
        <f>'2009'!S91</f>
        <v/>
      </c>
      <c r="BM91" s="4">
        <f>'2010'!S91</f>
        <v>0.21875</v>
      </c>
      <c r="BN91" s="165">
        <f>'2011'!S91</f>
        <v>3.5443037974683546E-2</v>
      </c>
      <c r="BO91" s="165">
        <f>'2012'!$S91</f>
        <v>3.4482758620689655E-2</v>
      </c>
      <c r="BP91" s="4">
        <f>'2013'!$S91</f>
        <v>0.10526315789473684</v>
      </c>
      <c r="BQ91" s="1"/>
      <c r="BR91" s="1"/>
      <c r="BS91" s="1"/>
      <c r="BT91" s="1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1"/>
      <c r="CG91" s="1"/>
      <c r="CH91" s="1"/>
      <c r="CI91" s="1"/>
      <c r="CJ91" s="1"/>
      <c r="CK91" s="1"/>
      <c r="CL91" s="1"/>
    </row>
    <row r="92" spans="1:90" ht="14.4">
      <c r="A92" s="1"/>
      <c r="B92" s="1"/>
      <c r="C92" s="12"/>
      <c r="D92" s="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2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2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2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3"/>
      <c r="BE92" s="4"/>
      <c r="BF92" s="4"/>
      <c r="BG92" s="4"/>
      <c r="BH92" s="4"/>
      <c r="BI92" s="4"/>
      <c r="BJ92" s="4"/>
      <c r="BK92" s="4"/>
      <c r="BL92" s="4"/>
      <c r="BM92" s="4"/>
      <c r="BN92" s="165"/>
      <c r="BO92" s="165"/>
      <c r="BP92" s="4"/>
      <c r="BQ92" s="1"/>
      <c r="BR92" s="1"/>
      <c r="BS92" s="1"/>
      <c r="BT92" s="1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1"/>
      <c r="CG92" s="1"/>
      <c r="CH92" s="1"/>
      <c r="CI92" s="1"/>
      <c r="CJ92" s="1"/>
      <c r="CK92" s="1"/>
      <c r="CL92" s="1"/>
    </row>
    <row r="93" spans="1:90" ht="14.4">
      <c r="A93" s="1"/>
      <c r="B93" s="1"/>
      <c r="C93" s="12"/>
      <c r="D93" s="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2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2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2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3"/>
      <c r="BE93" s="4"/>
      <c r="BF93" s="4"/>
      <c r="BG93" s="4"/>
      <c r="BH93" s="4"/>
      <c r="BI93" s="4"/>
      <c r="BJ93" s="4"/>
      <c r="BK93" s="4"/>
      <c r="BL93" s="4"/>
      <c r="BM93" s="4"/>
      <c r="BN93" s="165"/>
      <c r="BO93" s="165"/>
      <c r="BP93" s="4"/>
      <c r="BQ93" s="1"/>
      <c r="BR93" s="1"/>
      <c r="BS93" s="1"/>
      <c r="BT93" s="1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1"/>
      <c r="CG93" s="1"/>
      <c r="CH93" s="1"/>
      <c r="CI93" s="1"/>
      <c r="CJ93" s="1"/>
      <c r="CK93" s="1"/>
      <c r="CL93" s="1"/>
    </row>
    <row r="94" spans="1:90" ht="14.4">
      <c r="A94" s="1"/>
      <c r="B94" s="1"/>
      <c r="C94" s="12"/>
      <c r="D94" s="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2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2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2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3"/>
      <c r="BE94" s="4"/>
      <c r="BF94" s="4"/>
      <c r="BG94" s="4"/>
      <c r="BH94" s="4"/>
      <c r="BI94" s="4"/>
      <c r="BJ94" s="4"/>
      <c r="BK94" s="4"/>
      <c r="BL94" s="4"/>
      <c r="BM94" s="4"/>
      <c r="BN94" s="165"/>
      <c r="BO94" s="165"/>
      <c r="BP94" s="4"/>
      <c r="BQ94" s="1"/>
      <c r="BR94" s="1"/>
      <c r="BS94" s="1"/>
      <c r="BT94" s="1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1"/>
      <c r="CG94" s="1"/>
      <c r="CH94" s="1"/>
      <c r="CI94" s="1"/>
      <c r="CJ94" s="1"/>
      <c r="CK94" s="1"/>
      <c r="CL94" s="1"/>
    </row>
    <row r="95" spans="1:90" ht="14.4">
      <c r="A95" s="1"/>
      <c r="B95" s="1"/>
      <c r="C95" s="12"/>
      <c r="D95" s="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2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2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2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3"/>
      <c r="BE95" s="4"/>
      <c r="BF95" s="4"/>
      <c r="BG95" s="4"/>
      <c r="BH95" s="4"/>
      <c r="BI95" s="4"/>
      <c r="BJ95" s="4"/>
      <c r="BK95" s="4"/>
      <c r="BL95" s="4"/>
      <c r="BM95" s="4"/>
      <c r="BN95" s="165"/>
      <c r="BO95" s="165"/>
      <c r="BP95" s="4"/>
      <c r="BQ95" s="1"/>
      <c r="BR95" s="1"/>
      <c r="BS95" s="1"/>
      <c r="BT95" s="1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1"/>
      <c r="CG95" s="1"/>
      <c r="CH95" s="1"/>
      <c r="CI95" s="1"/>
      <c r="CJ95" s="1"/>
      <c r="CK95" s="1"/>
      <c r="CL95" s="1"/>
    </row>
    <row r="96" spans="1:90" ht="14.4">
      <c r="A96" s="1" t="s">
        <v>266</v>
      </c>
      <c r="B96" s="1" t="s">
        <v>87</v>
      </c>
      <c r="C96" s="12">
        <v>177772</v>
      </c>
      <c r="D96" s="2">
        <f>'2001'!$K96</f>
        <v>1764</v>
      </c>
      <c r="E96" s="1">
        <f>'2002'!$K96</f>
        <v>1494</v>
      </c>
      <c r="F96" s="1">
        <f>'2003'!$K96</f>
        <v>0</v>
      </c>
      <c r="G96" s="1">
        <f>'2004'!$K96</f>
        <v>0</v>
      </c>
      <c r="H96" s="1">
        <f>'2005'!K96</f>
        <v>0</v>
      </c>
      <c r="I96" s="1">
        <f>'2006'!K96</f>
        <v>0</v>
      </c>
      <c r="J96" s="1">
        <f>'2007'!K96</f>
        <v>3607</v>
      </c>
      <c r="K96" s="1">
        <f>'2008'!K96</f>
        <v>0</v>
      </c>
      <c r="L96" s="1">
        <f>'2009'!K96</f>
        <v>0</v>
      </c>
      <c r="M96" s="1">
        <f>'2010'!K96</f>
        <v>0</v>
      </c>
      <c r="N96" s="1">
        <f>'2011'!K96</f>
        <v>3121</v>
      </c>
      <c r="O96" s="1">
        <f>'2012'!$K96</f>
        <v>3339</v>
      </c>
      <c r="P96" s="1">
        <f>'2013'!$K96</f>
        <v>3160</v>
      </c>
      <c r="Q96" s="2">
        <f>'2001'!$N96</f>
        <v>1195</v>
      </c>
      <c r="R96" s="1">
        <f>'2002'!$N96</f>
        <v>2054</v>
      </c>
      <c r="S96" s="1">
        <f>'2003'!$N96</f>
        <v>0</v>
      </c>
      <c r="T96" s="1">
        <f>'2004'!$N96</f>
        <v>0</v>
      </c>
      <c r="U96" s="1">
        <f>'2005'!N96</f>
        <v>0</v>
      </c>
      <c r="V96" s="1">
        <f>'2006'!N96</f>
        <v>0</v>
      </c>
      <c r="W96" s="1">
        <f>'2007'!N96</f>
        <v>3051</v>
      </c>
      <c r="X96" s="1">
        <f>'2008'!N96</f>
        <v>0</v>
      </c>
      <c r="Y96" s="1">
        <f>'2009'!N96</f>
        <v>0</v>
      </c>
      <c r="Z96" s="1">
        <f>'2010'!N96</f>
        <v>0</v>
      </c>
      <c r="AA96" s="1">
        <f>'2011'!N97</f>
        <v>655</v>
      </c>
      <c r="AB96" s="1">
        <f>'2012'!N96</f>
        <v>2957</v>
      </c>
      <c r="AC96" s="1">
        <f>'2013'!O96</f>
        <v>2710</v>
      </c>
      <c r="AD96" s="2">
        <f>'2001'!$O96</f>
        <v>5289</v>
      </c>
      <c r="AE96" s="1">
        <f>'2002'!$O96</f>
        <v>5978</v>
      </c>
      <c r="AF96" s="1">
        <f>'2003'!$O96</f>
        <v>0</v>
      </c>
      <c r="AG96" s="1">
        <f>'2004'!$O96</f>
        <v>0</v>
      </c>
      <c r="AH96" s="1">
        <f>'2005'!O96</f>
        <v>0</v>
      </c>
      <c r="AI96" s="1">
        <f>'2006'!O96</f>
        <v>0</v>
      </c>
      <c r="AJ96" s="1">
        <f>'2007'!O96</f>
        <v>3703</v>
      </c>
      <c r="AK96" s="1">
        <f>'2008'!O96</f>
        <v>0</v>
      </c>
      <c r="AL96" s="1">
        <f>'2009'!O96</f>
        <v>0</v>
      </c>
      <c r="AM96" s="1">
        <f>'2010'!O96</f>
        <v>0</v>
      </c>
      <c r="AN96" s="1">
        <f>'2011'!O96</f>
        <v>2948</v>
      </c>
      <c r="AO96" s="1">
        <f>'2012'!O96</f>
        <v>3002</v>
      </c>
      <c r="AP96" s="1">
        <f>'2013'!$O96</f>
        <v>2710</v>
      </c>
      <c r="AQ96" s="2">
        <f>'2001'!$R96</f>
        <v>3587</v>
      </c>
      <c r="AR96" s="1">
        <f>'2002'!$R96</f>
        <v>3081</v>
      </c>
      <c r="AS96" s="1">
        <f>'2003'!$R96</f>
        <v>0</v>
      </c>
      <c r="AT96" s="1">
        <f>'2004'!$R96</f>
        <v>0</v>
      </c>
      <c r="AU96" s="1">
        <f>'2005'!R96</f>
        <v>0</v>
      </c>
      <c r="AV96" s="1">
        <f>'2006'!R96</f>
        <v>0</v>
      </c>
      <c r="AW96" s="1">
        <f>'2007'!R96</f>
        <v>1593</v>
      </c>
      <c r="AX96" s="1">
        <f>'2008'!R96</f>
        <v>0</v>
      </c>
      <c r="AY96" s="1">
        <f>'2009'!R96</f>
        <v>0</v>
      </c>
      <c r="AZ96" s="1">
        <f>'2010'!R96</f>
        <v>0</v>
      </c>
      <c r="BA96" s="1">
        <f>'2011'!R96</f>
        <v>1119</v>
      </c>
      <c r="BB96" s="1">
        <f>'2012'!R96</f>
        <v>1143</v>
      </c>
      <c r="BC96" s="1">
        <f>'2013'!$R96</f>
        <v>954</v>
      </c>
      <c r="BD96" s="3">
        <f>'2001'!S96</f>
        <v>7.3927018339950842E-2</v>
      </c>
      <c r="BE96" s="4">
        <f>'2002'!$S96</f>
        <v>0</v>
      </c>
      <c r="BF96" s="4" t="str">
        <f>'2003'!$S96</f>
        <v/>
      </c>
      <c r="BG96" s="4" t="str">
        <f>'2004'!$S96</f>
        <v/>
      </c>
      <c r="BH96" s="4" t="str">
        <f>'2005'!$S96</f>
        <v/>
      </c>
      <c r="BI96" s="4" t="str">
        <f>'2006'!S96</f>
        <v/>
      </c>
      <c r="BJ96" s="4">
        <f>'2007'!S96</f>
        <v>0.14474750202538483</v>
      </c>
      <c r="BK96" s="4" t="str">
        <f>'2008'!S96</f>
        <v/>
      </c>
      <c r="BL96" s="4" t="str">
        <f>'2009'!S96</f>
        <v/>
      </c>
      <c r="BM96" s="4" t="str">
        <f>'2010'!S96</f>
        <v/>
      </c>
      <c r="BN96" s="165">
        <f>'2011'!S96</f>
        <v>0.19402985074626866</v>
      </c>
      <c r="BO96" s="165">
        <f>'2012'!$S96</f>
        <v>0.20119920053297802</v>
      </c>
      <c r="BP96" s="4">
        <f>'2013'!$S96</f>
        <v>0.21476014760147602</v>
      </c>
      <c r="BQ96" s="1"/>
      <c r="BR96" s="1"/>
      <c r="BS96" s="1"/>
      <c r="BT96" s="1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1"/>
      <c r="CG96" s="1"/>
      <c r="CH96" s="1"/>
      <c r="CI96" s="1"/>
      <c r="CJ96" s="1"/>
      <c r="CK96" s="1"/>
      <c r="CL96" s="1"/>
    </row>
    <row r="97" spans="1:90" ht="14.4">
      <c r="A97" s="1" t="s">
        <v>20</v>
      </c>
      <c r="B97" s="1" t="s">
        <v>88</v>
      </c>
      <c r="C97" s="12">
        <v>133801</v>
      </c>
      <c r="D97" s="2">
        <f>'2001'!$K97</f>
        <v>0</v>
      </c>
      <c r="E97" s="1">
        <f>'2002'!$K97</f>
        <v>0</v>
      </c>
      <c r="F97" s="1">
        <f>'2003'!$K97</f>
        <v>0</v>
      </c>
      <c r="G97" s="1">
        <f>'2004'!$K97</f>
        <v>2768</v>
      </c>
      <c r="H97" s="1">
        <f>'2005'!K97</f>
        <v>2131</v>
      </c>
      <c r="I97" s="1">
        <f>'2006'!K97</f>
        <v>2203</v>
      </c>
      <c r="J97" s="1">
        <f>'2007'!K97</f>
        <v>1993</v>
      </c>
      <c r="K97" s="1">
        <f>'2008'!K97</f>
        <v>2159</v>
      </c>
      <c r="L97" s="1">
        <f>'2009'!K97</f>
        <v>1985</v>
      </c>
      <c r="M97" s="1">
        <f>'2010'!K97</f>
        <v>1749</v>
      </c>
      <c r="N97" s="1">
        <f>'2011'!K97</f>
        <v>1438</v>
      </c>
      <c r="O97" s="1">
        <f>'2012'!$K97</f>
        <v>1474</v>
      </c>
      <c r="P97" s="1">
        <f>'2013'!$K97</f>
        <v>1478</v>
      </c>
      <c r="Q97" s="2">
        <f>'2001'!$N97</f>
        <v>0</v>
      </c>
      <c r="R97" s="1">
        <f>'2002'!$N97</f>
        <v>0</v>
      </c>
      <c r="S97" s="1">
        <f>'2003'!$N97</f>
        <v>0</v>
      </c>
      <c r="T97" s="1">
        <f>'2004'!$N97</f>
        <v>1542</v>
      </c>
      <c r="U97" s="1">
        <f>'2005'!N97</f>
        <v>1036</v>
      </c>
      <c r="V97" s="1">
        <f>'2006'!N97</f>
        <v>1023</v>
      </c>
      <c r="W97" s="1">
        <f>'2007'!N97</f>
        <v>938</v>
      </c>
      <c r="X97" s="1">
        <f>'2008'!N97</f>
        <v>1265</v>
      </c>
      <c r="Y97" s="1">
        <f>'2009'!N97</f>
        <v>1040</v>
      </c>
      <c r="Z97" s="1">
        <f>'2010'!N97</f>
        <v>855</v>
      </c>
      <c r="AA97" s="1">
        <f>'2011'!N99</f>
        <v>1270</v>
      </c>
      <c r="AB97" s="1">
        <f>'2012'!N97</f>
        <v>506</v>
      </c>
      <c r="AC97" s="1">
        <f>'2013'!O97</f>
        <v>1659</v>
      </c>
      <c r="AD97" s="2">
        <f>'2001'!$O97</f>
        <v>0</v>
      </c>
      <c r="AE97" s="1">
        <f>'2002'!$O97</f>
        <v>0</v>
      </c>
      <c r="AF97" s="1">
        <f>'2003'!$O97</f>
        <v>0</v>
      </c>
      <c r="AG97" s="1">
        <f>'2004'!$O97</f>
        <v>2294</v>
      </c>
      <c r="AH97" s="1">
        <f>'2005'!O97</f>
        <v>2250</v>
      </c>
      <c r="AI97" s="1">
        <f>'2006'!O97</f>
        <v>2367</v>
      </c>
      <c r="AJ97" s="1">
        <f>'2007'!O97</f>
        <v>2036</v>
      </c>
      <c r="AK97" s="1">
        <f>'2008'!O97</f>
        <v>2125</v>
      </c>
      <c r="AL97" s="1">
        <f>'2009'!O97</f>
        <v>1923</v>
      </c>
      <c r="AM97" s="1">
        <f>'2010'!O97</f>
        <v>1786</v>
      </c>
      <c r="AN97" s="1">
        <f>'2011'!O97</f>
        <v>1886</v>
      </c>
      <c r="AO97" s="1">
        <f>'2012'!O97</f>
        <v>1909</v>
      </c>
      <c r="AP97" s="1">
        <f>'2013'!$O97</f>
        <v>1659</v>
      </c>
      <c r="AQ97" s="2">
        <f>'2001'!$R97</f>
        <v>0</v>
      </c>
      <c r="AR97" s="1">
        <f>'2002'!$R97</f>
        <v>0</v>
      </c>
      <c r="AS97" s="1">
        <f>'2003'!$R97</f>
        <v>0</v>
      </c>
      <c r="AT97" s="1">
        <f>'2004'!$R97</f>
        <v>914</v>
      </c>
      <c r="AU97" s="1">
        <f>'2005'!R97</f>
        <v>843</v>
      </c>
      <c r="AV97" s="1">
        <f>'2006'!R97</f>
        <v>920</v>
      </c>
      <c r="AW97" s="1">
        <f>'2007'!R97</f>
        <v>773</v>
      </c>
      <c r="AX97" s="1">
        <f>'2008'!R97</f>
        <v>802</v>
      </c>
      <c r="AY97" s="1">
        <f>'2009'!R97</f>
        <v>732</v>
      </c>
      <c r="AZ97" s="1">
        <f>'2010'!R97</f>
        <v>591</v>
      </c>
      <c r="BA97" s="1">
        <f>'2011'!R97</f>
        <v>680</v>
      </c>
      <c r="BB97" s="1">
        <f>'2012'!R97</f>
        <v>609</v>
      </c>
      <c r="BC97" s="1">
        <f>'2013'!$R97</f>
        <v>331</v>
      </c>
      <c r="BD97" s="3" t="str">
        <f>'2001'!S97</f>
        <v/>
      </c>
      <c r="BE97" s="4" t="str">
        <f>'2002'!$S97</f>
        <v/>
      </c>
      <c r="BF97" s="4" t="str">
        <f>'2003'!$S97</f>
        <v/>
      </c>
      <c r="BG97" s="4">
        <f>'2004'!$S97</f>
        <v>0.18308631211857018</v>
      </c>
      <c r="BH97" s="4">
        <f>'2005'!$S97</f>
        <v>0.22133333333333333</v>
      </c>
      <c r="BI97" s="4">
        <f>'2006'!S97</f>
        <v>0.20574566962399662</v>
      </c>
      <c r="BJ97" s="4">
        <f>'2007'!S97</f>
        <v>0.20874263261296661</v>
      </c>
      <c r="BK97" s="4">
        <f>'2008'!S97</f>
        <v>0.2</v>
      </c>
      <c r="BL97" s="4">
        <f>'2009'!S97</f>
        <v>0.21840873634945399</v>
      </c>
      <c r="BM97" s="4">
        <f>'2010'!S97</f>
        <v>0.22844344904815231</v>
      </c>
      <c r="BN97" s="165">
        <f>'2011'!S97</f>
        <v>0.18610816542948039</v>
      </c>
      <c r="BO97" s="165">
        <f>'2012'!$S97</f>
        <v>0.19748559455212153</v>
      </c>
      <c r="BP97" s="4">
        <f>'2013'!$S97</f>
        <v>0.24110910186859555</v>
      </c>
      <c r="BQ97" s="1"/>
      <c r="BR97" s="1"/>
      <c r="BS97" s="1"/>
      <c r="BT97" s="1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1"/>
      <c r="CG97" s="1"/>
      <c r="CH97" s="1"/>
      <c r="CI97" s="1"/>
      <c r="CJ97" s="1"/>
      <c r="CK97" s="1"/>
      <c r="CL97" s="1"/>
    </row>
    <row r="98" spans="1:90" ht="14.4">
      <c r="A98" s="1"/>
      <c r="B98" s="1"/>
      <c r="C98" s="12"/>
      <c r="D98" s="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2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2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2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3"/>
      <c r="BE98" s="4"/>
      <c r="BF98" s="4"/>
      <c r="BG98" s="4"/>
      <c r="BH98" s="4"/>
      <c r="BI98" s="4"/>
      <c r="BJ98" s="4"/>
      <c r="BK98" s="4"/>
      <c r="BL98" s="4"/>
      <c r="BM98" s="4"/>
      <c r="BN98" s="165"/>
      <c r="BO98" s="165"/>
      <c r="BP98" s="4"/>
      <c r="BQ98" s="1"/>
      <c r="BR98" s="1"/>
      <c r="BS98" s="1"/>
      <c r="BT98" s="1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1"/>
      <c r="CG98" s="1"/>
      <c r="CH98" s="1"/>
      <c r="CI98" s="1"/>
      <c r="CJ98" s="1"/>
      <c r="CK98" s="1"/>
      <c r="CL98" s="1"/>
    </row>
    <row r="99" spans="1:90" ht="14.4">
      <c r="A99" s="1" t="s">
        <v>269</v>
      </c>
      <c r="B99" s="1" t="s">
        <v>89</v>
      </c>
      <c r="C99" s="12">
        <v>40661</v>
      </c>
      <c r="D99" s="2">
        <f>'2001'!$K99</f>
        <v>2017</v>
      </c>
      <c r="E99" s="1">
        <f>'2002'!$K99</f>
        <v>1749</v>
      </c>
      <c r="F99" s="1">
        <f>'2003'!$K99</f>
        <v>1304</v>
      </c>
      <c r="G99" s="1">
        <f>'2004'!$K99</f>
        <v>1276</v>
      </c>
      <c r="H99" s="1">
        <f>'2005'!K99</f>
        <v>1844</v>
      </c>
      <c r="I99" s="1">
        <f>'2006'!K99</f>
        <v>0</v>
      </c>
      <c r="J99" s="1">
        <f>'2007'!K99</f>
        <v>1946</v>
      </c>
      <c r="K99" s="1">
        <f>'2008'!K99</f>
        <v>1211</v>
      </c>
      <c r="L99" s="1">
        <f>'2009'!K99</f>
        <v>1863</v>
      </c>
      <c r="M99" s="1">
        <f>'2010'!K99</f>
        <v>1598</v>
      </c>
      <c r="N99" s="1">
        <f>'2011'!K99</f>
        <v>1786</v>
      </c>
      <c r="O99" s="1">
        <f>'2012'!$K99</f>
        <v>1948</v>
      </c>
      <c r="P99" s="1">
        <f>'2013'!$K99</f>
        <v>1983</v>
      </c>
      <c r="Q99" s="2">
        <f>'2001'!$N99</f>
        <v>1432</v>
      </c>
      <c r="R99" s="1">
        <f>'2002'!$N99</f>
        <v>1102</v>
      </c>
      <c r="S99" s="1">
        <f>'2003'!$N99</f>
        <v>425</v>
      </c>
      <c r="T99" s="1">
        <f>'2004'!$N99</f>
        <v>308</v>
      </c>
      <c r="U99" s="1">
        <f>'2005'!N99</f>
        <v>1395</v>
      </c>
      <c r="V99" s="1">
        <f>'2006'!N99</f>
        <v>0</v>
      </c>
      <c r="W99" s="1">
        <f>'2007'!N99</f>
        <v>1567</v>
      </c>
      <c r="X99" s="1">
        <f>'2008'!N99</f>
        <v>323</v>
      </c>
      <c r="Y99" s="1">
        <f>'2009'!N99</f>
        <v>1460</v>
      </c>
      <c r="Z99" s="1">
        <f>'2010'!N99</f>
        <v>1139</v>
      </c>
      <c r="AA99" s="1">
        <f>'2011'!N99</f>
        <v>1270</v>
      </c>
      <c r="AB99" s="1">
        <f>'2012'!N99</f>
        <v>1462</v>
      </c>
      <c r="AC99" s="1">
        <f>'2013'!O99</f>
        <v>1052</v>
      </c>
      <c r="AD99" s="2">
        <f>'2001'!$O99</f>
        <v>1333</v>
      </c>
      <c r="AE99" s="1">
        <f>'2002'!$O99</f>
        <v>1374</v>
      </c>
      <c r="AF99" s="1">
        <f>'2003'!$O99</f>
        <v>1304</v>
      </c>
      <c r="AG99" s="1">
        <f>'2004'!$O99</f>
        <v>1276</v>
      </c>
      <c r="AH99" s="1">
        <f>'2005'!O99</f>
        <v>1381</v>
      </c>
      <c r="AI99" s="1">
        <f>'2006'!O99</f>
        <v>0</v>
      </c>
      <c r="AJ99" s="1">
        <f>'2007'!O99</f>
        <v>1335</v>
      </c>
      <c r="AK99" s="1">
        <f>'2008'!O99</f>
        <v>1211</v>
      </c>
      <c r="AL99" s="1">
        <f>'2009'!O99</f>
        <v>1206</v>
      </c>
      <c r="AM99" s="1">
        <f>'2010'!O99</f>
        <v>1138</v>
      </c>
      <c r="AN99" s="1">
        <f>'2011'!O99</f>
        <v>1183</v>
      </c>
      <c r="AO99" s="1">
        <f>'2012'!O99</f>
        <v>1116</v>
      </c>
      <c r="AP99" s="1">
        <f>'2013'!$O99</f>
        <v>1052</v>
      </c>
      <c r="AQ99" s="2">
        <f>'2001'!$R99</f>
        <v>611</v>
      </c>
      <c r="AR99" s="1">
        <f>'2002'!$R99</f>
        <v>466</v>
      </c>
      <c r="AS99" s="1">
        <f>'2003'!$R99</f>
        <v>425</v>
      </c>
      <c r="AT99" s="1">
        <f>'2004'!$R99</f>
        <v>308</v>
      </c>
      <c r="AU99" s="1">
        <f>'2005'!R99</f>
        <v>378</v>
      </c>
      <c r="AV99" s="1">
        <f>'2006'!R99</f>
        <v>0</v>
      </c>
      <c r="AW99" s="1">
        <f>'2007'!R99</f>
        <v>485</v>
      </c>
      <c r="AX99" s="1">
        <f>'2008'!R99</f>
        <v>323</v>
      </c>
      <c r="AY99" s="1">
        <f>'2009'!R99</f>
        <v>382</v>
      </c>
      <c r="AZ99" s="1">
        <f>'2010'!R99</f>
        <v>390</v>
      </c>
      <c r="BA99" s="1">
        <f>'2011'!R99</f>
        <v>352</v>
      </c>
      <c r="BB99" s="1">
        <f>'2012'!R99</f>
        <v>290</v>
      </c>
      <c r="BC99" s="1">
        <f>'2013'!$R99</f>
        <v>299</v>
      </c>
      <c r="BD99" s="3">
        <f>'2001'!S99</f>
        <v>0.17404351087771944</v>
      </c>
      <c r="BE99" s="4">
        <f>'2002'!$S99</f>
        <v>0.17612809315866085</v>
      </c>
      <c r="BF99" s="4">
        <f>'2003'!$S99</f>
        <v>0.20628834355828221</v>
      </c>
      <c r="BG99" s="4">
        <f>'2004'!$S99</f>
        <v>0.23510971786833856</v>
      </c>
      <c r="BH99" s="4">
        <f>'2005'!$S99</f>
        <v>0.22881969587255613</v>
      </c>
      <c r="BI99" s="4" t="str">
        <f>'2006'!S99</f>
        <v/>
      </c>
      <c r="BJ99" s="4">
        <f>'2007'!S99</f>
        <v>0.24644194756554308</v>
      </c>
      <c r="BK99" s="4">
        <f>'2008'!S99</f>
        <v>0.19900908340214699</v>
      </c>
      <c r="BL99" s="4">
        <f>'2009'!S99</f>
        <v>0.21310116086235489</v>
      </c>
      <c r="BM99" s="4">
        <f>'2010'!S99</f>
        <v>0.18541300527240773</v>
      </c>
      <c r="BN99" s="165">
        <f>'2011'!S99</f>
        <v>0.17413355874894337</v>
      </c>
      <c r="BO99" s="165">
        <f>'2012'!$S99</f>
        <v>0.16845878136200718</v>
      </c>
      <c r="BP99" s="4">
        <f>'2013'!$S99</f>
        <v>0.19391634980988592</v>
      </c>
      <c r="BQ99" s="1"/>
      <c r="BR99" s="1"/>
      <c r="BS99" s="1"/>
      <c r="BT99" s="1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1"/>
      <c r="CG99" s="1"/>
      <c r="CH99" s="1"/>
      <c r="CI99" s="1"/>
      <c r="CJ99" s="1"/>
      <c r="CK99" s="1"/>
      <c r="CL99" s="1"/>
    </row>
    <row r="100" spans="1:90" ht="14.4">
      <c r="A100" s="1" t="s">
        <v>271</v>
      </c>
      <c r="B100" s="1" t="s">
        <v>90</v>
      </c>
      <c r="C100" s="12">
        <v>52217</v>
      </c>
      <c r="D100" s="2">
        <f>'2001'!$K100</f>
        <v>0</v>
      </c>
      <c r="E100" s="1">
        <f>'2002'!$K100</f>
        <v>454</v>
      </c>
      <c r="F100" s="1">
        <f>'2003'!$K100</f>
        <v>0</v>
      </c>
      <c r="G100" s="1">
        <f>'2004'!$K100</f>
        <v>938</v>
      </c>
      <c r="H100" s="1">
        <f>'2005'!K100</f>
        <v>1029</v>
      </c>
      <c r="I100" s="1">
        <f>'2006'!K100</f>
        <v>813</v>
      </c>
      <c r="J100" s="1">
        <f>'2007'!K100</f>
        <v>0</v>
      </c>
      <c r="K100" s="1">
        <f>'2008'!K100</f>
        <v>0</v>
      </c>
      <c r="L100" s="1">
        <f>'2009'!K100</f>
        <v>0</v>
      </c>
      <c r="M100" s="1">
        <f>'2010'!K100</f>
        <v>1372</v>
      </c>
      <c r="N100" s="1">
        <f>'2011'!K100</f>
        <v>1481</v>
      </c>
      <c r="O100" s="1">
        <f>'2012'!$K100</f>
        <v>1782</v>
      </c>
      <c r="P100" s="1">
        <f>'2013'!$K100</f>
        <v>0</v>
      </c>
      <c r="Q100" s="2">
        <f>'2001'!$N100</f>
        <v>0</v>
      </c>
      <c r="R100" s="1">
        <f>'2002'!$N100</f>
        <v>348</v>
      </c>
      <c r="S100" s="1">
        <f>'2003'!$N100</f>
        <v>0</v>
      </c>
      <c r="T100" s="1">
        <f>'2004'!$N100</f>
        <v>869</v>
      </c>
      <c r="U100" s="1">
        <f>'2005'!N100</f>
        <v>792</v>
      </c>
      <c r="V100" s="1">
        <f>'2006'!N100</f>
        <v>564</v>
      </c>
      <c r="W100" s="1">
        <f>'2007'!N100</f>
        <v>0</v>
      </c>
      <c r="X100" s="1">
        <f>'2008'!N100</f>
        <v>0</v>
      </c>
      <c r="Y100" s="1">
        <f>'2009'!N100</f>
        <v>0</v>
      </c>
      <c r="Z100" s="1">
        <f>'2010'!N100</f>
        <v>674</v>
      </c>
      <c r="AA100" s="1">
        <f>'2011'!N100</f>
        <v>740</v>
      </c>
      <c r="AB100" s="1">
        <f>'2012'!N100</f>
        <v>364</v>
      </c>
      <c r="AC100" s="1">
        <f>'2013'!O100</f>
        <v>0</v>
      </c>
      <c r="AD100" s="2">
        <f>'2001'!$O100</f>
        <v>0</v>
      </c>
      <c r="AE100" s="1">
        <f>'2002'!$O100</f>
        <v>775</v>
      </c>
      <c r="AF100" s="1">
        <f>'2003'!$O100</f>
        <v>0</v>
      </c>
      <c r="AG100" s="1">
        <f>'2004'!$O100</f>
        <v>945</v>
      </c>
      <c r="AH100" s="1">
        <f>'2005'!O100</f>
        <v>1229</v>
      </c>
      <c r="AI100" s="1">
        <f>'2006'!O100</f>
        <v>1184</v>
      </c>
      <c r="AJ100" s="1">
        <f>'2007'!O100</f>
        <v>0</v>
      </c>
      <c r="AK100" s="1">
        <f>'2008'!O100</f>
        <v>0</v>
      </c>
      <c r="AL100" s="1">
        <f>'2009'!O100</f>
        <v>1373</v>
      </c>
      <c r="AM100" s="1">
        <f>'2010'!O100</f>
        <v>1474</v>
      </c>
      <c r="AN100" s="1">
        <f>'2011'!O100</f>
        <v>1316</v>
      </c>
      <c r="AO100" s="1">
        <f>'2012'!O100</f>
        <v>1782</v>
      </c>
      <c r="AP100" s="1">
        <f>'2013'!$O100</f>
        <v>0</v>
      </c>
      <c r="AQ100" s="2">
        <f>'2001'!$R100</f>
        <v>0</v>
      </c>
      <c r="AR100" s="1">
        <f>'2002'!$R100</f>
        <v>466</v>
      </c>
      <c r="AS100" s="1">
        <f>'2003'!$R100</f>
        <v>0</v>
      </c>
      <c r="AT100" s="1">
        <f>'2004'!$R100</f>
        <v>557</v>
      </c>
      <c r="AU100" s="1">
        <f>'2005'!R100</f>
        <v>787</v>
      </c>
      <c r="AV100" s="1">
        <f>'2006'!R100</f>
        <v>659</v>
      </c>
      <c r="AW100" s="1">
        <f>'2007'!R100</f>
        <v>0</v>
      </c>
      <c r="AX100" s="1">
        <f>'2008'!R100</f>
        <v>0</v>
      </c>
      <c r="AY100" s="1">
        <f>'2009'!R100</f>
        <v>1090</v>
      </c>
      <c r="AZ100" s="1">
        <f>'2010'!R100</f>
        <v>278</v>
      </c>
      <c r="BA100" s="1">
        <f>'2011'!R100</f>
        <v>281</v>
      </c>
      <c r="BB100" s="1">
        <f>'2012'!R100</f>
        <v>364</v>
      </c>
      <c r="BC100" s="1">
        <f>'2013'!$R100</f>
        <v>0</v>
      </c>
      <c r="BD100" s="3" t="str">
        <f>'2001'!S100</f>
        <v/>
      </c>
      <c r="BE100" s="4">
        <f>'2002'!$S100</f>
        <v>0.10967741935483871</v>
      </c>
      <c r="BF100" s="4" t="str">
        <f>'2003'!$S100</f>
        <v/>
      </c>
      <c r="BG100" s="4">
        <f>'2004'!$S100</f>
        <v>7.7248677248677247E-2</v>
      </c>
      <c r="BH100" s="4">
        <f>'2005'!$S100</f>
        <v>0.1000813669650122</v>
      </c>
      <c r="BI100" s="4">
        <f>'2006'!S100</f>
        <v>0.10219594594594594</v>
      </c>
      <c r="BJ100" s="4" t="str">
        <f>'2007'!S100</f>
        <v/>
      </c>
      <c r="BK100" s="4" t="str">
        <f>'2008'!S100</f>
        <v/>
      </c>
      <c r="BL100" s="4">
        <f>'2009'!S100</f>
        <v>5.1711580480699196E-2</v>
      </c>
      <c r="BM100" s="4">
        <f>'2010'!S100</f>
        <v>9.8371777476255085E-2</v>
      </c>
      <c r="BN100" s="165">
        <f>'2011'!S100</f>
        <v>0.10334346504559271</v>
      </c>
      <c r="BO100" s="165">
        <f>'2012'!$S100</f>
        <v>0.11167227833894501</v>
      </c>
      <c r="BP100" s="4" t="str">
        <f>'2013'!$S100</f>
        <v/>
      </c>
      <c r="BQ100" s="1"/>
      <c r="BR100" s="1"/>
      <c r="BS100" s="1"/>
      <c r="BT100" s="1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1"/>
      <c r="CG100" s="1"/>
      <c r="CH100" s="1"/>
      <c r="CI100" s="1"/>
      <c r="CJ100" s="1"/>
      <c r="CK100" s="1"/>
      <c r="CL100" s="1"/>
    </row>
    <row r="101" spans="1:90" ht="14.4">
      <c r="A101" s="1" t="s">
        <v>129</v>
      </c>
      <c r="B101" s="1" t="s">
        <v>128</v>
      </c>
      <c r="C101" s="12">
        <v>13453</v>
      </c>
      <c r="D101" s="2">
        <f>'2001'!$K101</f>
        <v>0</v>
      </c>
      <c r="E101" s="1">
        <f>'2002'!$K101</f>
        <v>0</v>
      </c>
      <c r="F101" s="1">
        <f>'2003'!$K101</f>
        <v>0</v>
      </c>
      <c r="G101" s="1">
        <f>'2004'!$K101</f>
        <v>0</v>
      </c>
      <c r="H101" s="1">
        <f>'2005'!K101</f>
        <v>0</v>
      </c>
      <c r="I101" s="1">
        <f>'2006'!K101</f>
        <v>0</v>
      </c>
      <c r="J101" s="1">
        <f>'2007'!K101</f>
        <v>0</v>
      </c>
      <c r="K101" s="1">
        <f>'2008'!K101</f>
        <v>0</v>
      </c>
      <c r="L101" s="1">
        <f>'2009'!K101</f>
        <v>0</v>
      </c>
      <c r="M101" s="1">
        <f>'2010'!K101</f>
        <v>0</v>
      </c>
      <c r="N101" s="1">
        <f>'2011'!K101</f>
        <v>0</v>
      </c>
      <c r="O101" s="1">
        <f>'2012'!$K101</f>
        <v>0</v>
      </c>
      <c r="P101" s="1">
        <f>'2013'!$K101</f>
        <v>0</v>
      </c>
      <c r="Q101" s="2">
        <f>'2001'!$N101</f>
        <v>0</v>
      </c>
      <c r="R101" s="1">
        <f>'2002'!$N101</f>
        <v>0</v>
      </c>
      <c r="S101" s="1">
        <f>'2003'!$N101</f>
        <v>0</v>
      </c>
      <c r="T101" s="1">
        <f>'2004'!$N101</f>
        <v>0</v>
      </c>
      <c r="U101" s="1">
        <f>'2005'!N101</f>
        <v>0</v>
      </c>
      <c r="V101" s="1">
        <f>'2006'!N101</f>
        <v>0</v>
      </c>
      <c r="W101" s="1">
        <f>'2007'!N101</f>
        <v>0</v>
      </c>
      <c r="X101" s="1">
        <f>'2008'!N101</f>
        <v>0</v>
      </c>
      <c r="Y101" s="1">
        <f>'2009'!N101</f>
        <v>0</v>
      </c>
      <c r="Z101" s="1">
        <f>'2010'!N101</f>
        <v>0</v>
      </c>
      <c r="AA101" s="1">
        <f>'2011'!N101</f>
        <v>0</v>
      </c>
      <c r="AB101" s="1">
        <f>'2012'!N101</f>
        <v>0</v>
      </c>
      <c r="AC101" s="1">
        <f>'2013'!O101</f>
        <v>0</v>
      </c>
      <c r="AD101" s="2">
        <f>'2001'!$O101</f>
        <v>0</v>
      </c>
      <c r="AE101" s="1">
        <f>'2002'!$O101</f>
        <v>0</v>
      </c>
      <c r="AF101" s="1">
        <f>'2003'!$O101</f>
        <v>0</v>
      </c>
      <c r="AG101" s="1">
        <f>'2004'!$O101</f>
        <v>0</v>
      </c>
      <c r="AH101" s="1">
        <f>'2005'!O101</f>
        <v>0</v>
      </c>
      <c r="AI101" s="1">
        <f>'2006'!O101</f>
        <v>0</v>
      </c>
      <c r="AJ101" s="1">
        <f>'2007'!O101</f>
        <v>0</v>
      </c>
      <c r="AK101" s="1">
        <f>'2008'!O101</f>
        <v>0</v>
      </c>
      <c r="AL101" s="1">
        <f>'2009'!O101</f>
        <v>0</v>
      </c>
      <c r="AM101" s="1">
        <f>'2010'!O101</f>
        <v>0</v>
      </c>
      <c r="AN101" s="1">
        <f>'2011'!O101</f>
        <v>0</v>
      </c>
      <c r="AO101" s="1">
        <f>'2012'!O101</f>
        <v>0</v>
      </c>
      <c r="AP101" s="1">
        <f>'2013'!$O101</f>
        <v>0</v>
      </c>
      <c r="AQ101" s="2">
        <f>'2001'!$R101</f>
        <v>0</v>
      </c>
      <c r="AR101" s="1">
        <f>'2002'!$R101</f>
        <v>0</v>
      </c>
      <c r="AS101" s="1">
        <f>'2003'!$R101</f>
        <v>0</v>
      </c>
      <c r="AT101" s="1">
        <f>'2004'!$R101</f>
        <v>0</v>
      </c>
      <c r="AU101" s="1">
        <f>'2005'!R101</f>
        <v>0</v>
      </c>
      <c r="AV101" s="1">
        <f>'2006'!R101</f>
        <v>0</v>
      </c>
      <c r="AW101" s="1">
        <f>'2007'!R101</f>
        <v>0</v>
      </c>
      <c r="AX101" s="1">
        <f>'2008'!R101</f>
        <v>0</v>
      </c>
      <c r="AY101" s="1">
        <f>'2009'!R101</f>
        <v>0</v>
      </c>
      <c r="AZ101" s="1">
        <f>'2010'!R101</f>
        <v>0</v>
      </c>
      <c r="BA101" s="1">
        <f>'2011'!R101</f>
        <v>0</v>
      </c>
      <c r="BB101" s="1">
        <f>'2012'!R101</f>
        <v>0</v>
      </c>
      <c r="BC101" s="1">
        <f>'2013'!$R101</f>
        <v>0</v>
      </c>
      <c r="BD101" s="3" t="str">
        <f>'2001'!S101</f>
        <v/>
      </c>
      <c r="BE101" s="4" t="str">
        <f>'2002'!$S101</f>
        <v/>
      </c>
      <c r="BF101" s="4" t="str">
        <f>'2003'!$S101</f>
        <v/>
      </c>
      <c r="BG101" s="4" t="str">
        <f>'2004'!$S101</f>
        <v/>
      </c>
      <c r="BH101" s="4" t="str">
        <f>'2005'!$S101</f>
        <v/>
      </c>
      <c r="BI101" s="4" t="str">
        <f>'2006'!S101</f>
        <v/>
      </c>
      <c r="BJ101" s="4" t="str">
        <f>'2007'!S101</f>
        <v/>
      </c>
      <c r="BK101" s="4" t="str">
        <f>'2008'!S101</f>
        <v/>
      </c>
      <c r="BL101" s="4" t="str">
        <f>'2009'!S101</f>
        <v/>
      </c>
      <c r="BM101" s="4" t="str">
        <f>'2010'!S101</f>
        <v/>
      </c>
      <c r="BN101" s="165" t="str">
        <f>'2011'!S101</f>
        <v/>
      </c>
      <c r="BO101" s="165" t="str">
        <f>'2012'!$S101</f>
        <v/>
      </c>
      <c r="BP101" s="4" t="str">
        <f>'2013'!$S101</f>
        <v/>
      </c>
      <c r="BQ101" s="1"/>
      <c r="BR101" s="1"/>
      <c r="BS101" s="1"/>
      <c r="BT101" s="1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1"/>
      <c r="CG101" s="1"/>
      <c r="CH101" s="1"/>
      <c r="CI101" s="1"/>
      <c r="CJ101" s="1"/>
      <c r="CK101" s="1"/>
      <c r="CL101" s="1"/>
    </row>
    <row r="102" spans="1:90" ht="14.4">
      <c r="A102" s="1" t="s">
        <v>21</v>
      </c>
      <c r="B102" s="1" t="s">
        <v>91</v>
      </c>
      <c r="C102" s="12">
        <v>39464</v>
      </c>
      <c r="D102" s="2">
        <f>'2001'!$K102</f>
        <v>1025</v>
      </c>
      <c r="E102" s="1">
        <f>'2002'!$K102</f>
        <v>872</v>
      </c>
      <c r="F102" s="1">
        <f>'2003'!$K102</f>
        <v>1001</v>
      </c>
      <c r="G102" s="1">
        <f>'2004'!$K102</f>
        <v>943</v>
      </c>
      <c r="H102" s="1">
        <f>'2005'!K102</f>
        <v>984</v>
      </c>
      <c r="I102" s="1">
        <f>'2006'!K102</f>
        <v>382</v>
      </c>
      <c r="J102" s="1">
        <f>'2007'!K102</f>
        <v>988</v>
      </c>
      <c r="K102" s="1">
        <f>'2008'!K102</f>
        <v>1033</v>
      </c>
      <c r="L102" s="1">
        <f>'2009'!K102</f>
        <v>1038</v>
      </c>
      <c r="M102" s="1">
        <f>'2010'!K102</f>
        <v>1041</v>
      </c>
      <c r="N102" s="1">
        <f>'2011'!K102</f>
        <v>1138</v>
      </c>
      <c r="O102" s="1">
        <f>'2012'!$K102</f>
        <v>967</v>
      </c>
      <c r="P102" s="1">
        <f>'2013'!$K102</f>
        <v>952</v>
      </c>
      <c r="Q102" s="2">
        <f>'2001'!$N102</f>
        <v>945</v>
      </c>
      <c r="R102" s="1">
        <f>'2002'!$N102</f>
        <v>745</v>
      </c>
      <c r="S102" s="1">
        <f>'2003'!$N102</f>
        <v>891</v>
      </c>
      <c r="T102" s="1">
        <f>'2004'!$N102</f>
        <v>905</v>
      </c>
      <c r="U102" s="1">
        <f>'2005'!N102</f>
        <v>944</v>
      </c>
      <c r="V102" s="1">
        <f>'2006'!N102</f>
        <v>367</v>
      </c>
      <c r="W102" s="1">
        <f>'2007'!N102</f>
        <v>914</v>
      </c>
      <c r="X102" s="1">
        <f>'2008'!N102</f>
        <v>940</v>
      </c>
      <c r="Y102" s="1">
        <f>'2009'!N102</f>
        <v>996</v>
      </c>
      <c r="Z102" s="1">
        <f>'2010'!N102</f>
        <v>896</v>
      </c>
      <c r="AA102" s="1">
        <f>'2011'!N102</f>
        <v>1018</v>
      </c>
      <c r="AB102" s="1">
        <f>'2012'!N102</f>
        <v>902</v>
      </c>
      <c r="AC102" s="1">
        <f>'2013'!O102</f>
        <v>1007</v>
      </c>
      <c r="AD102" s="2">
        <f>'2001'!$O102</f>
        <v>1479</v>
      </c>
      <c r="AE102" s="1">
        <f>'2002'!$O102</f>
        <v>1399</v>
      </c>
      <c r="AF102" s="1">
        <f>'2003'!$O102</f>
        <v>1394</v>
      </c>
      <c r="AG102" s="1">
        <f>'2004'!$O102</f>
        <v>1560</v>
      </c>
      <c r="AH102" s="1">
        <f>'2005'!O102</f>
        <v>1355</v>
      </c>
      <c r="AI102" s="1">
        <f>'2006'!O102</f>
        <v>440</v>
      </c>
      <c r="AJ102" s="1">
        <f>'2007'!O102</f>
        <v>1257</v>
      </c>
      <c r="AK102" s="1">
        <f>'2008'!O102</f>
        <v>1427</v>
      </c>
      <c r="AL102" s="1">
        <f>'2009'!O102</f>
        <v>0</v>
      </c>
      <c r="AM102" s="1">
        <f>'2010'!O102</f>
        <v>1036</v>
      </c>
      <c r="AN102" s="1">
        <f>'2011'!O102</f>
        <v>1185</v>
      </c>
      <c r="AO102" s="1">
        <f>'2012'!O102</f>
        <v>888</v>
      </c>
      <c r="AP102" s="1">
        <f>'2013'!$O102</f>
        <v>1007</v>
      </c>
      <c r="AQ102" s="2">
        <f>'2001'!$R102</f>
        <v>1270</v>
      </c>
      <c r="AR102" s="1">
        <f>'2002'!$R102</f>
        <v>1067</v>
      </c>
      <c r="AS102" s="1">
        <f>'2003'!$R102</f>
        <v>1193</v>
      </c>
      <c r="AT102" s="1">
        <f>'2004'!$R102</f>
        <v>1363</v>
      </c>
      <c r="AU102" s="1">
        <f>'2005'!R102</f>
        <v>1169</v>
      </c>
      <c r="AV102" s="1">
        <f>'2006'!R102</f>
        <v>333</v>
      </c>
      <c r="AW102" s="1">
        <f>'2007'!R102</f>
        <v>1078</v>
      </c>
      <c r="AX102" s="1">
        <f>'2008'!R102</f>
        <v>1221</v>
      </c>
      <c r="AY102" s="1">
        <f>'2009'!R102</f>
        <v>0</v>
      </c>
      <c r="AZ102" s="1">
        <f>'2010'!R102</f>
        <v>623</v>
      </c>
      <c r="BA102" s="1">
        <f>'2011'!R102</f>
        <v>555</v>
      </c>
      <c r="BB102" s="1">
        <f>'2012'!R102</f>
        <v>344</v>
      </c>
      <c r="BC102" s="1">
        <f>'2013'!$R102</f>
        <v>583</v>
      </c>
      <c r="BD102" s="3">
        <f>'2001'!S102</f>
        <v>7.3022312373225151E-2</v>
      </c>
      <c r="BE102" s="4">
        <f>'2002'!$S102</f>
        <v>0.15153681200857755</v>
      </c>
      <c r="BF102" s="4">
        <f>'2003'!$S102</f>
        <v>6.097560975609756E-2</v>
      </c>
      <c r="BG102" s="4">
        <f>'2004'!$S102</f>
        <v>5.8333333333333334E-2</v>
      </c>
      <c r="BH102" s="4">
        <f>'2005'!$S102</f>
        <v>7.1586715867158673E-2</v>
      </c>
      <c r="BI102" s="4">
        <f>'2006'!S102</f>
        <v>6.8181818181818177E-2</v>
      </c>
      <c r="BJ102" s="4">
        <f>'2007'!S102</f>
        <v>3.8981702466189337E-2</v>
      </c>
      <c r="BK102" s="4">
        <f>'2008'!S102</f>
        <v>4.3447792571829014E-2</v>
      </c>
      <c r="BL102" s="4" t="str">
        <f>'2009'!S102</f>
        <v/>
      </c>
      <c r="BM102" s="4">
        <f>'2010'!S102</f>
        <v>6.1776061776061778E-2</v>
      </c>
      <c r="BN102" s="165">
        <f>'2011'!S102</f>
        <v>6.6666666666666666E-2</v>
      </c>
      <c r="BO102" s="165">
        <f>'2012'!$S102</f>
        <v>9.0090090090090086E-2</v>
      </c>
      <c r="BP102" s="4">
        <f>'2013'!$S102</f>
        <v>0.10327706057596822</v>
      </c>
      <c r="BQ102" s="1"/>
      <c r="BR102" s="1"/>
      <c r="BS102" s="1"/>
      <c r="BT102" s="1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1"/>
      <c r="CG102" s="1"/>
      <c r="CH102" s="1"/>
      <c r="CI102" s="1"/>
      <c r="CJ102" s="1"/>
      <c r="CK102" s="1"/>
      <c r="CL102" s="1"/>
    </row>
    <row r="103" spans="1:90" ht="14.4">
      <c r="A103" s="1" t="s">
        <v>275</v>
      </c>
      <c r="B103" s="1" t="s">
        <v>92</v>
      </c>
      <c r="C103" s="12">
        <v>168148</v>
      </c>
      <c r="D103" s="2">
        <f>'2001'!$K103</f>
        <v>1725</v>
      </c>
      <c r="E103" s="1">
        <f>'2002'!$K103</f>
        <v>1666</v>
      </c>
      <c r="F103" s="1">
        <f>'2003'!$K103</f>
        <v>2176</v>
      </c>
      <c r="G103" s="1">
        <f>'2004'!$K103</f>
        <v>1951</v>
      </c>
      <c r="H103" s="1">
        <f>'2005'!K103</f>
        <v>2211</v>
      </c>
      <c r="I103" s="1">
        <f>'2006'!K103</f>
        <v>2315</v>
      </c>
      <c r="J103" s="1">
        <f>'2007'!K103</f>
        <v>1955</v>
      </c>
      <c r="K103" s="1">
        <f>'2008'!K103</f>
        <v>1883</v>
      </c>
      <c r="L103" s="1">
        <f>'2009'!K103</f>
        <v>2075</v>
      </c>
      <c r="M103" s="1">
        <f>'2010'!K103</f>
        <v>1347</v>
      </c>
      <c r="N103" s="1">
        <f>'2011'!K103</f>
        <v>2018</v>
      </c>
      <c r="O103" s="1">
        <f>'2012'!$K103</f>
        <v>2113</v>
      </c>
      <c r="P103" s="1">
        <f>'2013'!$K103</f>
        <v>1932</v>
      </c>
      <c r="Q103" s="2">
        <f>'2001'!$N103</f>
        <v>1541</v>
      </c>
      <c r="R103" s="1">
        <f>'2002'!$N103</f>
        <v>1246</v>
      </c>
      <c r="S103" s="1">
        <f>'2003'!$N103</f>
        <v>1791</v>
      </c>
      <c r="T103" s="1">
        <f>'2004'!$N103</f>
        <v>1554</v>
      </c>
      <c r="U103" s="1">
        <f>'2005'!N103</f>
        <v>1522</v>
      </c>
      <c r="V103" s="1">
        <f>'2006'!N103</f>
        <v>1722</v>
      </c>
      <c r="W103" s="1">
        <f>'2007'!N103</f>
        <v>1433</v>
      </c>
      <c r="X103" s="1">
        <f>'2008'!N103</f>
        <v>1428</v>
      </c>
      <c r="Y103" s="1">
        <f>'2009'!N103</f>
        <v>1625</v>
      </c>
      <c r="Z103" s="1">
        <f>'2010'!N103</f>
        <v>858</v>
      </c>
      <c r="AA103" s="1">
        <f>'2011'!N103</f>
        <v>1152</v>
      </c>
      <c r="AB103" s="1">
        <f>'2012'!N103</f>
        <v>1327</v>
      </c>
      <c r="AC103" s="1">
        <f>'2013'!O103</f>
        <v>2500</v>
      </c>
      <c r="AD103" s="2">
        <f>'2001'!$O103</f>
        <v>2338</v>
      </c>
      <c r="AE103" s="1">
        <f>'2002'!$O103</f>
        <v>2312</v>
      </c>
      <c r="AF103" s="1">
        <f>'2003'!$O103</f>
        <v>2400</v>
      </c>
      <c r="AG103" s="1">
        <f>'2004'!$O103</f>
        <v>2347</v>
      </c>
      <c r="AH103" s="1">
        <f>'2005'!O103</f>
        <v>2679</v>
      </c>
      <c r="AI103" s="1">
        <f>'2006'!O103</f>
        <v>2756</v>
      </c>
      <c r="AJ103" s="1">
        <f>'2007'!O103</f>
        <v>2689</v>
      </c>
      <c r="AK103" s="1">
        <f>'2008'!O103</f>
        <v>2637</v>
      </c>
      <c r="AL103" s="1">
        <f>'2009'!O103</f>
        <v>2641</v>
      </c>
      <c r="AM103" s="1">
        <f>'2010'!O103</f>
        <v>2343</v>
      </c>
      <c r="AN103" s="1">
        <f>'2011'!O103</f>
        <v>3201</v>
      </c>
      <c r="AO103" s="1">
        <f>'2012'!O103</f>
        <v>3083</v>
      </c>
      <c r="AP103" s="1">
        <f>'2013'!$O103</f>
        <v>2500</v>
      </c>
      <c r="AQ103" s="2">
        <f>'2001'!$R103</f>
        <v>1953</v>
      </c>
      <c r="AR103" s="1">
        <f>'2002'!$R103</f>
        <v>1748</v>
      </c>
      <c r="AS103" s="1">
        <f>'2003'!$R103</f>
        <v>1441</v>
      </c>
      <c r="AT103" s="1">
        <f>'2004'!$R103</f>
        <v>1363</v>
      </c>
      <c r="AU103" s="1">
        <f>'2005'!R103</f>
        <v>1444</v>
      </c>
      <c r="AV103" s="1">
        <f>'2006'!R103</f>
        <v>1501</v>
      </c>
      <c r="AW103" s="1">
        <f>'2007'!R103</f>
        <v>1497</v>
      </c>
      <c r="AX103" s="1">
        <f>'2008'!R103</f>
        <v>1463</v>
      </c>
      <c r="AY103" s="1">
        <f>'2009'!R103</f>
        <v>1590</v>
      </c>
      <c r="AZ103" s="1">
        <f>'2010'!R103</f>
        <v>1178</v>
      </c>
      <c r="BA103" s="1">
        <f>'2011'!R103</f>
        <v>1337</v>
      </c>
      <c r="BB103" s="1">
        <f>'2012'!R103</f>
        <v>1234</v>
      </c>
      <c r="BC103" s="1">
        <f>'2013'!$R103</f>
        <v>887</v>
      </c>
      <c r="BD103" s="3">
        <f>'2001'!S103</f>
        <v>5.8169375534644997E-2</v>
      </c>
      <c r="BE103" s="4">
        <f>'2002'!$S103</f>
        <v>6.3148788927335636E-2</v>
      </c>
      <c r="BF103" s="4">
        <f>'2003'!$S103</f>
        <v>7.6249999999999998E-2</v>
      </c>
      <c r="BG103" s="4">
        <f>'2004'!$S103</f>
        <v>8.4789092458457602E-2</v>
      </c>
      <c r="BH103" s="4">
        <f>'2005'!$S103</f>
        <v>7.6894363568495702E-2</v>
      </c>
      <c r="BI103" s="4">
        <f>'2006'!S103</f>
        <v>9.2162554426705373E-2</v>
      </c>
      <c r="BJ103" s="4">
        <f>'2007'!S103</f>
        <v>9.1111937523242842E-2</v>
      </c>
      <c r="BK103" s="4">
        <f>'2008'!S103</f>
        <v>9.821767159651118E-2</v>
      </c>
      <c r="BL103" s="4">
        <f>'2009'!S103</f>
        <v>8.5573646346081028E-2</v>
      </c>
      <c r="BM103" s="4">
        <f>'2010'!S103</f>
        <v>8.8775074690567654E-2</v>
      </c>
      <c r="BN103" s="165">
        <f>'2011'!S103</f>
        <v>8.6535457669478288E-2</v>
      </c>
      <c r="BO103" s="165">
        <f>'2012'!$S103</f>
        <v>9.4712941939669157E-2</v>
      </c>
      <c r="BP103" s="4">
        <f>'2013'!$S103</f>
        <v>9.4399999999999998E-2</v>
      </c>
      <c r="BQ103" s="1"/>
      <c r="BR103" s="1"/>
      <c r="BS103" s="1"/>
      <c r="BT103" s="1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1"/>
      <c r="CG103" s="1"/>
      <c r="CH103" s="1"/>
      <c r="CI103" s="1"/>
      <c r="CJ103" s="1"/>
      <c r="CK103" s="1"/>
      <c r="CL103" s="1"/>
    </row>
    <row r="104" spans="1:90" ht="14.4">
      <c r="A104" s="1"/>
      <c r="B104" s="1"/>
      <c r="C104" s="12"/>
      <c r="D104" s="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2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2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2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3"/>
      <c r="BE104" s="4"/>
      <c r="BF104" s="4"/>
      <c r="BG104" s="4"/>
      <c r="BH104" s="4"/>
      <c r="BI104" s="4"/>
      <c r="BJ104" s="4"/>
      <c r="BK104" s="4"/>
      <c r="BL104" s="4"/>
      <c r="BM104" s="4"/>
      <c r="BN104" s="165"/>
      <c r="BO104" s="165"/>
      <c r="BP104" s="4"/>
      <c r="BQ104" s="1"/>
      <c r="BR104" s="1"/>
      <c r="BS104" s="1"/>
      <c r="BT104" s="1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1"/>
      <c r="CG104" s="1"/>
      <c r="CH104" s="1"/>
      <c r="CI104" s="1"/>
      <c r="CJ104" s="1"/>
      <c r="CK104" s="1"/>
      <c r="CL104" s="1"/>
    </row>
    <row r="105" spans="1:90" ht="14.4">
      <c r="A105" s="1"/>
      <c r="B105" s="1"/>
      <c r="C105" s="12"/>
      <c r="D105" s="2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2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2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2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3"/>
      <c r="BE105" s="4"/>
      <c r="BF105" s="4"/>
      <c r="BG105" s="4"/>
      <c r="BH105" s="4"/>
      <c r="BI105" s="4"/>
      <c r="BJ105" s="4"/>
      <c r="BK105" s="4"/>
      <c r="BL105" s="4"/>
      <c r="BM105" s="4"/>
      <c r="BN105" s="165"/>
      <c r="BO105" s="165"/>
      <c r="BP105" s="4"/>
      <c r="BQ105" s="1"/>
      <c r="BR105" s="1"/>
      <c r="BS105" s="1"/>
      <c r="BT105" s="1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1"/>
      <c r="CG105" s="1"/>
      <c r="CH105" s="1"/>
      <c r="CI105" s="1"/>
      <c r="CJ105" s="1"/>
      <c r="CK105" s="1"/>
      <c r="CL105" s="1"/>
    </row>
    <row r="106" spans="1:90" ht="14.4">
      <c r="A106" s="1"/>
      <c r="B106" s="1"/>
      <c r="C106" s="12"/>
      <c r="D106" s="2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2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2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2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3"/>
      <c r="BE106" s="4"/>
      <c r="BF106" s="4"/>
      <c r="BG106" s="4"/>
      <c r="BH106" s="4"/>
      <c r="BI106" s="4"/>
      <c r="BJ106" s="4"/>
      <c r="BK106" s="4"/>
      <c r="BL106" s="4"/>
      <c r="BM106" s="4"/>
      <c r="BN106" s="165"/>
      <c r="BO106" s="165"/>
      <c r="BP106" s="4"/>
      <c r="BQ106" s="1"/>
      <c r="BR106" s="1"/>
      <c r="BS106" s="1"/>
      <c r="BT106" s="1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1"/>
      <c r="CG106" s="1"/>
      <c r="CH106" s="1"/>
      <c r="CI106" s="1"/>
      <c r="CJ106" s="1"/>
      <c r="CK106" s="1"/>
      <c r="CL106" s="1"/>
    </row>
    <row r="107" spans="1:90" ht="14.4">
      <c r="A107" s="1"/>
      <c r="B107" s="1"/>
      <c r="C107" s="12"/>
      <c r="D107" s="2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2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2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2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3"/>
      <c r="BE107" s="4"/>
      <c r="BF107" s="4"/>
      <c r="BG107" s="4"/>
      <c r="BH107" s="4"/>
      <c r="BI107" s="4"/>
      <c r="BJ107" s="4"/>
      <c r="BK107" s="4"/>
      <c r="BL107" s="4"/>
      <c r="BM107" s="4"/>
      <c r="BN107" s="165"/>
      <c r="BO107" s="165"/>
      <c r="BP107" s="4"/>
      <c r="BQ107" s="1"/>
      <c r="BR107" s="1"/>
      <c r="BS107" s="1"/>
      <c r="BT107" s="1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1"/>
      <c r="CG107" s="1"/>
      <c r="CH107" s="1"/>
      <c r="CI107" s="1"/>
      <c r="CJ107" s="1"/>
      <c r="CK107" s="1"/>
      <c r="CL107" s="1"/>
    </row>
    <row r="108" spans="1:90" ht="14.4">
      <c r="A108" s="1"/>
      <c r="B108" s="1"/>
      <c r="C108" s="12"/>
      <c r="D108" s="2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2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2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2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3"/>
      <c r="BE108" s="4"/>
      <c r="BF108" s="4"/>
      <c r="BG108" s="4"/>
      <c r="BH108" s="4"/>
      <c r="BI108" s="4"/>
      <c r="BJ108" s="4"/>
      <c r="BK108" s="4"/>
      <c r="BL108" s="4"/>
      <c r="BM108" s="4"/>
      <c r="BN108" s="165"/>
      <c r="BO108" s="165"/>
      <c r="BP108" s="4"/>
      <c r="BQ108" s="1"/>
      <c r="BR108" s="1"/>
      <c r="BS108" s="1"/>
      <c r="BT108" s="1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1"/>
      <c r="CG108" s="1"/>
      <c r="CH108" s="1"/>
      <c r="CI108" s="1"/>
      <c r="CJ108" s="1"/>
      <c r="CK108" s="1"/>
      <c r="CL108" s="1"/>
    </row>
    <row r="109" spans="1:90" ht="14.4">
      <c r="A109" s="1" t="s">
        <v>282</v>
      </c>
      <c r="B109" s="1" t="s">
        <v>93</v>
      </c>
      <c r="C109" s="12">
        <v>20510</v>
      </c>
      <c r="D109" s="2">
        <f>'2001'!$K109</f>
        <v>0</v>
      </c>
      <c r="E109" s="1">
        <f>'2002'!$K109</f>
        <v>0</v>
      </c>
      <c r="F109" s="1">
        <f>'2003'!$K109</f>
        <v>0</v>
      </c>
      <c r="G109" s="1">
        <f>'2004'!$K109</f>
        <v>0</v>
      </c>
      <c r="H109" s="1">
        <f>'2005'!K109</f>
        <v>0</v>
      </c>
      <c r="I109" s="1">
        <f>'2006'!K109</f>
        <v>0</v>
      </c>
      <c r="J109" s="1">
        <f>'2007'!K109</f>
        <v>0</v>
      </c>
      <c r="K109" s="1">
        <f>'2008'!K109</f>
        <v>0</v>
      </c>
      <c r="L109" s="1">
        <f>'2009'!K109</f>
        <v>0</v>
      </c>
      <c r="M109" s="1">
        <f>'2010'!K109</f>
        <v>843</v>
      </c>
      <c r="N109" s="1">
        <f>'2011'!K109</f>
        <v>1151</v>
      </c>
      <c r="O109" s="1">
        <f>'2012'!$K109</f>
        <v>1053</v>
      </c>
      <c r="P109" s="1">
        <f>'2013'!$K109</f>
        <v>931</v>
      </c>
      <c r="Q109" s="2">
        <f>'2001'!$N109</f>
        <v>0</v>
      </c>
      <c r="R109" s="1">
        <f>'2002'!$N109</f>
        <v>0</v>
      </c>
      <c r="S109" s="1">
        <f>'2003'!$N109</f>
        <v>0</v>
      </c>
      <c r="T109" s="1">
        <f>'2004'!$N109</f>
        <v>0</v>
      </c>
      <c r="U109" s="1">
        <f>'2005'!N109</f>
        <v>0</v>
      </c>
      <c r="V109" s="1">
        <f>'2006'!N109</f>
        <v>0</v>
      </c>
      <c r="W109" s="1">
        <f>'2007'!N109</f>
        <v>0</v>
      </c>
      <c r="X109" s="1">
        <f>'2008'!N109</f>
        <v>0</v>
      </c>
      <c r="Y109" s="1">
        <f>'2009'!N109</f>
        <v>0</v>
      </c>
      <c r="Z109" s="1">
        <f>'2010'!N109</f>
        <v>2</v>
      </c>
      <c r="AA109" s="1">
        <f>'2011'!N109</f>
        <v>3</v>
      </c>
      <c r="AB109" s="1">
        <f>'2012'!N109</f>
        <v>4</v>
      </c>
      <c r="AC109" s="1">
        <f>'2013'!O109</f>
        <v>667</v>
      </c>
      <c r="AD109" s="2">
        <f>'2001'!$O109</f>
        <v>0</v>
      </c>
      <c r="AE109" s="1">
        <f>'2002'!$O109</f>
        <v>0</v>
      </c>
      <c r="AF109" s="1">
        <f>'2003'!$O109</f>
        <v>0</v>
      </c>
      <c r="AG109" s="1">
        <f>'2004'!$O109</f>
        <v>0</v>
      </c>
      <c r="AH109" s="1">
        <f>'2005'!O109</f>
        <v>0</v>
      </c>
      <c r="AI109" s="1">
        <f>'2006'!O109</f>
        <v>0</v>
      </c>
      <c r="AJ109" s="1">
        <f>'2007'!O109</f>
        <v>0</v>
      </c>
      <c r="AK109" s="1">
        <f>'2008'!O109</f>
        <v>0</v>
      </c>
      <c r="AL109" s="1">
        <f>'2009'!O109</f>
        <v>0</v>
      </c>
      <c r="AM109" s="1">
        <f>'2010'!O109</f>
        <v>658</v>
      </c>
      <c r="AN109" s="1">
        <f>'2011'!O109</f>
        <v>77</v>
      </c>
      <c r="AO109" s="1">
        <f>'2012'!O109</f>
        <v>663</v>
      </c>
      <c r="AP109" s="1">
        <f>'2013'!$O109</f>
        <v>667</v>
      </c>
      <c r="AQ109" s="2">
        <f>'2001'!$R109</f>
        <v>0</v>
      </c>
      <c r="AR109" s="1">
        <f>'2002'!$R109</f>
        <v>0</v>
      </c>
      <c r="AS109" s="1">
        <f>'2003'!$R109</f>
        <v>0</v>
      </c>
      <c r="AT109" s="1">
        <f>'2004'!$R109</f>
        <v>0</v>
      </c>
      <c r="AU109" s="1">
        <f>'2005'!R109</f>
        <v>0</v>
      </c>
      <c r="AV109" s="1">
        <f>'2006'!R109</f>
        <v>0</v>
      </c>
      <c r="AW109" s="1">
        <f>'2007'!R109</f>
        <v>0</v>
      </c>
      <c r="AX109" s="1">
        <f>'2008'!R109</f>
        <v>0</v>
      </c>
      <c r="AY109" s="1">
        <f>'2009'!R109</f>
        <v>0</v>
      </c>
      <c r="AZ109" s="1">
        <f>'2010'!R109</f>
        <v>20</v>
      </c>
      <c r="BA109" s="1">
        <f>'2011'!R109</f>
        <v>40</v>
      </c>
      <c r="BB109" s="1">
        <f>'2012'!R109</f>
        <v>14</v>
      </c>
      <c r="BC109" s="1">
        <f>'2013'!$R109</f>
        <v>23</v>
      </c>
      <c r="BD109" s="3" t="str">
        <f>'2001'!S109</f>
        <v/>
      </c>
      <c r="BE109" s="4" t="str">
        <f>'2002'!$S109</f>
        <v/>
      </c>
      <c r="BF109" s="4" t="str">
        <f>'2003'!$S109</f>
        <v/>
      </c>
      <c r="BG109" s="4" t="str">
        <f>'2004'!$S109</f>
        <v/>
      </c>
      <c r="BH109" s="4" t="str">
        <f>'2005'!$S109</f>
        <v/>
      </c>
      <c r="BI109" s="4" t="str">
        <f>'2006'!S109</f>
        <v/>
      </c>
      <c r="BJ109" s="4" t="str">
        <f>'2007'!S109</f>
        <v/>
      </c>
      <c r="BK109" s="4" t="str">
        <f>'2008'!S109</f>
        <v/>
      </c>
      <c r="BL109" s="4" t="str">
        <f>'2009'!S109</f>
        <v/>
      </c>
      <c r="BM109" s="4">
        <f>'2010'!S109</f>
        <v>0.196048632218845</v>
      </c>
      <c r="BN109" s="165">
        <f>'2011'!S109</f>
        <v>1</v>
      </c>
      <c r="BO109" s="165">
        <f>'2012'!$S109</f>
        <v>0.1191553544494721</v>
      </c>
      <c r="BP109" s="4">
        <f>'2013'!$S109</f>
        <v>0.20089955022488756</v>
      </c>
      <c r="BQ109" s="1"/>
      <c r="BR109" s="1"/>
      <c r="BS109" s="1"/>
      <c r="BT109" s="1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1"/>
      <c r="CG109" s="1"/>
      <c r="CH109" s="1"/>
      <c r="CI109" s="1"/>
      <c r="CJ109" s="1"/>
      <c r="CK109" s="1"/>
      <c r="CL109" s="1"/>
    </row>
    <row r="110" spans="1:90" ht="14.4">
      <c r="A110" s="1" t="s">
        <v>22</v>
      </c>
      <c r="B110" s="1" t="s">
        <v>94</v>
      </c>
      <c r="C110" s="12">
        <v>141752</v>
      </c>
      <c r="D110" s="2">
        <f>'2001'!$K110</f>
        <v>2856</v>
      </c>
      <c r="E110" s="1">
        <f>'2002'!$K110</f>
        <v>3175</v>
      </c>
      <c r="F110" s="1">
        <f>'2003'!$K110</f>
        <v>3693</v>
      </c>
      <c r="G110" s="1">
        <f>'2004'!$K110</f>
        <v>3287</v>
      </c>
      <c r="H110" s="1">
        <f>'2005'!K110</f>
        <v>2775</v>
      </c>
      <c r="I110" s="1">
        <f>'2006'!K110</f>
        <v>3078</v>
      </c>
      <c r="J110" s="1">
        <f>'2007'!K110</f>
        <v>3235</v>
      </c>
      <c r="K110" s="1">
        <f>'2008'!K110</f>
        <v>3365</v>
      </c>
      <c r="L110" s="1">
        <f>'2009'!K110</f>
        <v>0</v>
      </c>
      <c r="M110" s="1">
        <f>'2010'!K110</f>
        <v>3090</v>
      </c>
      <c r="N110" s="1">
        <f>'2011'!K110</f>
        <v>3858</v>
      </c>
      <c r="O110" s="1">
        <f>'2012'!$K110</f>
        <v>3483</v>
      </c>
      <c r="P110" s="1">
        <f>'2013'!$K110</f>
        <v>3580</v>
      </c>
      <c r="Q110" s="2">
        <f>'2001'!$N110</f>
        <v>2773</v>
      </c>
      <c r="R110" s="1">
        <f>'2002'!$N110</f>
        <v>3107</v>
      </c>
      <c r="S110" s="1">
        <f>'2003'!$N110</f>
        <v>3568</v>
      </c>
      <c r="T110" s="1">
        <f>'2004'!$N110</f>
        <v>3170</v>
      </c>
      <c r="U110" s="1">
        <f>'2005'!N110</f>
        <v>2655</v>
      </c>
      <c r="V110" s="1">
        <f>'2006'!N110</f>
        <v>2937</v>
      </c>
      <c r="W110" s="1">
        <f>'2007'!N110</f>
        <v>3086</v>
      </c>
      <c r="X110" s="1">
        <f>'2008'!N110</f>
        <v>3227</v>
      </c>
      <c r="Y110" s="1">
        <f>'2009'!N110</f>
        <v>0</v>
      </c>
      <c r="Z110" s="1">
        <f>'2010'!N110</f>
        <v>2904</v>
      </c>
      <c r="AA110" s="1">
        <f>'2011'!N110</f>
        <v>3623</v>
      </c>
      <c r="AB110" s="1">
        <f>'2012'!N110</f>
        <v>3039</v>
      </c>
      <c r="AC110" s="1">
        <f>'2013'!O110</f>
        <v>2954</v>
      </c>
      <c r="AD110" s="2">
        <f>'2001'!$O110</f>
        <v>3521</v>
      </c>
      <c r="AE110" s="1">
        <f>'2002'!$O110</f>
        <v>3279</v>
      </c>
      <c r="AF110" s="1">
        <f>'2003'!$O110</f>
        <v>3485</v>
      </c>
      <c r="AG110" s="1">
        <f>'2004'!$O110</f>
        <v>3358</v>
      </c>
      <c r="AH110" s="1">
        <f>'2005'!O110</f>
        <v>3270</v>
      </c>
      <c r="AI110" s="1">
        <f>'2006'!O110</f>
        <v>2988</v>
      </c>
      <c r="AJ110" s="1">
        <f>'2007'!O110</f>
        <v>3344</v>
      </c>
      <c r="AK110" s="1">
        <f>'2008'!O110</f>
        <v>3410</v>
      </c>
      <c r="AL110" s="1">
        <f>'2009'!O110</f>
        <v>0</v>
      </c>
      <c r="AM110" s="1">
        <f>'2010'!O110</f>
        <v>3594</v>
      </c>
      <c r="AN110" s="1">
        <f>'2011'!O110</f>
        <v>3486</v>
      </c>
      <c r="AO110" s="1">
        <f>'2012'!O110</f>
        <v>3222</v>
      </c>
      <c r="AP110" s="1">
        <f>'2013'!$O110</f>
        <v>2954</v>
      </c>
      <c r="AQ110" s="2">
        <f>'2001'!$R110</f>
        <v>3109</v>
      </c>
      <c r="AR110" s="1">
        <f>'2002'!$R110</f>
        <v>2835</v>
      </c>
      <c r="AS110" s="1">
        <f>'2003'!$R110</f>
        <v>3052</v>
      </c>
      <c r="AT110" s="1">
        <f>'2004'!$R110</f>
        <v>2920</v>
      </c>
      <c r="AU110" s="1">
        <f>'2005'!R110</f>
        <v>2831</v>
      </c>
      <c r="AV110" s="1">
        <f>'2006'!R110</f>
        <v>2451</v>
      </c>
      <c r="AW110" s="1">
        <f>'2007'!R110</f>
        <v>2641</v>
      </c>
      <c r="AX110" s="1">
        <f>'2008'!R110</f>
        <v>2754</v>
      </c>
      <c r="AY110" s="1">
        <f>'2009'!R110</f>
        <v>0</v>
      </c>
      <c r="AZ110" s="1">
        <f>'2010'!R110</f>
        <v>2643</v>
      </c>
      <c r="BA110" s="1">
        <f>'2011'!R110</f>
        <v>2780</v>
      </c>
      <c r="BB110" s="1">
        <f>'2012'!R110</f>
        <v>2356</v>
      </c>
      <c r="BC110" s="1">
        <f>'2013'!$R110</f>
        <v>2197</v>
      </c>
      <c r="BD110" s="3">
        <f>'2001'!S110</f>
        <v>7.6114740130644704E-2</v>
      </c>
      <c r="BE110" s="4">
        <f>'2002'!$S110</f>
        <v>8.9051540103690152E-2</v>
      </c>
      <c r="BF110" s="4">
        <f>'2003'!$S110</f>
        <v>7.0588235294117646E-2</v>
      </c>
      <c r="BG110" s="4">
        <f>'2004'!$S110</f>
        <v>7.5640262060750446E-2</v>
      </c>
      <c r="BH110" s="4">
        <f>'2005'!$S110</f>
        <v>8.7155963302752298E-2</v>
      </c>
      <c r="BI110" s="4">
        <f>'2006'!S110</f>
        <v>9.6720214190093703E-2</v>
      </c>
      <c r="BJ110" s="4">
        <f>'2007'!S110</f>
        <v>6.6088516746411488E-2</v>
      </c>
      <c r="BK110" s="4">
        <f>'2008'!S110</f>
        <v>7.5366568914956009E-2</v>
      </c>
      <c r="BL110" s="4" t="str">
        <f>'2009'!S110</f>
        <v/>
      </c>
      <c r="BM110" s="4">
        <f>'2010'!S110</f>
        <v>7.5681691708402887E-2</v>
      </c>
      <c r="BN110" s="165">
        <f>'2011'!S110</f>
        <v>6.5978198508318986E-2</v>
      </c>
      <c r="BO110" s="165">
        <f>'2012'!$S110</f>
        <v>8.752327746741155E-2</v>
      </c>
      <c r="BP110" s="4">
        <f>'2013'!$S110</f>
        <v>8.5985104942450916E-2</v>
      </c>
      <c r="BQ110" s="1"/>
      <c r="BR110" s="1"/>
      <c r="BS110" s="1"/>
      <c r="BT110" s="1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1"/>
      <c r="CG110" s="1"/>
      <c r="CH110" s="1"/>
      <c r="CI110" s="1"/>
      <c r="CJ110" s="1"/>
      <c r="CK110" s="1"/>
      <c r="CL110" s="1"/>
    </row>
    <row r="111" spans="1:90" ht="14.4">
      <c r="A111" s="1" t="s">
        <v>23</v>
      </c>
      <c r="B111" s="1" t="s">
        <v>95</v>
      </c>
      <c r="C111" s="12">
        <v>46639</v>
      </c>
      <c r="D111" s="2">
        <f>'2001'!$K111</f>
        <v>547</v>
      </c>
      <c r="E111" s="1">
        <f>'2002'!$K111</f>
        <v>810</v>
      </c>
      <c r="F111" s="1">
        <f>'2003'!$K111</f>
        <v>1402</v>
      </c>
      <c r="G111" s="1">
        <f>'2004'!$K111</f>
        <v>0</v>
      </c>
      <c r="H111" s="1">
        <f>'2005'!K111</f>
        <v>1631</v>
      </c>
      <c r="I111" s="1">
        <f>'2006'!K111</f>
        <v>1681</v>
      </c>
      <c r="J111" s="1">
        <f>'2007'!K111</f>
        <v>1420</v>
      </c>
      <c r="K111" s="1">
        <f>'2008'!K111</f>
        <v>1336</v>
      </c>
      <c r="L111" s="1">
        <f>'2009'!K111</f>
        <v>1609</v>
      </c>
      <c r="M111" s="1">
        <f>'2010'!K111</f>
        <v>1154</v>
      </c>
      <c r="N111" s="1">
        <f>'2011'!K111</f>
        <v>1240</v>
      </c>
      <c r="O111" s="1">
        <f>'2012'!$K111</f>
        <v>0</v>
      </c>
      <c r="P111" s="1">
        <f>'2013'!$K111</f>
        <v>260</v>
      </c>
      <c r="Q111" s="2">
        <f>'2001'!$N111</f>
        <v>546</v>
      </c>
      <c r="R111" s="1">
        <f>'2002'!$N111</f>
        <v>800</v>
      </c>
      <c r="S111" s="1">
        <f>'2003'!$N111</f>
        <v>906</v>
      </c>
      <c r="T111" s="1">
        <f>'2004'!$N111</f>
        <v>0</v>
      </c>
      <c r="U111" s="1">
        <f>'2005'!N111</f>
        <v>1279</v>
      </c>
      <c r="V111" s="1">
        <f>'2006'!N111</f>
        <v>1492</v>
      </c>
      <c r="W111" s="1">
        <f>'2007'!N111</f>
        <v>1118</v>
      </c>
      <c r="X111" s="1">
        <f>'2008'!N111</f>
        <v>1063</v>
      </c>
      <c r="Y111" s="1">
        <f>'2009'!N111</f>
        <v>1366</v>
      </c>
      <c r="Z111" s="1">
        <f>'2010'!N111</f>
        <v>975</v>
      </c>
      <c r="AA111" s="1">
        <f>'2011'!N111</f>
        <v>946</v>
      </c>
      <c r="AB111" s="1">
        <f>'2012'!N111</f>
        <v>0</v>
      </c>
      <c r="AC111" s="1">
        <f>'2013'!O111</f>
        <v>647</v>
      </c>
      <c r="AD111" s="2">
        <f>'2001'!$O111</f>
        <v>2217</v>
      </c>
      <c r="AE111" s="1">
        <f>'2002'!$O111</f>
        <v>1949</v>
      </c>
      <c r="AF111" s="1">
        <f>'2003'!$O111</f>
        <v>2333</v>
      </c>
      <c r="AG111" s="1">
        <f>'2004'!$O111</f>
        <v>6383</v>
      </c>
      <c r="AH111" s="1">
        <f>'2005'!O111</f>
        <v>2741</v>
      </c>
      <c r="AI111" s="1">
        <f>'2006'!O111</f>
        <v>3059</v>
      </c>
      <c r="AJ111" s="1">
        <f>'2007'!O111</f>
        <v>3068</v>
      </c>
      <c r="AK111" s="1">
        <f>'2008'!O111</f>
        <v>2914</v>
      </c>
      <c r="AL111" s="1">
        <f>'2009'!O111</f>
        <v>2954</v>
      </c>
      <c r="AM111" s="1">
        <f>'2010'!O111</f>
        <v>2589</v>
      </c>
      <c r="AN111" s="1">
        <f>'2011'!O111</f>
        <v>2857</v>
      </c>
      <c r="AO111" s="1">
        <f>'2012'!O111</f>
        <v>0</v>
      </c>
      <c r="AP111" s="1">
        <f>'2013'!$O111</f>
        <v>647</v>
      </c>
      <c r="AQ111" s="2">
        <f>'2001'!$R111</f>
        <v>2054</v>
      </c>
      <c r="AR111" s="1">
        <f>'2002'!$R111</f>
        <v>1815</v>
      </c>
      <c r="AS111" s="1">
        <f>'2003'!$R111</f>
        <v>1553</v>
      </c>
      <c r="AT111" s="1">
        <f>'2004'!$R111</f>
        <v>4225</v>
      </c>
      <c r="AU111" s="1">
        <f>'2005'!R111</f>
        <v>1901</v>
      </c>
      <c r="AV111" s="1">
        <f>'2006'!R111</f>
        <v>2520</v>
      </c>
      <c r="AW111" s="1">
        <f>'2007'!R111</f>
        <v>2562</v>
      </c>
      <c r="AX111" s="1">
        <f>'2008'!R111</f>
        <v>2383</v>
      </c>
      <c r="AY111" s="1">
        <f>'2009'!R111</f>
        <v>2274</v>
      </c>
      <c r="AZ111" s="1">
        <f>'2010'!R111</f>
        <v>1979</v>
      </c>
      <c r="BA111" s="1">
        <f>'2011'!R111</f>
        <v>1946</v>
      </c>
      <c r="BB111" s="1">
        <f>'2012'!R111</f>
        <v>0</v>
      </c>
      <c r="BC111" s="1">
        <f>'2013'!$R111</f>
        <v>308</v>
      </c>
      <c r="BD111" s="3">
        <f>'2001'!S111</f>
        <v>2.2552999548940009E-2</v>
      </c>
      <c r="BE111" s="4">
        <f>'2002'!$S111</f>
        <v>1.5392508978963571E-2</v>
      </c>
      <c r="BF111" s="4">
        <f>'2003'!$S111</f>
        <v>3.1718816973853405E-2</v>
      </c>
      <c r="BG111" s="4">
        <f>'2004'!$S111</f>
        <v>3.8226539244869184E-2</v>
      </c>
      <c r="BH111" s="4">
        <f>'2005'!$S111</f>
        <v>4.8157606712878512E-2</v>
      </c>
      <c r="BI111" s="4">
        <f>'2006'!S111</f>
        <v>3.1382804838182413E-2</v>
      </c>
      <c r="BJ111" s="4">
        <f>'2007'!S111</f>
        <v>3.6831812255541066E-2</v>
      </c>
      <c r="BK111" s="4">
        <f>'2008'!S111</f>
        <v>3.774879890185312E-2</v>
      </c>
      <c r="BL111" s="4">
        <f>'2009'!S111</f>
        <v>4.2315504400812456E-2</v>
      </c>
      <c r="BM111" s="4">
        <f>'2010'!S111</f>
        <v>4.0556199304750871E-2</v>
      </c>
      <c r="BN111" s="165">
        <f>'2011'!S111</f>
        <v>3.7451872593629684E-2</v>
      </c>
      <c r="BO111" s="165" t="str">
        <f>'2012'!$S111</f>
        <v/>
      </c>
      <c r="BP111" s="4">
        <f>'2013'!$S111</f>
        <v>4.0185471406491501E-2</v>
      </c>
      <c r="BQ111" s="1"/>
      <c r="BR111" s="1"/>
      <c r="BS111" s="1"/>
      <c r="BT111" s="1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1"/>
      <c r="CG111" s="1"/>
      <c r="CH111" s="1"/>
      <c r="CI111" s="1"/>
      <c r="CJ111" s="1"/>
      <c r="CK111" s="1"/>
      <c r="CL111" s="1"/>
    </row>
    <row r="112" spans="1:90" ht="14.4">
      <c r="A112" s="1" t="s">
        <v>24</v>
      </c>
      <c r="B112" s="1" t="s">
        <v>96</v>
      </c>
      <c r="C112" s="12">
        <v>134168</v>
      </c>
      <c r="D112" s="2">
        <f>'2001'!$K112</f>
        <v>738</v>
      </c>
      <c r="E112" s="1">
        <f>'2002'!$K112</f>
        <v>999</v>
      </c>
      <c r="F112" s="1">
        <f>'2003'!$K112</f>
        <v>1539</v>
      </c>
      <c r="G112" s="1">
        <f>'2004'!$K112</f>
        <v>1365</v>
      </c>
      <c r="H112" s="1">
        <f>'2005'!K112</f>
        <v>0</v>
      </c>
      <c r="I112" s="1">
        <f>'2006'!K112</f>
        <v>1012</v>
      </c>
      <c r="J112" s="1">
        <f>'2007'!K112</f>
        <v>1317</v>
      </c>
      <c r="K112" s="1">
        <f>'2008'!K112</f>
        <v>1645</v>
      </c>
      <c r="L112" s="1">
        <f>'2009'!K112</f>
        <v>1866</v>
      </c>
      <c r="M112" s="1">
        <f>'2010'!K112</f>
        <v>1403</v>
      </c>
      <c r="N112" s="1">
        <f>'2011'!K112</f>
        <v>1722</v>
      </c>
      <c r="O112" s="1">
        <f>'2012'!$K112</f>
        <v>1752</v>
      </c>
      <c r="P112" s="1">
        <f>'2013'!$K112</f>
        <v>2493</v>
      </c>
      <c r="Q112" s="2">
        <f>'2001'!$N112</f>
        <v>659</v>
      </c>
      <c r="R112" s="1">
        <f>'2002'!$N112</f>
        <v>737</v>
      </c>
      <c r="S112" s="1">
        <f>'2003'!$N112</f>
        <v>1325</v>
      </c>
      <c r="T112" s="1">
        <f>'2004'!$N112</f>
        <v>880</v>
      </c>
      <c r="U112" s="1">
        <f>'2005'!N112</f>
        <v>0</v>
      </c>
      <c r="V112" s="1">
        <f>'2006'!N112</f>
        <v>826</v>
      </c>
      <c r="W112" s="1">
        <f>'2007'!N112</f>
        <v>1095</v>
      </c>
      <c r="X112" s="1">
        <f>'2008'!N112</f>
        <v>1402</v>
      </c>
      <c r="Y112" s="1">
        <f>'2009'!N112</f>
        <v>1713</v>
      </c>
      <c r="Z112" s="1">
        <f>'2010'!N112</f>
        <v>921</v>
      </c>
      <c r="AA112" s="1">
        <f>'2011'!N112</f>
        <v>1205</v>
      </c>
      <c r="AB112" s="1">
        <f>'2012'!N112</f>
        <v>1447</v>
      </c>
      <c r="AC112" s="1">
        <f>'2013'!O112</f>
        <v>5410</v>
      </c>
      <c r="AD112" s="2">
        <f>'2001'!$O112</f>
        <v>3725</v>
      </c>
      <c r="AE112" s="1">
        <f>'2002'!$O112</f>
        <v>3714</v>
      </c>
      <c r="AF112" s="1">
        <f>'2003'!$O112</f>
        <v>3391</v>
      </c>
      <c r="AG112" s="1">
        <f>'2004'!$O112</f>
        <v>3580</v>
      </c>
      <c r="AH112" s="1">
        <f>'2005'!O112</f>
        <v>0</v>
      </c>
      <c r="AI112" s="1">
        <f>'2006'!O112</f>
        <v>3199</v>
      </c>
      <c r="AJ112" s="1">
        <f>'2007'!O112</f>
        <v>3423</v>
      </c>
      <c r="AK112" s="1">
        <f>'2008'!O112</f>
        <v>4117</v>
      </c>
      <c r="AL112" s="1">
        <f>'2009'!O112</f>
        <v>3936</v>
      </c>
      <c r="AM112" s="1">
        <f>'2010'!O112</f>
        <v>3192</v>
      </c>
      <c r="AN112" s="1">
        <f>'2011'!O112</f>
        <v>3742</v>
      </c>
      <c r="AO112" s="1">
        <f>'2012'!O112</f>
        <v>4280</v>
      </c>
      <c r="AP112" s="1">
        <f>'2013'!$O112</f>
        <v>5410</v>
      </c>
      <c r="AQ112" s="2">
        <f>'2001'!$R112</f>
        <v>3567</v>
      </c>
      <c r="AR112" s="1">
        <f>'2002'!$R112</f>
        <v>2888</v>
      </c>
      <c r="AS112" s="1">
        <f>'2003'!$R112</f>
        <v>2620</v>
      </c>
      <c r="AT112" s="1">
        <f>'2004'!$R112</f>
        <v>2549</v>
      </c>
      <c r="AU112" s="1">
        <f>'2005'!R112</f>
        <v>0</v>
      </c>
      <c r="AV112" s="1">
        <f>'2006'!R112</f>
        <v>2376</v>
      </c>
      <c r="AW112" s="1">
        <f>'2007'!R112</f>
        <v>2860</v>
      </c>
      <c r="AX112" s="1">
        <f>'2008'!R112</f>
        <v>2898</v>
      </c>
      <c r="AY112" s="1">
        <f>'2009'!R112</f>
        <v>2843</v>
      </c>
      <c r="AZ112" s="1">
        <f>'2010'!R112</f>
        <v>1152</v>
      </c>
      <c r="BA112" s="1">
        <f>'2011'!R112</f>
        <v>1727</v>
      </c>
      <c r="BB112" s="1">
        <f>'2012'!R112</f>
        <v>3013</v>
      </c>
      <c r="BC112" s="1">
        <f>'2013'!$R112</f>
        <v>4110</v>
      </c>
      <c r="BD112" s="3">
        <f>'2001'!S112</f>
        <v>1.8523489932885905E-2</v>
      </c>
      <c r="BE112" s="4">
        <f>'2002'!$S112</f>
        <v>3.0156165858912225E-2</v>
      </c>
      <c r="BF112" s="4">
        <f>'2003'!$S112</f>
        <v>3.3323503391329994E-2</v>
      </c>
      <c r="BG112" s="4">
        <f>'2004'!$S112</f>
        <v>2.9608938547486034E-2</v>
      </c>
      <c r="BH112" s="4" t="str">
        <f>'2005'!$S112</f>
        <v/>
      </c>
      <c r="BI112" s="4">
        <f>'2006'!S112</f>
        <v>4.1262894654579559E-2</v>
      </c>
      <c r="BJ112" s="4">
        <f>'2007'!S112</f>
        <v>3.3304119193689745E-2</v>
      </c>
      <c r="BK112" s="4">
        <f>'2008'!S112</f>
        <v>2.7204274957493321E-2</v>
      </c>
      <c r="BL112" s="4">
        <f>'2009'!S112</f>
        <v>2.184959349593496E-2</v>
      </c>
      <c r="BM112" s="4">
        <f>'2010'!S112</f>
        <v>2.913533834586466E-2</v>
      </c>
      <c r="BN112" s="165">
        <f>'2011'!S112</f>
        <v>2.7258150721539285E-2</v>
      </c>
      <c r="BO112" s="165">
        <f>'2012'!$S112</f>
        <v>2.897196261682243E-2</v>
      </c>
      <c r="BP112" s="4">
        <f>'2013'!$S112</f>
        <v>3.3826247689463955E-2</v>
      </c>
      <c r="BQ112" s="1"/>
      <c r="BR112" s="1"/>
      <c r="BS112" s="1"/>
      <c r="BT112" s="1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1"/>
      <c r="CG112" s="1"/>
      <c r="CH112" s="1"/>
      <c r="CI112" s="1"/>
      <c r="CJ112" s="1"/>
      <c r="CK112" s="1"/>
      <c r="CL112" s="1"/>
    </row>
    <row r="113" spans="1:90" ht="14.4">
      <c r="A113" s="1"/>
      <c r="B113" s="1"/>
      <c r="C113" s="12"/>
      <c r="D113" s="2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2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2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2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3"/>
      <c r="BE113" s="4"/>
      <c r="BF113" s="4"/>
      <c r="BG113" s="4"/>
      <c r="BH113" s="4"/>
      <c r="BI113" s="4"/>
      <c r="BJ113" s="4"/>
      <c r="BK113" s="4"/>
      <c r="BL113" s="4"/>
      <c r="BM113" s="4"/>
      <c r="BN113" s="165"/>
      <c r="BO113" s="165"/>
      <c r="BP113" s="4"/>
      <c r="BQ113" s="1"/>
      <c r="BR113" s="1"/>
      <c r="BS113" s="1"/>
      <c r="BT113" s="1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1"/>
      <c r="CG113" s="1"/>
      <c r="CH113" s="1"/>
      <c r="CI113" s="1"/>
      <c r="CJ113" s="1"/>
      <c r="CK113" s="1"/>
      <c r="CL113" s="1"/>
    </row>
    <row r="114" spans="1:90" ht="14.4">
      <c r="A114" s="1"/>
      <c r="B114" s="1"/>
      <c r="C114" s="12"/>
      <c r="D114" s="2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2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2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2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3"/>
      <c r="BE114" s="4"/>
      <c r="BF114" s="4"/>
      <c r="BG114" s="4"/>
      <c r="BH114" s="4"/>
      <c r="BI114" s="4"/>
      <c r="BJ114" s="4"/>
      <c r="BK114" s="4"/>
      <c r="BL114" s="4"/>
      <c r="BM114" s="4"/>
      <c r="BN114" s="165"/>
      <c r="BO114" s="165"/>
      <c r="BP114" s="4"/>
      <c r="BQ114" s="1"/>
      <c r="BR114" s="1"/>
      <c r="BS114" s="1"/>
      <c r="BT114" s="1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1"/>
      <c r="CG114" s="1"/>
      <c r="CH114" s="1"/>
      <c r="CI114" s="1"/>
      <c r="CJ114" s="1"/>
      <c r="CK114" s="1"/>
      <c r="CL114" s="1"/>
    </row>
    <row r="115" spans="1:90" ht="14.4">
      <c r="A115" s="1"/>
      <c r="B115" s="1"/>
      <c r="C115" s="12"/>
      <c r="D115" s="2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2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2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2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3"/>
      <c r="BE115" s="4"/>
      <c r="BF115" s="4"/>
      <c r="BG115" s="4"/>
      <c r="BH115" s="4"/>
      <c r="BI115" s="4"/>
      <c r="BJ115" s="4"/>
      <c r="BK115" s="4"/>
      <c r="BL115" s="4"/>
      <c r="BM115" s="4"/>
      <c r="BN115" s="165"/>
      <c r="BO115" s="165"/>
      <c r="BP115" s="4"/>
      <c r="BQ115" s="1"/>
      <c r="BR115" s="1"/>
      <c r="BS115" s="1"/>
      <c r="BT115" s="1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1"/>
      <c r="CG115" s="1"/>
      <c r="CH115" s="1"/>
      <c r="CI115" s="1"/>
      <c r="CJ115" s="1"/>
      <c r="CK115" s="1"/>
      <c r="CL115" s="1"/>
    </row>
    <row r="116" spans="1:90" ht="14.4">
      <c r="A116" s="1" t="s">
        <v>290</v>
      </c>
      <c r="B116" s="1" t="s">
        <v>342</v>
      </c>
      <c r="C116" s="12">
        <v>93643</v>
      </c>
      <c r="D116" s="2">
        <f>'2001'!$K116</f>
        <v>1384</v>
      </c>
      <c r="E116" s="1">
        <f>'2002'!$K116</f>
        <v>2060</v>
      </c>
      <c r="F116" s="1">
        <f>'2003'!$K116</f>
        <v>2298</v>
      </c>
      <c r="G116" s="1">
        <f>'2004'!$K116</f>
        <v>2570</v>
      </c>
      <c r="H116" s="1">
        <f>'2005'!K116</f>
        <v>2328</v>
      </c>
      <c r="I116" s="1">
        <f>'2006'!K116</f>
        <v>0</v>
      </c>
      <c r="J116" s="1">
        <f>'2007'!K116</f>
        <v>0</v>
      </c>
      <c r="K116" s="1">
        <f>'2008'!K116</f>
        <v>1864</v>
      </c>
      <c r="L116" s="1">
        <f>'2009'!K116</f>
        <v>0</v>
      </c>
      <c r="M116" s="1">
        <f>'2010'!K116</f>
        <v>0</v>
      </c>
      <c r="N116" s="1">
        <f>'2011'!K116</f>
        <v>2112</v>
      </c>
      <c r="O116" s="1">
        <f>'2012'!$K116</f>
        <v>2830</v>
      </c>
      <c r="P116" s="1">
        <f>'2013'!$K116</f>
        <v>2881</v>
      </c>
      <c r="Q116" s="2">
        <f>'2001'!$N116</f>
        <v>1343</v>
      </c>
      <c r="R116" s="1">
        <f>'2002'!$N116</f>
        <v>2026</v>
      </c>
      <c r="S116" s="1">
        <f>'2003'!$N116</f>
        <v>2298</v>
      </c>
      <c r="T116" s="1">
        <f>'2004'!$N116</f>
        <v>2479</v>
      </c>
      <c r="U116" s="1">
        <f>'2005'!N116</f>
        <v>2517</v>
      </c>
      <c r="V116" s="1">
        <f>'2006'!N116</f>
        <v>0</v>
      </c>
      <c r="W116" s="1">
        <f>'2007'!N116</f>
        <v>0</v>
      </c>
      <c r="X116" s="1">
        <f>'2008'!N116</f>
        <v>1864</v>
      </c>
      <c r="Y116" s="1">
        <f>'2009'!N116</f>
        <v>0</v>
      </c>
      <c r="Z116" s="1">
        <f>'2010'!N116</f>
        <v>1451</v>
      </c>
      <c r="AA116" s="1">
        <f>'2011'!N116</f>
        <v>1955</v>
      </c>
      <c r="AB116" s="1">
        <f>'2012'!N116</f>
        <v>2571</v>
      </c>
      <c r="AC116" s="1">
        <f>'2013'!O116</f>
        <v>2094</v>
      </c>
      <c r="AD116" s="2">
        <f>'2001'!$O116</f>
        <v>2234</v>
      </c>
      <c r="AE116" s="1">
        <f>'2002'!$O116</f>
        <v>2537</v>
      </c>
      <c r="AF116" s="1">
        <f>'2003'!$O116</f>
        <v>2344</v>
      </c>
      <c r="AG116" s="1">
        <f>'2004'!$O116</f>
        <v>2733</v>
      </c>
      <c r="AH116" s="1">
        <f>N116+N117</f>
        <v>2112</v>
      </c>
      <c r="AI116" s="1">
        <f>'2006'!O116</f>
        <v>0</v>
      </c>
      <c r="AJ116" s="1">
        <f>'2007'!O116</f>
        <v>0</v>
      </c>
      <c r="AK116" s="1">
        <f>'2008'!O116</f>
        <v>1594</v>
      </c>
      <c r="AL116" s="1">
        <f>'2009'!O116</f>
        <v>3</v>
      </c>
      <c r="AM116" s="1">
        <f>'2010'!O116</f>
        <v>1467</v>
      </c>
      <c r="AN116" s="1">
        <f>'2011'!O116</f>
        <v>1469</v>
      </c>
      <c r="AO116" s="1">
        <f>'2012'!O116</f>
        <v>2124</v>
      </c>
      <c r="AP116" s="1">
        <f>'2013'!$O116</f>
        <v>2094</v>
      </c>
      <c r="AQ116" s="2">
        <f>'2001'!$R116</f>
        <v>2212</v>
      </c>
      <c r="AR116" s="1">
        <f>'2002'!$R116</f>
        <v>2291</v>
      </c>
      <c r="AS116" s="1">
        <f>'2003'!$R116</f>
        <v>2344</v>
      </c>
      <c r="AT116" s="1">
        <f>'2004'!$R116</f>
        <v>2476</v>
      </c>
      <c r="AU116" s="1">
        <f>'2005'!R116</f>
        <v>2684</v>
      </c>
      <c r="AV116" s="1">
        <f>'2006'!R116</f>
        <v>0</v>
      </c>
      <c r="AW116" s="1">
        <f>'2007'!R116</f>
        <v>0</v>
      </c>
      <c r="AX116" s="1">
        <f>'2008'!R116</f>
        <v>1594</v>
      </c>
      <c r="AY116" s="1">
        <f>'2009'!R116</f>
        <v>0</v>
      </c>
      <c r="AZ116" s="1">
        <f>'2010'!R116</f>
        <v>1178</v>
      </c>
      <c r="BA116" s="1">
        <f>'2011'!R116</f>
        <v>927</v>
      </c>
      <c r="BB116" s="1">
        <f>'2012'!R116</f>
        <v>1009</v>
      </c>
      <c r="BC116" s="1">
        <f>'2013'!$R116</f>
        <v>1081</v>
      </c>
      <c r="BD116" s="3">
        <f>'2001'!S116</f>
        <v>5.908683974932856E-2</v>
      </c>
      <c r="BE116" s="4">
        <f>'2002'!$S116</f>
        <v>6.7796610169491525E-2</v>
      </c>
      <c r="BF116" s="4">
        <f>'2003'!$S116</f>
        <v>0</v>
      </c>
      <c r="BG116" s="4">
        <f>'2004'!$S116</f>
        <v>4.3175997072813756E-2</v>
      </c>
      <c r="BH116" s="4">
        <f>'2005'!$S116</f>
        <v>7.3734409391049152E-2</v>
      </c>
      <c r="BI116" s="4" t="str">
        <f>'2006'!S116</f>
        <v/>
      </c>
      <c r="BJ116" s="4" t="str">
        <f>'2007'!S116</f>
        <v/>
      </c>
      <c r="BK116" s="4">
        <f>'2008'!S116</f>
        <v>0</v>
      </c>
      <c r="BL116" s="4">
        <f>'2009'!S116</f>
        <v>2.3333333333333335</v>
      </c>
      <c r="BM116" s="4">
        <f>'2010'!S116</f>
        <v>0.1438309475119291</v>
      </c>
      <c r="BN116" s="165">
        <f>'2011'!S116</f>
        <v>0.10415248468345814</v>
      </c>
      <c r="BO116" s="165">
        <f>'2012'!$S116</f>
        <v>0.13512241054613935</v>
      </c>
      <c r="BP116" s="4">
        <f>'2013'!$S116</f>
        <v>0.11843361986628462</v>
      </c>
      <c r="BQ116" s="1"/>
      <c r="BR116" s="1"/>
      <c r="BS116" s="1"/>
      <c r="BT116" s="1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1"/>
      <c r="CG116" s="1"/>
      <c r="CH116" s="1"/>
      <c r="CI116" s="1"/>
      <c r="CJ116" s="1"/>
      <c r="CK116" s="1"/>
      <c r="CL116" s="1"/>
    </row>
    <row r="117" spans="1:90" ht="14.4">
      <c r="A117" s="1"/>
      <c r="B117" s="1"/>
      <c r="C117" s="12"/>
      <c r="D117" s="2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2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2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2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3"/>
      <c r="BE117" s="4"/>
      <c r="BF117" s="4"/>
      <c r="BG117" s="4"/>
      <c r="BH117" s="4"/>
      <c r="BI117" s="4"/>
      <c r="BJ117" s="4"/>
      <c r="BK117" s="4"/>
      <c r="BL117" s="4"/>
      <c r="BM117" s="4"/>
      <c r="BN117" s="165"/>
      <c r="BO117" s="165"/>
      <c r="BP117" s="4"/>
      <c r="BQ117" s="1"/>
      <c r="BR117" s="1"/>
      <c r="BS117" s="1"/>
      <c r="BT117" s="1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1"/>
      <c r="CG117" s="1"/>
      <c r="CH117" s="1"/>
      <c r="CI117" s="1"/>
      <c r="CJ117" s="1"/>
      <c r="CK117" s="1"/>
      <c r="CL117" s="1"/>
    </row>
    <row r="118" spans="1:90" ht="14.4">
      <c r="A118" s="1" t="s">
        <v>291</v>
      </c>
      <c r="B118" s="1" t="s">
        <v>97</v>
      </c>
      <c r="C118" s="12">
        <v>138428</v>
      </c>
      <c r="D118" s="2">
        <f>'2001'!$K118</f>
        <v>2817</v>
      </c>
      <c r="E118" s="1">
        <f>'2002'!$K118</f>
        <v>2718</v>
      </c>
      <c r="F118" s="1">
        <f>'2003'!$K118</f>
        <v>2767</v>
      </c>
      <c r="G118" s="1">
        <f>'2004'!$K118</f>
        <v>3750</v>
      </c>
      <c r="H118" s="1">
        <f>'2005'!K118</f>
        <v>4372</v>
      </c>
      <c r="I118" s="1">
        <f>'2006'!K118</f>
        <v>4271</v>
      </c>
      <c r="J118" s="1">
        <f>'2007'!K118</f>
        <v>3810</v>
      </c>
      <c r="K118" s="1">
        <f>'2008'!K118</f>
        <v>4079</v>
      </c>
      <c r="L118" s="1">
        <f>'2009'!K118</f>
        <v>4232</v>
      </c>
      <c r="M118" s="1">
        <f>'2010'!K118</f>
        <v>3600</v>
      </c>
      <c r="N118" s="1">
        <f>'2011'!K118</f>
        <v>3636</v>
      </c>
      <c r="O118" s="1">
        <f>'2012'!$K118</f>
        <v>3775</v>
      </c>
      <c r="P118" s="1">
        <f>'2013'!$K118</f>
        <v>2783</v>
      </c>
      <c r="Q118" s="2">
        <f>'2001'!$N118</f>
        <v>2025</v>
      </c>
      <c r="R118" s="1">
        <f>'2002'!$N118</f>
        <v>1954</v>
      </c>
      <c r="S118" s="1">
        <f>'2003'!$N118</f>
        <v>2103</v>
      </c>
      <c r="T118" s="1">
        <f>'2004'!$N118</f>
        <v>3027</v>
      </c>
      <c r="U118" s="1">
        <f>'2005'!N118</f>
        <v>3271</v>
      </c>
      <c r="V118" s="1">
        <f>'2006'!N118</f>
        <v>3444</v>
      </c>
      <c r="W118" s="1">
        <f>'2007'!N118</f>
        <v>3178</v>
      </c>
      <c r="X118" s="1">
        <f>'2008'!N118</f>
        <v>3480</v>
      </c>
      <c r="Y118" s="1">
        <f>'2009'!N118</f>
        <v>3525</v>
      </c>
      <c r="Z118" s="1">
        <f>'2010'!N118</f>
        <v>3088</v>
      </c>
      <c r="AA118" s="1">
        <f>'2011'!N118</f>
        <v>2878</v>
      </c>
      <c r="AB118" s="1">
        <f>'2012'!N118</f>
        <v>2056</v>
      </c>
      <c r="AC118" s="1">
        <f>'2013'!O118</f>
        <v>2707</v>
      </c>
      <c r="AD118" s="2">
        <f>'2001'!$O118</f>
        <v>3250</v>
      </c>
      <c r="AE118" s="1">
        <f>'2002'!$O118</f>
        <v>5137</v>
      </c>
      <c r="AF118" s="1">
        <f>'2003'!$O118</f>
        <v>2941</v>
      </c>
      <c r="AG118" s="1">
        <f>'2004'!$O118</f>
        <v>3368</v>
      </c>
      <c r="AH118" s="1">
        <f>'2005'!O118</f>
        <v>3825</v>
      </c>
      <c r="AI118" s="1">
        <f>'2006'!O118</f>
        <v>4019</v>
      </c>
      <c r="AJ118" s="1">
        <f>'2007'!O118</f>
        <v>3461</v>
      </c>
      <c r="AK118" s="1">
        <f>'2008'!O118</f>
        <v>3604</v>
      </c>
      <c r="AL118" s="1">
        <f>'2009'!O118</f>
        <v>3499</v>
      </c>
      <c r="AM118" s="1">
        <f>'2010'!O118</f>
        <v>3113</v>
      </c>
      <c r="AN118" s="1">
        <f>'2011'!O118</f>
        <v>3227</v>
      </c>
      <c r="AO118" s="1">
        <f>'2012'!O118</f>
        <v>3110</v>
      </c>
      <c r="AP118" s="1">
        <f>'2013'!$O118</f>
        <v>2707</v>
      </c>
      <c r="AQ118" s="2">
        <f>'2001'!$R118</f>
        <v>2225</v>
      </c>
      <c r="AR118" s="1">
        <f>'2002'!$R118</f>
        <v>4842</v>
      </c>
      <c r="AS118" s="1">
        <f>'2003'!$R118</f>
        <v>2071</v>
      </c>
      <c r="AT118" s="1">
        <f>'2004'!$R118</f>
        <v>2405</v>
      </c>
      <c r="AU118" s="1">
        <f>'2005'!R118</f>
        <v>2326</v>
      </c>
      <c r="AV118" s="1">
        <f>'2006'!R118</f>
        <v>2707</v>
      </c>
      <c r="AW118" s="1">
        <f>'2007'!R118</f>
        <v>2311</v>
      </c>
      <c r="AX118" s="1">
        <f>'2008'!R118</f>
        <v>2422</v>
      </c>
      <c r="AY118" s="1">
        <f>'2009'!R118</f>
        <v>2600</v>
      </c>
      <c r="AZ118" s="1">
        <f>'2010'!R118</f>
        <v>2475</v>
      </c>
      <c r="BA118" s="1">
        <f>'2011'!R118</f>
        <v>2370</v>
      </c>
      <c r="BB118" s="1">
        <f>'2012'!R118</f>
        <v>1236</v>
      </c>
      <c r="BC118" s="1">
        <f>'2013'!$R118</f>
        <v>571</v>
      </c>
      <c r="BD118" s="3">
        <f>'2001'!S118</f>
        <v>7.1692307692307694E-2</v>
      </c>
      <c r="BE118" s="4">
        <f>'2002'!$S118</f>
        <v>0.1401596262409967</v>
      </c>
      <c r="BF118" s="4">
        <f>'2003'!$S118</f>
        <v>8.7385243114586869E-2</v>
      </c>
      <c r="BG118" s="4">
        <f>'2004'!$S118</f>
        <v>8.3135391923990498E-2</v>
      </c>
      <c r="BH118" s="4">
        <f>'2005'!$S118</f>
        <v>9.2549019607843133E-2</v>
      </c>
      <c r="BI118" s="4">
        <f>'2006'!S118</f>
        <v>0.10052251803931327</v>
      </c>
      <c r="BJ118" s="4">
        <f>'2007'!S118</f>
        <v>0.10228257728980064</v>
      </c>
      <c r="BK118" s="4">
        <f>'2008'!S118</f>
        <v>9.4617092119866811E-2</v>
      </c>
      <c r="BL118" s="4">
        <f>'2009'!S118</f>
        <v>0.10060017147756502</v>
      </c>
      <c r="BM118" s="4">
        <f>'2010'!S118</f>
        <v>0.10632830067459043</v>
      </c>
      <c r="BN118" s="165">
        <f>'2011'!S118</f>
        <v>0.11155872327238922</v>
      </c>
      <c r="BO118" s="165">
        <f>'2012'!$S118</f>
        <v>0.11864951768488746</v>
      </c>
      <c r="BP118" s="4">
        <f>'2013'!$S118</f>
        <v>0.13779091244920577</v>
      </c>
      <c r="BQ118" s="1"/>
      <c r="BR118" s="1"/>
      <c r="BS118" s="1"/>
      <c r="BT118" s="1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1"/>
      <c r="CG118" s="1"/>
      <c r="CH118" s="1"/>
      <c r="CI118" s="1"/>
      <c r="CJ118" s="1"/>
      <c r="CK118" s="1"/>
      <c r="CL118" s="1"/>
    </row>
    <row r="119" spans="1:90" ht="14.4">
      <c r="A119" s="1" t="s">
        <v>293</v>
      </c>
      <c r="B119" s="1" t="s">
        <v>98</v>
      </c>
      <c r="C119" s="12">
        <v>67810</v>
      </c>
      <c r="D119" s="2">
        <f>'2001'!$K119</f>
        <v>1618</v>
      </c>
      <c r="E119" s="1">
        <f>'2002'!$K119</f>
        <v>2095</v>
      </c>
      <c r="F119" s="1">
        <f>'2003'!$K119</f>
        <v>2269</v>
      </c>
      <c r="G119" s="1">
        <f>'2004'!$K119</f>
        <v>1763</v>
      </c>
      <c r="H119" s="1">
        <f>'2005'!K119</f>
        <v>1594</v>
      </c>
      <c r="I119" s="1">
        <f>'2006'!K119</f>
        <v>1384</v>
      </c>
      <c r="J119" s="1">
        <f>'2007'!K119</f>
        <v>1500</v>
      </c>
      <c r="K119" s="1">
        <f>'2008'!K119</f>
        <v>1760</v>
      </c>
      <c r="L119" s="1">
        <f>'2009'!K119</f>
        <v>1791</v>
      </c>
      <c r="M119" s="1">
        <f>'2010'!K119</f>
        <v>1711</v>
      </c>
      <c r="N119" s="1">
        <f>'2011'!K119</f>
        <v>1637</v>
      </c>
      <c r="O119" s="1">
        <f>'2012'!$K119</f>
        <v>1472</v>
      </c>
      <c r="P119" s="1">
        <f>'2013'!$K119</f>
        <v>1316</v>
      </c>
      <c r="Q119" s="2">
        <f>'2001'!$N119</f>
        <v>1518</v>
      </c>
      <c r="R119" s="1">
        <f>'2002'!$N119</f>
        <v>1908</v>
      </c>
      <c r="S119" s="1">
        <f>'2003'!$N119</f>
        <v>2234</v>
      </c>
      <c r="T119" s="1">
        <f>'2004'!$N119</f>
        <v>1471</v>
      </c>
      <c r="U119" s="1">
        <f>'2005'!N119</f>
        <v>1467</v>
      </c>
      <c r="V119" s="1">
        <f>'2006'!N119</f>
        <v>1257</v>
      </c>
      <c r="W119" s="1">
        <f>'2007'!N119</f>
        <v>1310</v>
      </c>
      <c r="X119" s="1">
        <f>'2008'!N119</f>
        <v>1760</v>
      </c>
      <c r="Y119" s="1">
        <f>'2009'!N119</f>
        <v>1621</v>
      </c>
      <c r="Z119" s="1">
        <f>'2010'!N119</f>
        <v>1469</v>
      </c>
      <c r="AA119" s="1">
        <f>'2011'!N119</f>
        <v>1329</v>
      </c>
      <c r="AB119" s="1">
        <f>'2012'!N119</f>
        <v>983</v>
      </c>
      <c r="AC119" s="1">
        <f>'2013'!O119</f>
        <v>2090</v>
      </c>
      <c r="AD119" s="2">
        <f>'2001'!$O119</f>
        <v>2739</v>
      </c>
      <c r="AE119" s="1">
        <f>'2002'!$O119</f>
        <v>3323</v>
      </c>
      <c r="AF119" s="1">
        <f>'2003'!$O119</f>
        <v>3143</v>
      </c>
      <c r="AG119" s="1">
        <f>'2004'!$O119</f>
        <v>2588</v>
      </c>
      <c r="AH119" s="1">
        <f>'2005'!O119</f>
        <v>2509</v>
      </c>
      <c r="AI119" s="1">
        <f>'2006'!O119</f>
        <v>2312</v>
      </c>
      <c r="AJ119" s="1">
        <f>'2007'!O119</f>
        <v>2240</v>
      </c>
      <c r="AK119" s="1">
        <f>'2008'!O119</f>
        <v>2532</v>
      </c>
      <c r="AL119" s="1">
        <f>'2009'!O119</f>
        <v>2256</v>
      </c>
      <c r="AM119" s="1">
        <f>'2010'!O119</f>
        <v>2134</v>
      </c>
      <c r="AN119" s="1">
        <f>'2011'!O119</f>
        <v>2235</v>
      </c>
      <c r="AO119" s="1">
        <f>'2012'!O119</f>
        <v>2294</v>
      </c>
      <c r="AP119" s="1">
        <f>'2013'!$O119</f>
        <v>2090</v>
      </c>
      <c r="AQ119" s="2">
        <f>'2001'!$R119</f>
        <v>2338</v>
      </c>
      <c r="AR119" s="1">
        <f>'2002'!$R119</f>
        <v>2647</v>
      </c>
      <c r="AS119" s="1">
        <f>'2003'!$R119</f>
        <v>2965</v>
      </c>
      <c r="AT119" s="1">
        <f>'2004'!$R119</f>
        <v>1755</v>
      </c>
      <c r="AU119" s="1">
        <f>'2005'!R119</f>
        <v>1467</v>
      </c>
      <c r="AV119" s="1">
        <f>'2006'!R119</f>
        <v>1275</v>
      </c>
      <c r="AW119" s="1">
        <f>'2007'!R119</f>
        <v>1160</v>
      </c>
      <c r="AX119" s="1">
        <f>'2008'!R119</f>
        <v>3092</v>
      </c>
      <c r="AY119" s="1">
        <f>'2009'!R119</f>
        <v>1295</v>
      </c>
      <c r="AZ119" s="1">
        <f>'2010'!R119</f>
        <v>1028</v>
      </c>
      <c r="BA119" s="1">
        <f>'2011'!R119</f>
        <v>660</v>
      </c>
      <c r="BB119" s="1">
        <f>'2012'!R119</f>
        <v>541</v>
      </c>
      <c r="BC119" s="1">
        <f>'2013'!$R119</f>
        <v>336</v>
      </c>
      <c r="BD119" s="3">
        <f>'2001'!S119</f>
        <v>3.3588901058780575E-2</v>
      </c>
      <c r="BE119" s="4">
        <f>'2002'!$S119</f>
        <v>0.10442371351188685</v>
      </c>
      <c r="BF119" s="4">
        <f>'2003'!$S119</f>
        <v>2.0999045497931912E-2</v>
      </c>
      <c r="BG119" s="4">
        <f>'2004'!$S119</f>
        <v>5.9119010819165381E-2</v>
      </c>
      <c r="BH119" s="4">
        <f>'2005'!$S119</f>
        <v>3.0689517736149859E-2</v>
      </c>
      <c r="BI119" s="4">
        <f>'2006'!S119</f>
        <v>4.0224913494809687E-2</v>
      </c>
      <c r="BJ119" s="4">
        <f>'2007'!S119</f>
        <v>8.9285714285714288E-2</v>
      </c>
      <c r="BK119" s="4">
        <f>'2008'!S119</f>
        <v>8.2543443917851497E-2</v>
      </c>
      <c r="BL119" s="4">
        <f>'2009'!S119</f>
        <v>0</v>
      </c>
      <c r="BM119" s="4">
        <f>'2010'!S119</f>
        <v>8.6691658856607304E-2</v>
      </c>
      <c r="BN119" s="165">
        <f>'2011'!S119</f>
        <v>8.6353467561521249E-2</v>
      </c>
      <c r="BO119" s="165">
        <f>'2012'!$S119</f>
        <v>8.6312118570183088E-2</v>
      </c>
      <c r="BP119" s="4">
        <f>'2013'!$S119</f>
        <v>9.7129186602870815E-2</v>
      </c>
      <c r="BQ119" s="1"/>
      <c r="BR119" s="1"/>
      <c r="BS119" s="1"/>
      <c r="BT119" s="1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1"/>
      <c r="CG119" s="1"/>
      <c r="CH119" s="1"/>
      <c r="CI119" s="1"/>
      <c r="CJ119" s="1"/>
      <c r="CK119" s="1"/>
      <c r="CL119" s="1"/>
    </row>
    <row r="120" spans="1:90" ht="14.4">
      <c r="A120" s="1" t="s">
        <v>295</v>
      </c>
      <c r="B120" s="1" t="s">
        <v>99</v>
      </c>
      <c r="C120" s="12">
        <v>63431</v>
      </c>
      <c r="D120" s="2">
        <f>'2001'!$K120</f>
        <v>0</v>
      </c>
      <c r="E120" s="1">
        <f>'2002'!$K120</f>
        <v>0</v>
      </c>
      <c r="F120" s="1">
        <f>'2003'!$K120</f>
        <v>866</v>
      </c>
      <c r="G120" s="1">
        <f>'2004'!$K120</f>
        <v>2014</v>
      </c>
      <c r="H120" s="1">
        <f>'2005'!K120</f>
        <v>2162</v>
      </c>
      <c r="I120" s="1">
        <f>'2006'!K120</f>
        <v>2272</v>
      </c>
      <c r="J120" s="1">
        <f>'2007'!K120</f>
        <v>0</v>
      </c>
      <c r="K120" s="1">
        <f>'2008'!K120</f>
        <v>0</v>
      </c>
      <c r="L120" s="1">
        <f>'2009'!K120</f>
        <v>0</v>
      </c>
      <c r="M120" s="1">
        <f>'2010'!K120</f>
        <v>0</v>
      </c>
      <c r="N120" s="1">
        <f>'2011'!K120</f>
        <v>1035</v>
      </c>
      <c r="O120" s="1">
        <f>'2012'!$K120</f>
        <v>0</v>
      </c>
      <c r="P120" s="1">
        <f>'2013'!$K120</f>
        <v>0</v>
      </c>
      <c r="Q120" s="2">
        <f>'2001'!$N120</f>
        <v>0</v>
      </c>
      <c r="R120" s="1">
        <f>'2002'!$N120</f>
        <v>0</v>
      </c>
      <c r="S120" s="1">
        <f>'2003'!$N120</f>
        <v>646</v>
      </c>
      <c r="T120" s="1">
        <f>'2004'!$N120</f>
        <v>1979</v>
      </c>
      <c r="U120" s="1">
        <f>'2005'!N120</f>
        <v>2119</v>
      </c>
      <c r="V120" s="1">
        <f>'2006'!N120</f>
        <v>2229</v>
      </c>
      <c r="W120" s="1">
        <f>'2007'!N120</f>
        <v>0</v>
      </c>
      <c r="X120" s="1">
        <f>'2008'!N120</f>
        <v>0</v>
      </c>
      <c r="Y120" s="1">
        <f>'2009'!N120</f>
        <v>0</v>
      </c>
      <c r="Z120" s="1">
        <f>'2010'!N120</f>
        <v>0</v>
      </c>
      <c r="AA120" s="1">
        <f>'2011'!N120</f>
        <v>917</v>
      </c>
      <c r="AB120" s="1">
        <f>'2012'!N120</f>
        <v>0</v>
      </c>
      <c r="AC120" s="1">
        <f>'2013'!O120</f>
        <v>0</v>
      </c>
      <c r="AD120" s="2">
        <f>'2001'!$O120</f>
        <v>0</v>
      </c>
      <c r="AE120" s="1">
        <f>'2002'!$O120</f>
        <v>0</v>
      </c>
      <c r="AF120" s="1">
        <f>'2003'!$O120</f>
        <v>1392</v>
      </c>
      <c r="AG120" s="1">
        <f>'2004'!$O120</f>
        <v>3396</v>
      </c>
      <c r="AH120" s="1">
        <f>'2005'!O120</f>
        <v>3456</v>
      </c>
      <c r="AI120" s="1">
        <f>'2006'!O120</f>
        <v>3478</v>
      </c>
      <c r="AJ120" s="1">
        <f>'2007'!O120</f>
        <v>0</v>
      </c>
      <c r="AK120" s="1">
        <f>'2008'!O120</f>
        <v>0</v>
      </c>
      <c r="AL120" s="1">
        <f>'2009'!O120</f>
        <v>0</v>
      </c>
      <c r="AM120" s="1">
        <f>'2010'!O120</f>
        <v>0</v>
      </c>
      <c r="AN120" s="1">
        <f>'2011'!O120</f>
        <v>1685</v>
      </c>
      <c r="AO120" s="1">
        <f>'2012'!O120</f>
        <v>0</v>
      </c>
      <c r="AP120" s="1">
        <f>'2013'!$O120</f>
        <v>0</v>
      </c>
      <c r="AQ120" s="2">
        <f>'2001'!$R120</f>
        <v>0</v>
      </c>
      <c r="AR120" s="1">
        <f>'2002'!$R120</f>
        <v>0</v>
      </c>
      <c r="AS120" s="1">
        <f>'2003'!$R120</f>
        <v>870</v>
      </c>
      <c r="AT120" s="1">
        <f>'2004'!$R120</f>
        <v>3093</v>
      </c>
      <c r="AU120" s="1">
        <f>'2005'!R120</f>
        <v>3212</v>
      </c>
      <c r="AV120" s="1">
        <f>'2006'!R120</f>
        <v>3093</v>
      </c>
      <c r="AW120" s="1">
        <f>'2007'!R120</f>
        <v>0</v>
      </c>
      <c r="AX120" s="1">
        <f>'2008'!R120</f>
        <v>0</v>
      </c>
      <c r="AY120" s="1">
        <f>'2009'!R120</f>
        <v>0</v>
      </c>
      <c r="AZ120" s="1">
        <f>'2010'!R120</f>
        <v>0</v>
      </c>
      <c r="BA120" s="1">
        <f>'2011'!R120</f>
        <v>1502</v>
      </c>
      <c r="BB120" s="1">
        <f>'2012'!R120</f>
        <v>0</v>
      </c>
      <c r="BC120" s="1">
        <f>'2013'!$R120</f>
        <v>0</v>
      </c>
      <c r="BD120" s="3" t="str">
        <f>'2001'!S120</f>
        <v/>
      </c>
      <c r="BE120" s="4" t="str">
        <f>'2002'!$S120</f>
        <v/>
      </c>
      <c r="BF120" s="4">
        <f>'2003'!$S120</f>
        <v>8.8362068965517238E-2</v>
      </c>
      <c r="BG120" s="4">
        <f>'2004'!$S120</f>
        <v>3.5041224970553592E-2</v>
      </c>
      <c r="BH120" s="4">
        <f>'2005'!$S120</f>
        <v>2.5173611111111112E-2</v>
      </c>
      <c r="BI120" s="4">
        <f>'2006'!S120</f>
        <v>3.824036802760207E-2</v>
      </c>
      <c r="BJ120" s="4" t="str">
        <f>'2007'!S120</f>
        <v/>
      </c>
      <c r="BK120" s="4" t="str">
        <f>'2008'!S120</f>
        <v/>
      </c>
      <c r="BL120" s="4" t="str">
        <f>'2009'!S120</f>
        <v/>
      </c>
      <c r="BM120" s="4" t="str">
        <f>'2010'!S120</f>
        <v/>
      </c>
      <c r="BN120" s="165">
        <f>'2011'!S120</f>
        <v>2.2551928783382788E-2</v>
      </c>
      <c r="BO120" s="165" t="str">
        <f>'2012'!$S120</f>
        <v/>
      </c>
      <c r="BP120" s="4" t="str">
        <f>'2013'!$S120</f>
        <v/>
      </c>
      <c r="BQ120" s="1"/>
      <c r="BR120" s="1"/>
      <c r="BS120" s="1"/>
      <c r="BT120" s="1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1"/>
      <c r="CG120" s="1"/>
      <c r="CH120" s="1"/>
      <c r="CI120" s="1"/>
      <c r="CJ120" s="1"/>
      <c r="CK120" s="1"/>
      <c r="CL120" s="1"/>
    </row>
    <row r="121" spans="1:90" ht="14.4">
      <c r="A121" s="1" t="s">
        <v>25</v>
      </c>
      <c r="B121" s="1" t="s">
        <v>100</v>
      </c>
      <c r="C121" s="12">
        <v>36157</v>
      </c>
      <c r="D121" s="2">
        <f>'2001'!$K121</f>
        <v>664</v>
      </c>
      <c r="E121" s="1">
        <f>'2002'!$K121</f>
        <v>612</v>
      </c>
      <c r="F121" s="1">
        <f>'2003'!$K121</f>
        <v>0</v>
      </c>
      <c r="G121" s="1">
        <f>'2004'!$K121</f>
        <v>696</v>
      </c>
      <c r="H121" s="1">
        <f>'2005'!K121</f>
        <v>616</v>
      </c>
      <c r="I121" s="1">
        <f>'2006'!K121</f>
        <v>630</v>
      </c>
      <c r="J121" s="1">
        <f>'2007'!K121</f>
        <v>683</v>
      </c>
      <c r="K121" s="1">
        <f>'2008'!K121</f>
        <v>602</v>
      </c>
      <c r="L121" s="1">
        <f>'2009'!K121</f>
        <v>533</v>
      </c>
      <c r="M121" s="1">
        <f>'2010'!K121</f>
        <v>577</v>
      </c>
      <c r="N121" s="1">
        <f>'2011'!K121</f>
        <v>701</v>
      </c>
      <c r="O121" s="1">
        <f>'2012'!$K121</f>
        <v>696</v>
      </c>
      <c r="P121" s="1">
        <f>'2013'!$K121</f>
        <v>619</v>
      </c>
      <c r="Q121" s="2">
        <f>'2001'!$N121</f>
        <v>435</v>
      </c>
      <c r="R121" s="1">
        <f>'2002'!$N121</f>
        <v>376</v>
      </c>
      <c r="S121" s="1">
        <f>'2003'!$N121</f>
        <v>0</v>
      </c>
      <c r="T121" s="1">
        <f>'2004'!$N121</f>
        <v>490</v>
      </c>
      <c r="U121" s="1">
        <f>'2005'!N121</f>
        <v>416</v>
      </c>
      <c r="V121" s="1">
        <f>'2006'!N121</f>
        <v>445</v>
      </c>
      <c r="W121" s="1">
        <f>'2007'!N121</f>
        <v>544</v>
      </c>
      <c r="X121" s="1">
        <f>'2008'!N121</f>
        <v>437</v>
      </c>
      <c r="Y121" s="1">
        <f>'2009'!N121</f>
        <v>427</v>
      </c>
      <c r="Z121" s="1">
        <f>'2010'!N121</f>
        <v>479</v>
      </c>
      <c r="AA121" s="1">
        <f>'2011'!N121</f>
        <v>384</v>
      </c>
      <c r="AB121" s="1">
        <f>'2012'!N121</f>
        <v>451</v>
      </c>
      <c r="AC121" s="1">
        <f>'2013'!O121</f>
        <v>1303</v>
      </c>
      <c r="AD121" s="2">
        <f>'2001'!$O121</f>
        <v>1354</v>
      </c>
      <c r="AE121" s="1">
        <f>'2002'!$O121</f>
        <v>1442</v>
      </c>
      <c r="AF121" s="1">
        <f>'2003'!$O121</f>
        <v>0</v>
      </c>
      <c r="AG121" s="1">
        <f>'2004'!$O121</f>
        <v>1243</v>
      </c>
      <c r="AH121" s="1">
        <f>'2005'!O121</f>
        <v>1074</v>
      </c>
      <c r="AI121" s="1">
        <f>'2006'!O121</f>
        <v>1027</v>
      </c>
      <c r="AJ121" s="1">
        <f>'2007'!O121</f>
        <v>1199</v>
      </c>
      <c r="AK121" s="1">
        <f>'2008'!O121</f>
        <v>1229</v>
      </c>
      <c r="AL121" s="1">
        <f>'2009'!O121</f>
        <v>1336</v>
      </c>
      <c r="AM121" s="1">
        <f>'2010'!O121</f>
        <v>1315</v>
      </c>
      <c r="AN121" s="1">
        <f>'2011'!O121</f>
        <v>1352</v>
      </c>
      <c r="AO121" s="1">
        <f>'2012'!O121</f>
        <v>1397</v>
      </c>
      <c r="AP121" s="1">
        <f>'2013'!$O121</f>
        <v>1303</v>
      </c>
      <c r="AQ121" s="2">
        <f>'2001'!$R121</f>
        <v>928</v>
      </c>
      <c r="AR121" s="1">
        <f>'2002'!$R121</f>
        <v>951</v>
      </c>
      <c r="AS121" s="1">
        <f>'2003'!$R121</f>
        <v>0</v>
      </c>
      <c r="AT121" s="1">
        <f>'2004'!$R121</f>
        <v>809</v>
      </c>
      <c r="AU121" s="1">
        <f>'2005'!R121</f>
        <v>545</v>
      </c>
      <c r="AV121" s="1">
        <f>'2006'!R121</f>
        <v>598</v>
      </c>
      <c r="AW121" s="1">
        <f>'2007'!R121</f>
        <v>725</v>
      </c>
      <c r="AX121" s="1">
        <f>'2008'!R121</f>
        <v>829</v>
      </c>
      <c r="AY121" s="1">
        <f>'2009'!R121</f>
        <v>989</v>
      </c>
      <c r="AZ121" s="1">
        <f>'2010'!R121</f>
        <v>866</v>
      </c>
      <c r="BA121" s="1">
        <f>'2011'!R121</f>
        <v>426</v>
      </c>
      <c r="BB121" s="1">
        <f>'2012'!R121</f>
        <v>434</v>
      </c>
      <c r="BC121" s="1">
        <f>'2013'!$R121</f>
        <v>346</v>
      </c>
      <c r="BD121" s="3">
        <f>'2001'!S121</f>
        <v>7.3116691285081234E-2</v>
      </c>
      <c r="BE121" s="4">
        <f>'2002'!$S121</f>
        <v>6.4493758668515949E-2</v>
      </c>
      <c r="BF121" s="4" t="str">
        <f>'2003'!$S121</f>
        <v/>
      </c>
      <c r="BG121" s="4">
        <f>'2004'!$S121</f>
        <v>7.1600965406275141E-2</v>
      </c>
      <c r="BH121" s="4">
        <f>'2005'!$S121</f>
        <v>0.10707635009310987</v>
      </c>
      <c r="BI121" s="4">
        <f>'2006'!S121</f>
        <v>0.10126582278481013</v>
      </c>
      <c r="BJ121" s="4">
        <f>'2007'!S121</f>
        <v>9.7581317764803999E-2</v>
      </c>
      <c r="BK121" s="4">
        <f>'2008'!S121</f>
        <v>0.10496338486574451</v>
      </c>
      <c r="BL121" s="4">
        <f>'2009'!S121</f>
        <v>8.3832335329341312E-2</v>
      </c>
      <c r="BM121" s="4">
        <f>'2010'!S121</f>
        <v>6.8441064638783272E-2</v>
      </c>
      <c r="BN121" s="165">
        <f>'2011'!S121</f>
        <v>7.6923076923076927E-2</v>
      </c>
      <c r="BO121" s="165">
        <f>'2012'!$S121</f>
        <v>7.874015748031496E-2</v>
      </c>
      <c r="BP121" s="4">
        <f>'2013'!$S121</f>
        <v>5.9861857252494245E-2</v>
      </c>
      <c r="BQ121" s="1"/>
      <c r="BR121" s="1"/>
      <c r="BS121" s="1"/>
      <c r="BT121" s="1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1"/>
      <c r="CG121" s="1"/>
      <c r="CH121" s="1"/>
      <c r="CI121" s="1"/>
      <c r="CJ121" s="1"/>
      <c r="CK121" s="1"/>
      <c r="CL121" s="1"/>
    </row>
    <row r="122" spans="1:90" ht="14.4">
      <c r="A122" s="1" t="s">
        <v>298</v>
      </c>
      <c r="B122" s="1" t="s">
        <v>101</v>
      </c>
      <c r="C122" s="12">
        <v>60585</v>
      </c>
      <c r="D122" s="2">
        <f>'2001'!$K122</f>
        <v>2189</v>
      </c>
      <c r="E122" s="1">
        <f>'2002'!$K122</f>
        <v>2270</v>
      </c>
      <c r="F122" s="1">
        <f>'2003'!$K122</f>
        <v>2063</v>
      </c>
      <c r="G122" s="1">
        <f>'2004'!$K122</f>
        <v>0</v>
      </c>
      <c r="H122" s="1">
        <f>'2005'!K122</f>
        <v>2187</v>
      </c>
      <c r="I122" s="1">
        <f>'2006'!K122</f>
        <v>0</v>
      </c>
      <c r="J122" s="1">
        <f>'2007'!K122</f>
        <v>0</v>
      </c>
      <c r="K122" s="1">
        <f>'2008'!K122</f>
        <v>1805</v>
      </c>
      <c r="L122" s="1">
        <f>'2009'!K122</f>
        <v>0</v>
      </c>
      <c r="M122" s="1">
        <f>'2010'!K122</f>
        <v>1580</v>
      </c>
      <c r="N122" s="1">
        <f>'2011'!K122</f>
        <v>1606</v>
      </c>
      <c r="O122" s="1">
        <f>'2012'!$K122</f>
        <v>1318</v>
      </c>
      <c r="P122" s="1">
        <f>'2013'!$K122</f>
        <v>962</v>
      </c>
      <c r="Q122" s="2">
        <f>'2001'!$N122</f>
        <v>1930</v>
      </c>
      <c r="R122" s="1">
        <f>'2002'!$N122</f>
        <v>1912</v>
      </c>
      <c r="S122" s="1">
        <f>'2003'!$N122</f>
        <v>1990</v>
      </c>
      <c r="T122" s="1">
        <f>'2004'!$N122</f>
        <v>0</v>
      </c>
      <c r="U122" s="1">
        <f>'2005'!N122</f>
        <v>2142</v>
      </c>
      <c r="V122" s="1">
        <f>'2006'!N122</f>
        <v>0</v>
      </c>
      <c r="W122" s="1">
        <f>'2007'!N122</f>
        <v>0</v>
      </c>
      <c r="X122" s="1">
        <f>'2008'!N122</f>
        <v>1664</v>
      </c>
      <c r="Y122" s="1">
        <f>'2009'!N122</f>
        <v>0</v>
      </c>
      <c r="Z122" s="1">
        <f>'2010'!N122</f>
        <v>1455</v>
      </c>
      <c r="AA122" s="1">
        <f>'2011'!N122</f>
        <v>1513</v>
      </c>
      <c r="AB122" s="1">
        <f>'2012'!N122</f>
        <v>1256</v>
      </c>
      <c r="AC122" s="1">
        <f>'2013'!O122</f>
        <v>852</v>
      </c>
      <c r="AD122" s="2">
        <f>'2001'!$O122</f>
        <v>2465</v>
      </c>
      <c r="AE122" s="1">
        <f>'2002'!$O122</f>
        <v>2426</v>
      </c>
      <c r="AF122" s="1">
        <f>'2003'!$O122</f>
        <v>1847</v>
      </c>
      <c r="AG122" s="1">
        <f>'2004'!$O122</f>
        <v>0</v>
      </c>
      <c r="AH122" s="1">
        <f>'2005'!O122</f>
        <v>1682</v>
      </c>
      <c r="AI122" s="1">
        <f>'2006'!O122</f>
        <v>0</v>
      </c>
      <c r="AJ122" s="1">
        <f>'2007'!O122</f>
        <v>0</v>
      </c>
      <c r="AK122" s="1">
        <f>'2008'!O122</f>
        <v>1357</v>
      </c>
      <c r="AL122" s="1">
        <f>'2009'!O122</f>
        <v>0</v>
      </c>
      <c r="AM122" s="1">
        <f>'2010'!O122</f>
        <v>1277</v>
      </c>
      <c r="AN122" s="1">
        <f>'2011'!O122</f>
        <v>1306</v>
      </c>
      <c r="AO122" s="1">
        <f>'2012'!O122</f>
        <v>1222</v>
      </c>
      <c r="AP122" s="1">
        <f>'2013'!$O122</f>
        <v>852</v>
      </c>
      <c r="AQ122" s="2">
        <f>'2001'!$R122</f>
        <v>1807</v>
      </c>
      <c r="AR122" s="1">
        <f>'2002'!$R122</f>
        <v>1579</v>
      </c>
      <c r="AS122" s="1">
        <f>'2003'!$R122</f>
        <v>1582</v>
      </c>
      <c r="AT122" s="1">
        <f>'2004'!$R122</f>
        <v>0</v>
      </c>
      <c r="AU122" s="1">
        <f>'2005'!R122</f>
        <v>1248</v>
      </c>
      <c r="AV122" s="1">
        <f>'2006'!R122</f>
        <v>0</v>
      </c>
      <c r="AW122" s="1">
        <f>'2007'!R122</f>
        <v>0</v>
      </c>
      <c r="AX122" s="1">
        <f>'2008'!R122</f>
        <v>901</v>
      </c>
      <c r="AY122" s="1">
        <f>'2009'!R122</f>
        <v>0</v>
      </c>
      <c r="AZ122" s="1">
        <f>'2010'!R122</f>
        <v>926</v>
      </c>
      <c r="BA122" s="1">
        <f>'2011'!R122</f>
        <v>997</v>
      </c>
      <c r="BB122" s="1">
        <f>'2012'!R122</f>
        <v>906</v>
      </c>
      <c r="BC122" s="1">
        <f>'2013'!$R122</f>
        <v>456</v>
      </c>
      <c r="BD122" s="3">
        <f>'2001'!S122</f>
        <v>7.6673427991886409E-2</v>
      </c>
      <c r="BE122" s="4">
        <f>'2002'!$S122</f>
        <v>8.244023083264633E-2</v>
      </c>
      <c r="BF122" s="4">
        <f>'2003'!$S122</f>
        <v>6.442880346507851E-2</v>
      </c>
      <c r="BG122" s="4" t="str">
        <f>'2004'!$S122</f>
        <v/>
      </c>
      <c r="BH122" s="4">
        <f>'2005'!$S122</f>
        <v>0.10463733650416171</v>
      </c>
      <c r="BI122" s="4" t="str">
        <f>'2006'!S122</f>
        <v/>
      </c>
      <c r="BJ122" s="4" t="str">
        <f>'2007'!S122</f>
        <v/>
      </c>
      <c r="BK122" s="4">
        <f>'2008'!S122</f>
        <v>0.11422254974207811</v>
      </c>
      <c r="BL122" s="4" t="str">
        <f>'2009'!S122</f>
        <v/>
      </c>
      <c r="BM122" s="4">
        <f>'2010'!S122</f>
        <v>0.1033672670321065</v>
      </c>
      <c r="BN122" s="165">
        <f>'2011'!S122</f>
        <v>8.7289433384379791E-2</v>
      </c>
      <c r="BO122" s="165">
        <f>'2012'!$S122</f>
        <v>7.6104746317512281E-2</v>
      </c>
      <c r="BP122" s="4">
        <f>'2013'!$S122</f>
        <v>0.11267605633802817</v>
      </c>
      <c r="BQ122" s="1"/>
      <c r="BR122" s="1"/>
      <c r="BS122" s="1"/>
      <c r="BT122" s="1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1"/>
      <c r="CG122" s="1"/>
      <c r="CH122" s="1"/>
      <c r="CI122" s="1"/>
      <c r="CJ122" s="1"/>
      <c r="CK122" s="1"/>
      <c r="CL122" s="1"/>
    </row>
    <row r="123" spans="1:90" ht="14.4">
      <c r="A123" s="1" t="s">
        <v>300</v>
      </c>
      <c r="B123" s="1" t="s">
        <v>102</v>
      </c>
      <c r="C123" s="12">
        <v>47401</v>
      </c>
      <c r="D123" s="2">
        <f>'2001'!$K123</f>
        <v>1856</v>
      </c>
      <c r="E123" s="1">
        <f>'2002'!$K123</f>
        <v>1740</v>
      </c>
      <c r="F123" s="1">
        <f>'2003'!$K123</f>
        <v>0</v>
      </c>
      <c r="G123" s="1">
        <f>'2004'!$K123</f>
        <v>1530</v>
      </c>
      <c r="H123" s="1">
        <f>'2005'!K123</f>
        <v>1543</v>
      </c>
      <c r="I123" s="1">
        <f>'2006'!K123</f>
        <v>1697</v>
      </c>
      <c r="J123" s="1">
        <f>'2007'!K123</f>
        <v>1520</v>
      </c>
      <c r="K123" s="1">
        <f>'2008'!K123</f>
        <v>1284</v>
      </c>
      <c r="L123" s="1">
        <f>'2009'!K123</f>
        <v>1426</v>
      </c>
      <c r="M123" s="1">
        <f>'2010'!K123</f>
        <v>1284</v>
      </c>
      <c r="N123" s="1">
        <f>'2011'!K123</f>
        <v>1368</v>
      </c>
      <c r="O123" s="1">
        <f>'2012'!$K123</f>
        <v>0</v>
      </c>
      <c r="P123" s="1">
        <f>'2013'!$K123</f>
        <v>996</v>
      </c>
      <c r="Q123" s="2">
        <f>'2001'!$N123</f>
        <v>1791</v>
      </c>
      <c r="R123" s="1">
        <f>'2002'!$N123</f>
        <v>1694</v>
      </c>
      <c r="S123" s="1">
        <f>'2003'!$N123</f>
        <v>0</v>
      </c>
      <c r="T123" s="1">
        <f>'2004'!$N123</f>
        <v>1466</v>
      </c>
      <c r="U123" s="1">
        <f>'2005'!N123</f>
        <v>1500</v>
      </c>
      <c r="V123" s="1">
        <f>'2006'!N123</f>
        <v>1614</v>
      </c>
      <c r="W123" s="1">
        <f>'2007'!N123</f>
        <v>1411</v>
      </c>
      <c r="X123" s="1">
        <f>'2008'!N123</f>
        <v>963</v>
      </c>
      <c r="Y123" s="1">
        <f>'2009'!N123</f>
        <v>1222</v>
      </c>
      <c r="Z123" s="1">
        <f>'2010'!N123</f>
        <v>1056</v>
      </c>
      <c r="AA123" s="1">
        <f>'2011'!N123</f>
        <v>1255</v>
      </c>
      <c r="AB123" s="1">
        <f>'2012'!N123</f>
        <v>0</v>
      </c>
      <c r="AC123" s="1">
        <f>'2013'!O123</f>
        <v>1067</v>
      </c>
      <c r="AD123" s="2">
        <f>'2001'!$O123</f>
        <v>1806</v>
      </c>
      <c r="AE123" s="1">
        <f>'2002'!$O123</f>
        <v>1911</v>
      </c>
      <c r="AF123" s="1">
        <f>'2003'!$O123</f>
        <v>0</v>
      </c>
      <c r="AG123" s="1">
        <f>'2004'!$O123</f>
        <v>1749</v>
      </c>
      <c r="AH123" s="1">
        <f>'2005'!O123</f>
        <v>1546</v>
      </c>
      <c r="AI123" s="1">
        <f>'2006'!O123</f>
        <v>1773</v>
      </c>
      <c r="AJ123" s="1">
        <f>'2007'!O123</f>
        <v>1726</v>
      </c>
      <c r="AK123" s="1">
        <f>'2008'!O123</f>
        <v>1355</v>
      </c>
      <c r="AL123" s="1">
        <f>'2009'!O123</f>
        <v>1502</v>
      </c>
      <c r="AM123" s="1">
        <f>'2010'!O123</f>
        <v>1378</v>
      </c>
      <c r="AN123" s="1">
        <f>'2011'!O123</f>
        <v>1398</v>
      </c>
      <c r="AO123" s="1">
        <f>'2012'!O123</f>
        <v>0</v>
      </c>
      <c r="AP123" s="1">
        <f>'2013'!$O123</f>
        <v>1067</v>
      </c>
      <c r="AQ123" s="2">
        <f>'2001'!$R123</f>
        <v>1511</v>
      </c>
      <c r="AR123" s="1">
        <f>'2002'!$R123</f>
        <v>1642</v>
      </c>
      <c r="AS123" s="1">
        <f>'2003'!$R123</f>
        <v>0</v>
      </c>
      <c r="AT123" s="1">
        <f>'2004'!$R123</f>
        <v>1458</v>
      </c>
      <c r="AU123" s="1">
        <f>'2005'!R123</f>
        <v>1310</v>
      </c>
      <c r="AV123" s="1">
        <f>'2006'!R123</f>
        <v>1453</v>
      </c>
      <c r="AW123" s="1">
        <f>'2007'!R123</f>
        <v>1362</v>
      </c>
      <c r="AX123" s="1">
        <f>'2008'!R123</f>
        <v>1126</v>
      </c>
      <c r="AY123" s="1">
        <f>'2009'!R123</f>
        <v>1026</v>
      </c>
      <c r="AZ123" s="1">
        <f>'2010'!R123</f>
        <v>908</v>
      </c>
      <c r="BA123" s="1">
        <f>'2011'!R123</f>
        <v>854</v>
      </c>
      <c r="BB123" s="1">
        <f>'2012'!R123</f>
        <v>0</v>
      </c>
      <c r="BC123" s="1">
        <f>'2013'!$R123</f>
        <v>485</v>
      </c>
      <c r="BD123" s="3">
        <f>'2001'!S123</f>
        <v>7.9180509413067549E-2</v>
      </c>
      <c r="BE123" s="4">
        <f>'2002'!$S123</f>
        <v>6.2271062271062272E-2</v>
      </c>
      <c r="BF123" s="4" t="str">
        <f>'2003'!$S123</f>
        <v/>
      </c>
      <c r="BG123" s="4">
        <f>'2004'!$S123</f>
        <v>7.432818753573471E-2</v>
      </c>
      <c r="BH123" s="4">
        <f>'2005'!$S123</f>
        <v>5.3040103492884863E-2</v>
      </c>
      <c r="BI123" s="4">
        <f>'2006'!S123</f>
        <v>6.5425831923293848E-2</v>
      </c>
      <c r="BJ123" s="4">
        <f>'2007'!S123</f>
        <v>8.4009269988412516E-2</v>
      </c>
      <c r="BK123" s="4">
        <f>'2008'!S123</f>
        <v>6.4206642066420669E-2</v>
      </c>
      <c r="BL123" s="4">
        <f>'2009'!S123</f>
        <v>6.3249001331557919E-2</v>
      </c>
      <c r="BM123" s="4">
        <f>'2010'!S123</f>
        <v>6.8214804063860671E-2</v>
      </c>
      <c r="BN123" s="165">
        <f>'2011'!S123</f>
        <v>7.3676680972818306E-2</v>
      </c>
      <c r="BO123" s="165" t="str">
        <f>'2012'!$S123</f>
        <v/>
      </c>
      <c r="BP123" s="4">
        <f>'2013'!$S123</f>
        <v>8.7160262417994377E-2</v>
      </c>
      <c r="BQ123" s="1"/>
      <c r="BR123" s="1"/>
      <c r="BS123" s="1"/>
      <c r="BT123" s="1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1"/>
      <c r="CG123" s="1"/>
      <c r="CH123" s="1"/>
      <c r="CI123" s="1"/>
      <c r="CJ123" s="1"/>
      <c r="CK123" s="1"/>
      <c r="CL123" s="1"/>
    </row>
    <row r="124" spans="1:90" ht="14.4">
      <c r="A124" s="1" t="s">
        <v>302</v>
      </c>
      <c r="B124" s="1" t="s">
        <v>103</v>
      </c>
      <c r="C124" s="12">
        <v>73673</v>
      </c>
      <c r="D124" s="2">
        <f>'2001'!$K124</f>
        <v>0</v>
      </c>
      <c r="E124" s="1">
        <f>'2002'!$K124</f>
        <v>1688</v>
      </c>
      <c r="F124" s="1">
        <f>'2003'!$K124</f>
        <v>0</v>
      </c>
      <c r="G124" s="1">
        <f>'2004'!$K124</f>
        <v>0</v>
      </c>
      <c r="H124" s="1">
        <f>'2005'!K124</f>
        <v>1296</v>
      </c>
      <c r="I124" s="1">
        <f>'2006'!K124</f>
        <v>1589</v>
      </c>
      <c r="J124" s="1">
        <f>'2007'!K124</f>
        <v>1572</v>
      </c>
      <c r="K124" s="1">
        <f>'2008'!K124</f>
        <v>1932</v>
      </c>
      <c r="L124" s="1">
        <f>'2009'!K124</f>
        <v>2207</v>
      </c>
      <c r="M124" s="1">
        <f>'2010'!K124</f>
        <v>1951</v>
      </c>
      <c r="N124" s="1">
        <f>'2011'!K124</f>
        <v>2044</v>
      </c>
      <c r="O124" s="1">
        <f>'2012'!$K124</f>
        <v>1816</v>
      </c>
      <c r="P124" s="1">
        <f>'2013'!$K124</f>
        <v>1510</v>
      </c>
      <c r="Q124" s="2">
        <f>'2001'!$N124</f>
        <v>0</v>
      </c>
      <c r="R124" s="1">
        <f>'2002'!$N124</f>
        <v>1561</v>
      </c>
      <c r="S124" s="1">
        <f>'2003'!$N124</f>
        <v>0</v>
      </c>
      <c r="T124" s="1">
        <f>'2004'!$N124</f>
        <v>0</v>
      </c>
      <c r="U124" s="1">
        <f>'2005'!N124</f>
        <v>1278</v>
      </c>
      <c r="V124" s="1">
        <f>'2006'!N124</f>
        <v>1536</v>
      </c>
      <c r="W124" s="1">
        <f>'2007'!N124</f>
        <v>1511</v>
      </c>
      <c r="X124" s="1">
        <f>'2008'!N124</f>
        <v>1761</v>
      </c>
      <c r="Y124" s="1">
        <f>'2009'!N124</f>
        <v>2000</v>
      </c>
      <c r="Z124" s="1">
        <f>'2010'!N124</f>
        <v>1835</v>
      </c>
      <c r="AA124" s="1">
        <f>'2011'!N124</f>
        <v>1931</v>
      </c>
      <c r="AB124" s="1">
        <f>'2012'!N124</f>
        <v>1705</v>
      </c>
      <c r="AC124" s="1">
        <f>'2013'!O124</f>
        <v>1466</v>
      </c>
      <c r="AD124" s="2">
        <f>'2001'!$O124</f>
        <v>0</v>
      </c>
      <c r="AE124" s="1">
        <f>'2002'!$O124</f>
        <v>2403</v>
      </c>
      <c r="AF124" s="1">
        <f>'2003'!$O124</f>
        <v>0</v>
      </c>
      <c r="AG124" s="1">
        <f>'2004'!$O124</f>
        <v>0</v>
      </c>
      <c r="AH124" s="1">
        <f>'2005'!O124</f>
        <v>1894</v>
      </c>
      <c r="AI124" s="1">
        <f>'2006'!O124</f>
        <v>2173</v>
      </c>
      <c r="AJ124" s="1">
        <f>'2007'!O124</f>
        <v>2443</v>
      </c>
      <c r="AK124" s="1">
        <f>'2008'!O124</f>
        <v>3075</v>
      </c>
      <c r="AL124" s="1">
        <f>'2009'!O124</f>
        <v>2380</v>
      </c>
      <c r="AM124" s="1">
        <f>'2010'!O124</f>
        <v>1982</v>
      </c>
      <c r="AN124" s="1">
        <f>'2011'!O124</f>
        <v>2058</v>
      </c>
      <c r="AO124" s="1">
        <f>'2012'!O124</f>
        <v>1651</v>
      </c>
      <c r="AP124" s="1">
        <f>'2013'!$O124</f>
        <v>1466</v>
      </c>
      <c r="AQ124" s="2">
        <f>'2001'!$R124</f>
        <v>0</v>
      </c>
      <c r="AR124" s="1">
        <f>'2002'!$R124</f>
        <v>2206</v>
      </c>
      <c r="AS124" s="1">
        <f>'2003'!$R124</f>
        <v>0</v>
      </c>
      <c r="AT124" s="1">
        <f>'2004'!$R124</f>
        <v>0</v>
      </c>
      <c r="AU124" s="1">
        <f>'2005'!R124</f>
        <v>1687</v>
      </c>
      <c r="AV124" s="1">
        <f>'2006'!R124</f>
        <v>1870</v>
      </c>
      <c r="AW124" s="1">
        <f>'2007'!R124</f>
        <v>2051</v>
      </c>
      <c r="AX124" s="1">
        <f>'2008'!R124</f>
        <v>2482</v>
      </c>
      <c r="AY124" s="1">
        <f>'2009'!R124</f>
        <v>1939</v>
      </c>
      <c r="AZ124" s="1">
        <f>'2010'!R124</f>
        <v>1713</v>
      </c>
      <c r="BA124" s="1">
        <f>'2011'!R124</f>
        <v>1789</v>
      </c>
      <c r="BB124" s="1">
        <f>'2012'!R124</f>
        <v>1274</v>
      </c>
      <c r="BC124" s="1">
        <f>'2013'!$R124</f>
        <v>935</v>
      </c>
      <c r="BD124" s="3" t="str">
        <f>'2001'!S124</f>
        <v/>
      </c>
      <c r="BE124" s="4">
        <f>'2002'!$S124</f>
        <v>4.2030794839783607E-2</v>
      </c>
      <c r="BF124" s="4" t="str">
        <f>'2003'!$S124</f>
        <v/>
      </c>
      <c r="BG124" s="4" t="str">
        <f>'2004'!$S124</f>
        <v/>
      </c>
      <c r="BH124" s="4">
        <f>'2005'!$S124</f>
        <v>0.10137275607180571</v>
      </c>
      <c r="BI124" s="4">
        <f>'2006'!S124</f>
        <v>0.11412793373216751</v>
      </c>
      <c r="BJ124" s="4">
        <f>'2007'!S124</f>
        <v>8.5959885386819479E-2</v>
      </c>
      <c r="BK124" s="4">
        <f>'2008'!S124</f>
        <v>2.0162601626016262E-2</v>
      </c>
      <c r="BL124" s="4">
        <f>'2009'!S124</f>
        <v>6.8067226890756297E-2</v>
      </c>
      <c r="BM124" s="4">
        <f>'2010'!S124</f>
        <v>7.5681130171543895E-3</v>
      </c>
      <c r="BN124" s="165">
        <f>'2011'!S124</f>
        <v>5.9766763848396499E-2</v>
      </c>
      <c r="BO124" s="165">
        <f>'2012'!$S124</f>
        <v>6.9049061175045431E-2</v>
      </c>
      <c r="BP124" s="4">
        <f>'2013'!$S124</f>
        <v>8.3219645293315145E-2</v>
      </c>
      <c r="BQ124" s="1"/>
      <c r="BR124" s="1"/>
      <c r="BS124" s="1"/>
      <c r="BT124" s="1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1"/>
      <c r="CG124" s="1"/>
      <c r="CH124" s="1"/>
      <c r="CI124" s="1"/>
      <c r="CJ124" s="1"/>
      <c r="CK124" s="1"/>
      <c r="CL124" s="1"/>
    </row>
    <row r="125" spans="1:90" ht="14.4">
      <c r="A125" s="1" t="s">
        <v>345</v>
      </c>
      <c r="B125" s="1" t="s">
        <v>344</v>
      </c>
      <c r="C125" s="12">
        <v>13981</v>
      </c>
      <c r="D125" s="2"/>
      <c r="E125" s="1"/>
      <c r="F125" s="1"/>
      <c r="G125" s="1"/>
      <c r="H125" s="1"/>
      <c r="I125" s="1"/>
      <c r="J125" s="1"/>
      <c r="K125" s="1"/>
      <c r="L125" s="1"/>
      <c r="M125" s="1"/>
      <c r="N125" s="1">
        <f>'2011'!K125</f>
        <v>0</v>
      </c>
      <c r="O125" s="1">
        <f>'2012'!$K125</f>
        <v>34</v>
      </c>
      <c r="P125" s="1">
        <f>'2013'!$K125</f>
        <v>30</v>
      </c>
      <c r="Q125" s="2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>
        <f>'2012'!N125</f>
        <v>0</v>
      </c>
      <c r="AC125" s="1">
        <f>'2013'!O125</f>
        <v>92</v>
      </c>
      <c r="AD125" s="2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>
        <f>'2012'!O125</f>
        <v>136</v>
      </c>
      <c r="AP125" s="1">
        <f>'2013'!$O125</f>
        <v>92</v>
      </c>
      <c r="AQ125" s="2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>
        <f>'2012'!R125</f>
        <v>0</v>
      </c>
      <c r="BC125" s="1">
        <f>'2013'!$R125</f>
        <v>0</v>
      </c>
      <c r="BD125" s="3">
        <f>'2001'!S125</f>
        <v>1.1494252873563218E-2</v>
      </c>
      <c r="BE125" s="4" t="str">
        <f>'2002'!$S125</f>
        <v/>
      </c>
      <c r="BF125" s="4">
        <f>'2003'!$S125</f>
        <v>0</v>
      </c>
      <c r="BG125" s="4">
        <f>'2004'!$S125</f>
        <v>0</v>
      </c>
      <c r="BH125" s="4" t="str">
        <f>'2005'!$S125</f>
        <v/>
      </c>
      <c r="BI125" s="4" t="str">
        <f>'2006'!S125</f>
        <v/>
      </c>
      <c r="BJ125" s="4" t="str">
        <f>'2007'!S125</f>
        <v/>
      </c>
      <c r="BK125" s="4" t="str">
        <f>'2008'!S125</f>
        <v/>
      </c>
      <c r="BL125" s="4">
        <f>'2009'!S125</f>
        <v>0</v>
      </c>
      <c r="BM125" s="4" t="str">
        <f>'2010'!S125</f>
        <v/>
      </c>
      <c r="BN125" s="165" t="str">
        <f>'2011'!S125</f>
        <v/>
      </c>
      <c r="BO125" s="165">
        <f>'2012'!$S125</f>
        <v>3.6764705882352942E-2</v>
      </c>
      <c r="BP125" s="4">
        <f>'2013'!$S125</f>
        <v>0.11956521739130435</v>
      </c>
      <c r="BQ125" s="1"/>
      <c r="BR125" s="1"/>
      <c r="BS125" s="1"/>
      <c r="BT125" s="1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1"/>
      <c r="CG125" s="1"/>
      <c r="CH125" s="1"/>
      <c r="CI125" s="1"/>
      <c r="CJ125" s="1"/>
      <c r="CK125" s="1"/>
      <c r="CL125" s="1"/>
    </row>
    <row r="126" spans="1:90" ht="14.4">
      <c r="A126" s="1" t="s">
        <v>304</v>
      </c>
      <c r="B126" s="1" t="s">
        <v>104</v>
      </c>
      <c r="C126" s="12">
        <v>33090</v>
      </c>
      <c r="D126" s="2">
        <f>'2001'!$K126</f>
        <v>384</v>
      </c>
      <c r="E126" s="1">
        <f>'2002'!$K126</f>
        <v>385</v>
      </c>
      <c r="F126" s="1">
        <f>'2003'!$K126</f>
        <v>382</v>
      </c>
      <c r="G126" s="1">
        <f>'2004'!$K126</f>
        <v>388</v>
      </c>
      <c r="H126" s="1">
        <f>'2005'!K126</f>
        <v>196</v>
      </c>
      <c r="I126" s="1">
        <f>'2006'!K126</f>
        <v>330</v>
      </c>
      <c r="J126" s="1">
        <f>'2007'!K126</f>
        <v>235</v>
      </c>
      <c r="K126" s="1">
        <f>'2008'!K126</f>
        <v>279</v>
      </c>
      <c r="L126" s="1">
        <f>'2009'!K126</f>
        <v>403</v>
      </c>
      <c r="M126" s="1">
        <f>'2010'!K126</f>
        <v>343</v>
      </c>
      <c r="N126" s="1">
        <f>'2011'!K126</f>
        <v>406</v>
      </c>
      <c r="O126" s="1">
        <f>'2012'!$K126</f>
        <v>242</v>
      </c>
      <c r="P126" s="1">
        <f>'2013'!$K126</f>
        <v>0</v>
      </c>
      <c r="Q126" s="2">
        <f>'2001'!$N126</f>
        <v>337</v>
      </c>
      <c r="R126" s="1">
        <f>'2002'!$N126</f>
        <v>387</v>
      </c>
      <c r="S126" s="1">
        <f>'2003'!$N126</f>
        <v>329</v>
      </c>
      <c r="T126" s="1">
        <f>'2004'!$N126</f>
        <v>349</v>
      </c>
      <c r="U126" s="1">
        <f>'2005'!N126</f>
        <v>140</v>
      </c>
      <c r="V126" s="1">
        <f>'2006'!N126</f>
        <v>180</v>
      </c>
      <c r="W126" s="1">
        <f>'2007'!N126</f>
        <v>201</v>
      </c>
      <c r="X126" s="1">
        <f>'2008'!N126</f>
        <v>247</v>
      </c>
      <c r="Y126" s="1">
        <f>'2009'!N126</f>
        <v>369</v>
      </c>
      <c r="Z126" s="1">
        <f>'2010'!N126</f>
        <v>236</v>
      </c>
      <c r="AA126" s="1">
        <f>'2011'!N126</f>
        <v>269</v>
      </c>
      <c r="AB126" s="1">
        <f>'2012'!N126</f>
        <v>120</v>
      </c>
      <c r="AC126" s="1">
        <f>'2013'!O126</f>
        <v>0</v>
      </c>
      <c r="AD126" s="2">
        <f>'2001'!$O126</f>
        <v>973</v>
      </c>
      <c r="AE126" s="1">
        <f>'2002'!$O126</f>
        <v>825</v>
      </c>
      <c r="AF126" s="1">
        <f>'2003'!$O126</f>
        <v>796</v>
      </c>
      <c r="AG126" s="1">
        <f>'2004'!$O126</f>
        <v>707</v>
      </c>
      <c r="AH126" s="1">
        <f>'2005'!O126</f>
        <v>418</v>
      </c>
      <c r="AI126" s="1">
        <f>'2006'!O126</f>
        <v>607</v>
      </c>
      <c r="AJ126" s="1">
        <f>'2007'!O126</f>
        <v>544</v>
      </c>
      <c r="AK126" s="1">
        <f>'2008'!O126</f>
        <v>608</v>
      </c>
      <c r="AL126" s="1">
        <f>'2009'!O126</f>
        <v>671</v>
      </c>
      <c r="AM126" s="1">
        <f>'2010'!O126</f>
        <v>638</v>
      </c>
      <c r="AN126" s="1">
        <f>'2011'!O126</f>
        <v>630</v>
      </c>
      <c r="AO126" s="1">
        <f>'2012'!O126</f>
        <v>479</v>
      </c>
      <c r="AP126" s="1">
        <f>'2013'!$O126</f>
        <v>0</v>
      </c>
      <c r="AQ126" s="2">
        <f>'2001'!$R126</f>
        <v>759</v>
      </c>
      <c r="AR126" s="1">
        <f>'2002'!$R126</f>
        <v>680</v>
      </c>
      <c r="AS126" s="1">
        <f>'2003'!$R126</f>
        <v>623</v>
      </c>
      <c r="AT126" s="1">
        <f>'2004'!$R126</f>
        <v>532</v>
      </c>
      <c r="AU126" s="1">
        <f>'2005'!R126</f>
        <v>214</v>
      </c>
      <c r="AV126" s="1">
        <f>'2006'!R126</f>
        <v>342</v>
      </c>
      <c r="AW126" s="1">
        <f>'2007'!R126</f>
        <v>393</v>
      </c>
      <c r="AX126" s="1">
        <f>'2008'!R126</f>
        <v>432</v>
      </c>
      <c r="AY126" s="1">
        <f>'2009'!R126</f>
        <v>331</v>
      </c>
      <c r="AZ126" s="1">
        <f>'2010'!R126</f>
        <v>156</v>
      </c>
      <c r="BA126" s="1">
        <f>'2011'!R126</f>
        <v>123</v>
      </c>
      <c r="BB126" s="1">
        <f>'2012'!R126</f>
        <v>140</v>
      </c>
      <c r="BC126" s="1">
        <f>'2013'!$R126</f>
        <v>0</v>
      </c>
      <c r="BD126" s="3">
        <f>'2001'!S126</f>
        <v>0.12024665981500514</v>
      </c>
      <c r="BE126" s="4">
        <f>'2002'!$S126</f>
        <v>5.9393939393939395E-2</v>
      </c>
      <c r="BF126" s="4">
        <f>'2003'!$S126</f>
        <v>6.407035175879397E-2</v>
      </c>
      <c r="BG126" s="4">
        <f>'2004'!$S126</f>
        <v>8.3451202263083446E-2</v>
      </c>
      <c r="BH126" s="4">
        <f>'2005'!$S126</f>
        <v>0.12440191387559808</v>
      </c>
      <c r="BI126" s="4">
        <f>'2006'!S126</f>
        <v>0.25205930807248766</v>
      </c>
      <c r="BJ126" s="4">
        <f>'2007'!S126</f>
        <v>0.11029411764705882</v>
      </c>
      <c r="BK126" s="4">
        <f>'2008'!S126</f>
        <v>8.3881578947368418E-2</v>
      </c>
      <c r="BL126" s="4">
        <f>'2009'!S126</f>
        <v>4.6199701937406856E-2</v>
      </c>
      <c r="BM126" s="4">
        <f>'2010'!S126</f>
        <v>0.17241379310344829</v>
      </c>
      <c r="BN126" s="165">
        <f>'2011'!S126</f>
        <v>0.1873015873015873</v>
      </c>
      <c r="BO126" s="165">
        <f>'2012'!$S126</f>
        <v>0.1732776617954071</v>
      </c>
      <c r="BP126" s="4" t="str">
        <f>'2013'!$S126</f>
        <v/>
      </c>
      <c r="BQ126" s="1"/>
      <c r="BR126" s="1"/>
      <c r="BS126" s="1"/>
      <c r="BT126" s="1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1"/>
      <c r="CG126" s="1"/>
      <c r="CH126" s="1"/>
      <c r="CI126" s="1"/>
      <c r="CJ126" s="1"/>
      <c r="CK126" s="1"/>
      <c r="CL126" s="1"/>
    </row>
    <row r="127" spans="1:90" ht="14.4">
      <c r="A127" s="1" t="s">
        <v>306</v>
      </c>
      <c r="B127" s="1" t="s">
        <v>105</v>
      </c>
      <c r="C127" s="12">
        <v>4407</v>
      </c>
      <c r="D127" s="2">
        <f>'2001'!$K127</f>
        <v>0</v>
      </c>
      <c r="E127" s="1">
        <f>'2002'!$K127</f>
        <v>0</v>
      </c>
      <c r="F127" s="1">
        <f>'2003'!$K127</f>
        <v>0</v>
      </c>
      <c r="G127" s="1">
        <f>'2004'!$K127</f>
        <v>0</v>
      </c>
      <c r="H127" s="1">
        <f>'2005'!K127</f>
        <v>0</v>
      </c>
      <c r="I127" s="1">
        <f>'2006'!K127</f>
        <v>14</v>
      </c>
      <c r="J127" s="1">
        <f>'2007'!K127</f>
        <v>0</v>
      </c>
      <c r="K127" s="1">
        <f>'2008'!K127</f>
        <v>0</v>
      </c>
      <c r="L127" s="1">
        <f>'2009'!K127</f>
        <v>0</v>
      </c>
      <c r="M127" s="1">
        <f>'2010'!K127</f>
        <v>37</v>
      </c>
      <c r="N127" s="1">
        <f>'2011'!K127</f>
        <v>118</v>
      </c>
      <c r="O127" s="1">
        <f>'2012'!$K127</f>
        <v>226</v>
      </c>
      <c r="P127" s="1">
        <f>'2013'!$K127</f>
        <v>151</v>
      </c>
      <c r="Q127" s="2">
        <f>'2001'!$N127</f>
        <v>0</v>
      </c>
      <c r="R127" s="1">
        <f>'2002'!$N127</f>
        <v>0</v>
      </c>
      <c r="S127" s="1">
        <f>'2003'!$N127</f>
        <v>0</v>
      </c>
      <c r="T127" s="1">
        <f>'2004'!$N127</f>
        <v>0</v>
      </c>
      <c r="U127" s="1">
        <f>'2005'!N127</f>
        <v>0</v>
      </c>
      <c r="V127" s="1">
        <f>'2006'!N127</f>
        <v>11</v>
      </c>
      <c r="W127" s="1">
        <f>'2007'!N127</f>
        <v>0</v>
      </c>
      <c r="X127" s="1">
        <f>'2008'!N127</f>
        <v>0</v>
      </c>
      <c r="Y127" s="1">
        <f>'2009'!N127</f>
        <v>0</v>
      </c>
      <c r="Z127" s="1">
        <f>'2010'!N127</f>
        <v>35</v>
      </c>
      <c r="AA127" s="1">
        <f>'2011'!N127</f>
        <v>117</v>
      </c>
      <c r="AB127" s="1">
        <f>'2012'!N127</f>
        <v>223</v>
      </c>
      <c r="AC127" s="1">
        <f>'2013'!O127</f>
        <v>156</v>
      </c>
      <c r="AD127" s="2">
        <f>'2001'!$O127</f>
        <v>0</v>
      </c>
      <c r="AE127" s="1">
        <f>'2002'!$O127</f>
        <v>0</v>
      </c>
      <c r="AF127" s="1">
        <f>'2003'!$O127</f>
        <v>0</v>
      </c>
      <c r="AG127" s="1">
        <f>'2004'!$O127</f>
        <v>0</v>
      </c>
      <c r="AH127" s="1">
        <f>'2005'!O127</f>
        <v>0</v>
      </c>
      <c r="AI127" s="1">
        <f>'2006'!O127</f>
        <v>66</v>
      </c>
      <c r="AJ127" s="1">
        <f>'2007'!O127</f>
        <v>0</v>
      </c>
      <c r="AK127" s="1">
        <f>'2008'!O127</f>
        <v>0</v>
      </c>
      <c r="AL127" s="1">
        <f>'2009'!O127</f>
        <v>0</v>
      </c>
      <c r="AM127" s="1">
        <f>'2010'!O127</f>
        <v>37</v>
      </c>
      <c r="AN127" s="1">
        <f>'2011'!O127</f>
        <v>135</v>
      </c>
      <c r="AO127" s="1">
        <f>'2012'!O127</f>
        <v>116</v>
      </c>
      <c r="AP127" s="1">
        <f>'2013'!$O127</f>
        <v>156</v>
      </c>
      <c r="AQ127" s="2">
        <f>'2001'!$R127</f>
        <v>0</v>
      </c>
      <c r="AR127" s="1">
        <f>'2002'!$R127</f>
        <v>0</v>
      </c>
      <c r="AS127" s="1">
        <f>'2003'!$R127</f>
        <v>0</v>
      </c>
      <c r="AT127" s="1">
        <f>'2004'!$R127</f>
        <v>0</v>
      </c>
      <c r="AU127" s="1">
        <f>'2005'!R127</f>
        <v>0</v>
      </c>
      <c r="AV127" s="1">
        <f>'2006'!R127</f>
        <v>63</v>
      </c>
      <c r="AW127" s="1">
        <f>'2007'!R127</f>
        <v>0</v>
      </c>
      <c r="AX127" s="1">
        <f>'2008'!R127</f>
        <v>0</v>
      </c>
      <c r="AY127" s="1">
        <f>'2009'!R127</f>
        <v>0</v>
      </c>
      <c r="AZ127" s="1">
        <f>'2010'!R127</f>
        <v>32</v>
      </c>
      <c r="BA127" s="1">
        <f>'2011'!R127</f>
        <v>97</v>
      </c>
      <c r="BB127" s="1">
        <f>'2012'!R127</f>
        <v>79</v>
      </c>
      <c r="BC127" s="1">
        <f>'2013'!$R127</f>
        <v>108</v>
      </c>
      <c r="BD127" s="3" t="str">
        <f>'2001'!S127</f>
        <v/>
      </c>
      <c r="BE127" s="4" t="str">
        <f>'2002'!$S127</f>
        <v/>
      </c>
      <c r="BF127" s="4" t="str">
        <f>'2003'!$S127</f>
        <v/>
      </c>
      <c r="BG127" s="4" t="str">
        <f>'2004'!$S127</f>
        <v/>
      </c>
      <c r="BH127" s="4" t="str">
        <f>'2005'!$S127</f>
        <v/>
      </c>
      <c r="BI127" s="4">
        <f>'2006'!S127</f>
        <v>0.13636363636363635</v>
      </c>
      <c r="BJ127" s="4" t="str">
        <f>'2007'!S127</f>
        <v/>
      </c>
      <c r="BK127" s="4" t="str">
        <f>'2008'!S127</f>
        <v/>
      </c>
      <c r="BL127" s="4" t="str">
        <f>'2009'!S127</f>
        <v/>
      </c>
      <c r="BM127" s="4">
        <f>'2010'!S127</f>
        <v>0.13513513513513514</v>
      </c>
      <c r="BN127" s="165">
        <f>'2011'!S127</f>
        <v>0.17777777777777778</v>
      </c>
      <c r="BO127" s="165">
        <f>'2012'!$S127</f>
        <v>0.21551724137931033</v>
      </c>
      <c r="BP127" s="4">
        <f>'2013'!$S127</f>
        <v>0.20512820512820512</v>
      </c>
      <c r="BQ127" s="1"/>
      <c r="BR127" s="1"/>
      <c r="BS127" s="1"/>
      <c r="BT127" s="1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1"/>
      <c r="CG127" s="1"/>
      <c r="CH127" s="1"/>
      <c r="CI127" s="1"/>
      <c r="CJ127" s="1"/>
      <c r="CK127" s="1"/>
      <c r="CL127" s="1"/>
    </row>
    <row r="128" spans="1:90" ht="14.4">
      <c r="A128" s="1" t="s">
        <v>308</v>
      </c>
      <c r="B128" s="1" t="s">
        <v>106</v>
      </c>
      <c r="C128" s="12">
        <v>201292</v>
      </c>
      <c r="D128" s="2">
        <f>'2001'!$K128</f>
        <v>4066</v>
      </c>
      <c r="E128" s="1">
        <f>'2002'!$K128</f>
        <v>3236</v>
      </c>
      <c r="F128" s="1">
        <f>'2003'!$K128</f>
        <v>3694</v>
      </c>
      <c r="G128" s="1">
        <f>'2004'!$K128</f>
        <v>3050</v>
      </c>
      <c r="H128" s="1">
        <f>'2005'!K128</f>
        <v>3397</v>
      </c>
      <c r="I128" s="1">
        <f>'2006'!K128</f>
        <v>0</v>
      </c>
      <c r="J128" s="1">
        <f>'2007'!K128</f>
        <v>3320</v>
      </c>
      <c r="K128" s="1">
        <f>'2008'!K128</f>
        <v>3571</v>
      </c>
      <c r="L128" s="1">
        <f>'2009'!K128</f>
        <v>3952</v>
      </c>
      <c r="M128" s="1">
        <f>'2010'!K128</f>
        <v>3222</v>
      </c>
      <c r="N128" s="1">
        <f>'2011'!K128</f>
        <v>3359</v>
      </c>
      <c r="O128" s="1">
        <f>'2012'!$K128</f>
        <v>2827</v>
      </c>
      <c r="P128" s="1">
        <f>'2013'!$K128</f>
        <v>2788</v>
      </c>
      <c r="Q128" s="2">
        <f>'2001'!$N128</f>
        <v>3067</v>
      </c>
      <c r="R128" s="1">
        <f>'2002'!$N128</f>
        <v>2398</v>
      </c>
      <c r="S128" s="1">
        <f>'2003'!$N128</f>
        <v>3379</v>
      </c>
      <c r="T128" s="1">
        <f>'2004'!$N128</f>
        <v>2752</v>
      </c>
      <c r="U128" s="1">
        <f>'2005'!N128</f>
        <v>3087</v>
      </c>
      <c r="V128" s="1">
        <f>'2006'!N128</f>
        <v>0</v>
      </c>
      <c r="W128" s="1">
        <f>'2007'!N128</f>
        <v>2990</v>
      </c>
      <c r="X128" s="1">
        <f>'2008'!N128</f>
        <v>3292</v>
      </c>
      <c r="Y128" s="1">
        <f>'2009'!N128</f>
        <v>3605</v>
      </c>
      <c r="Z128" s="1">
        <f>'2010'!N128</f>
        <v>2904</v>
      </c>
      <c r="AA128" s="1">
        <f>'2011'!N128</f>
        <v>3037</v>
      </c>
      <c r="AB128" s="1">
        <f>'2012'!N128</f>
        <v>2514</v>
      </c>
      <c r="AC128" s="1">
        <f>'2013'!O128</f>
        <v>2709</v>
      </c>
      <c r="AD128" s="2">
        <f>'2001'!$O128</f>
        <v>4483</v>
      </c>
      <c r="AE128" s="1">
        <f>'2002'!$O128</f>
        <v>4196</v>
      </c>
      <c r="AF128" s="1">
        <f>'2003'!$O128</f>
        <v>3452</v>
      </c>
      <c r="AG128" s="1">
        <f>'2004'!$O128</f>
        <v>3157</v>
      </c>
      <c r="AH128" s="1">
        <f>'2005'!O128</f>
        <v>3497</v>
      </c>
      <c r="AI128" s="1">
        <f>'2006'!O128</f>
        <v>7373</v>
      </c>
      <c r="AJ128" s="1">
        <f>'2007'!O128</f>
        <v>3303</v>
      </c>
      <c r="AK128" s="1">
        <f>'2008'!O128</f>
        <v>3234</v>
      </c>
      <c r="AL128" s="1">
        <f>'2009'!O128</f>
        <v>3235</v>
      </c>
      <c r="AM128" s="1">
        <f>'2010'!O128</f>
        <v>2986</v>
      </c>
      <c r="AN128" s="1">
        <f>'2011'!O128</f>
        <v>3058</v>
      </c>
      <c r="AO128" s="1">
        <f>'2012'!O128</f>
        <v>2856</v>
      </c>
      <c r="AP128" s="1">
        <f>'2013'!$O128</f>
        <v>2709</v>
      </c>
      <c r="AQ128" s="2">
        <f>'2001'!$R128</f>
        <v>2899</v>
      </c>
      <c r="AR128" s="1">
        <f>'2002'!$R128</f>
        <v>2798</v>
      </c>
      <c r="AS128" s="1">
        <f>'2003'!$R128</f>
        <v>2751</v>
      </c>
      <c r="AT128" s="1">
        <f>'2004'!$R128</f>
        <v>2363</v>
      </c>
      <c r="AU128" s="1">
        <f>'2005'!R128</f>
        <v>2576</v>
      </c>
      <c r="AV128" s="1">
        <f>'2006'!R128</f>
        <v>5160</v>
      </c>
      <c r="AW128" s="1">
        <f>'2007'!R128</f>
        <v>2172</v>
      </c>
      <c r="AX128" s="1">
        <f>'2008'!R128</f>
        <v>2222</v>
      </c>
      <c r="AY128" s="1">
        <f>'2009'!R128</f>
        <v>2099</v>
      </c>
      <c r="AZ128" s="1">
        <f>'2010'!R128</f>
        <v>1949</v>
      </c>
      <c r="BA128" s="1">
        <f>'2011'!R128</f>
        <v>1979</v>
      </c>
      <c r="BB128" s="1">
        <f>'2012'!R128</f>
        <v>1797</v>
      </c>
      <c r="BC128" s="1">
        <f>'2013'!$R128</f>
        <v>1588</v>
      </c>
      <c r="BD128" s="3">
        <f>'2001'!S128</f>
        <v>5.5543163060450589E-2</v>
      </c>
      <c r="BE128" s="4">
        <f>'2002'!$S128</f>
        <v>5.6482364156339372E-2</v>
      </c>
      <c r="BF128" s="4">
        <f>'2003'!$S128</f>
        <v>7.5898030127462338E-2</v>
      </c>
      <c r="BG128" s="4">
        <f>'2004'!$S128</f>
        <v>7.2853975292999681E-2</v>
      </c>
      <c r="BH128" s="4">
        <f>'2005'!$S128</f>
        <v>0.26108092650843578</v>
      </c>
      <c r="BI128" s="4">
        <f>'2006'!S128</f>
        <v>5.1268140512681408E-2</v>
      </c>
      <c r="BJ128" s="4">
        <f>'2007'!S128</f>
        <v>9.5973357553739022E-2</v>
      </c>
      <c r="BK128" s="4">
        <f>'2008'!S128</f>
        <v>9.4619666048237475E-2</v>
      </c>
      <c r="BL128" s="4">
        <f>'2009'!S128</f>
        <v>0.1035548686244204</v>
      </c>
      <c r="BM128" s="4">
        <f>'2010'!S128</f>
        <v>9.645010046885466E-2</v>
      </c>
      <c r="BN128" s="165">
        <f>'2011'!S128</f>
        <v>9.7449313276651406E-2</v>
      </c>
      <c r="BO128" s="165">
        <f>'2012'!$S128</f>
        <v>0.10819327731092437</v>
      </c>
      <c r="BP128" s="4">
        <f>'2013'!$S128</f>
        <v>0.11590992986341823</v>
      </c>
      <c r="BQ128" s="1"/>
      <c r="BR128" s="1"/>
      <c r="BS128" s="1"/>
      <c r="BT128" s="1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1"/>
      <c r="CG128" s="1"/>
      <c r="CH128" s="1"/>
      <c r="CI128" s="1"/>
      <c r="CJ128" s="1"/>
      <c r="CK128" s="1"/>
      <c r="CL128" s="1"/>
    </row>
    <row r="129" spans="1:108" ht="14.4">
      <c r="A129" s="1" t="s">
        <v>310</v>
      </c>
      <c r="B129" s="1" t="s">
        <v>107</v>
      </c>
      <c r="C129" s="12">
        <v>45422</v>
      </c>
      <c r="D129" s="2">
        <f>'2001'!$K129</f>
        <v>550</v>
      </c>
      <c r="E129" s="1">
        <f>'2002'!$K129</f>
        <v>1224</v>
      </c>
      <c r="F129" s="1">
        <f>'2003'!$K129</f>
        <v>965</v>
      </c>
      <c r="G129" s="1">
        <f>'2004'!$K129</f>
        <v>0</v>
      </c>
      <c r="H129" s="1">
        <f>'2005'!K129</f>
        <v>527</v>
      </c>
      <c r="I129" s="1">
        <f>'2006'!K129</f>
        <v>0</v>
      </c>
      <c r="J129" s="1">
        <f>'2007'!K129</f>
        <v>647</v>
      </c>
      <c r="K129" s="1">
        <f>'2008'!K129</f>
        <v>0</v>
      </c>
      <c r="L129" s="1">
        <f>'2009'!K129</f>
        <v>0</v>
      </c>
      <c r="M129" s="1">
        <f>'2010'!K129</f>
        <v>1501</v>
      </c>
      <c r="N129" s="1">
        <f>'2011'!K129</f>
        <v>1218</v>
      </c>
      <c r="O129" s="1">
        <f>'2012'!$K129</f>
        <v>1471</v>
      </c>
      <c r="P129" s="1">
        <f>'2013'!$K129</f>
        <v>995</v>
      </c>
      <c r="Q129" s="2">
        <f>'2001'!$N129</f>
        <v>468</v>
      </c>
      <c r="R129" s="1">
        <f>'2002'!$N129</f>
        <v>1083</v>
      </c>
      <c r="S129" s="1">
        <f>'2003'!$N129</f>
        <v>777</v>
      </c>
      <c r="T129" s="1">
        <f>'2004'!$N129</f>
        <v>0</v>
      </c>
      <c r="U129" s="1">
        <f>'2005'!N129</f>
        <v>500</v>
      </c>
      <c r="V129" s="1">
        <f>'2006'!N129</f>
        <v>0</v>
      </c>
      <c r="W129" s="1">
        <f>'2007'!N129</f>
        <v>594</v>
      </c>
      <c r="X129" s="1">
        <f>'2008'!N129</f>
        <v>0</v>
      </c>
      <c r="Y129" s="1">
        <f>'2009'!N129</f>
        <v>0</v>
      </c>
      <c r="Z129" s="1">
        <f>'2010'!N129</f>
        <v>1391</v>
      </c>
      <c r="AA129" s="1">
        <f>'2011'!N129</f>
        <v>537</v>
      </c>
      <c r="AB129" s="1">
        <f>'2012'!N129</f>
        <v>604</v>
      </c>
      <c r="AC129" s="1">
        <f>'2013'!O129</f>
        <v>2012</v>
      </c>
      <c r="AD129" s="2">
        <f>'2001'!$O129</f>
        <v>1532</v>
      </c>
      <c r="AE129" s="1">
        <f>'2002'!$O129</f>
        <v>1860</v>
      </c>
      <c r="AF129" s="1">
        <f>'2003'!$O129</f>
        <v>1766</v>
      </c>
      <c r="AG129" s="1">
        <f>'2004'!$O129</f>
        <v>0</v>
      </c>
      <c r="AH129" s="1">
        <f>'2005'!O129</f>
        <v>1852</v>
      </c>
      <c r="AI129" s="1">
        <f>'2006'!O129</f>
        <v>0</v>
      </c>
      <c r="AJ129" s="1">
        <f>'2007'!O129</f>
        <v>1285</v>
      </c>
      <c r="AK129" s="1">
        <f>'2008'!O129</f>
        <v>0</v>
      </c>
      <c r="AL129" s="1">
        <f>'2009'!O129</f>
        <v>0</v>
      </c>
      <c r="AM129" s="1">
        <f>'2010'!O129</f>
        <v>2226</v>
      </c>
      <c r="AN129" s="1">
        <f>'2011'!O129</f>
        <v>2333</v>
      </c>
      <c r="AO129" s="1">
        <f>'2012'!O129</f>
        <v>2150</v>
      </c>
      <c r="AP129" s="1">
        <f>'2013'!$O129</f>
        <v>2012</v>
      </c>
      <c r="AQ129" s="2">
        <f>'2001'!$R129</f>
        <v>948</v>
      </c>
      <c r="AR129" s="1">
        <f>'2002'!$R129</f>
        <v>1704</v>
      </c>
      <c r="AS129" s="1">
        <f>'2003'!$R129</f>
        <v>1373</v>
      </c>
      <c r="AT129" s="1">
        <f>'2004'!$R129</f>
        <v>0</v>
      </c>
      <c r="AU129" s="1">
        <f>'2005'!R129</f>
        <v>1734</v>
      </c>
      <c r="AV129" s="1">
        <f>'2006'!R129</f>
        <v>0</v>
      </c>
      <c r="AW129" s="1">
        <f>'2007'!R129</f>
        <v>1003</v>
      </c>
      <c r="AX129" s="1">
        <f>'2008'!R129</f>
        <v>0</v>
      </c>
      <c r="AY129" s="1">
        <f>'2009'!R129</f>
        <v>0</v>
      </c>
      <c r="AZ129" s="1">
        <f>'2010'!R129</f>
        <v>1643</v>
      </c>
      <c r="BA129" s="1">
        <f>'2011'!R129</f>
        <v>704</v>
      </c>
      <c r="BB129" s="1">
        <f>'2012'!R129</f>
        <v>223</v>
      </c>
      <c r="BC129" s="1">
        <f>'2013'!$R129</f>
        <v>36</v>
      </c>
      <c r="BD129" s="3">
        <f>'2001'!S129</f>
        <v>3.91644908616188E-2</v>
      </c>
      <c r="BE129" s="4">
        <f>'2002'!$S129</f>
        <v>8.6021505376344086E-3</v>
      </c>
      <c r="BF129" s="4">
        <f>'2003'!$S129</f>
        <v>3.3408833522083806E-2</v>
      </c>
      <c r="BG129" s="4" t="str">
        <f>'2004'!$S129</f>
        <v/>
      </c>
      <c r="BH129" s="4">
        <f>'2005'!$S129</f>
        <v>2.3758099352051837E-2</v>
      </c>
      <c r="BI129" s="4" t="str">
        <f>'2006'!S129</f>
        <v/>
      </c>
      <c r="BJ129" s="4">
        <f>'2007'!S129</f>
        <v>7.0817120622568092E-2</v>
      </c>
      <c r="BK129" s="4" t="str">
        <f>'2008'!S129</f>
        <v/>
      </c>
      <c r="BL129" s="4" t="str">
        <f>'2009'!S129</f>
        <v/>
      </c>
      <c r="BM129" s="4">
        <f>'2010'!S129</f>
        <v>3.9982030548068287E-2</v>
      </c>
      <c r="BN129" s="165">
        <f>'2011'!S129</f>
        <v>0.10930132876125161</v>
      </c>
      <c r="BO129" s="165">
        <f>'2012'!$S129</f>
        <v>7.3953488372093021E-2</v>
      </c>
      <c r="BP129" s="4">
        <f>'2013'!$S129</f>
        <v>2.8330019880715707E-2</v>
      </c>
      <c r="BQ129" s="1"/>
      <c r="BR129" s="1"/>
      <c r="BS129" s="1"/>
      <c r="BT129" s="1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1"/>
      <c r="CG129" s="1"/>
      <c r="CH129" s="1"/>
      <c r="CI129" s="1"/>
      <c r="CJ129" s="1"/>
      <c r="CK129" s="1"/>
      <c r="CL129" s="1"/>
    </row>
    <row r="130" spans="1:108" ht="14.4">
      <c r="A130" s="1" t="s">
        <v>119</v>
      </c>
      <c r="B130" s="1" t="s">
        <v>108</v>
      </c>
      <c r="C130" s="12">
        <v>900993</v>
      </c>
      <c r="D130" s="2">
        <f>'2001'!$K130</f>
        <v>7032</v>
      </c>
      <c r="E130" s="1">
        <f>'2002'!$K130</f>
        <v>4132</v>
      </c>
      <c r="F130" s="1">
        <f>'2003'!$K130</f>
        <v>4389</v>
      </c>
      <c r="G130" s="1">
        <f>'2004'!$K130</f>
        <v>5026</v>
      </c>
      <c r="H130" s="1">
        <f>'2005'!K130</f>
        <v>4398</v>
      </c>
      <c r="I130" s="1">
        <f>'2006'!K130</f>
        <v>5164</v>
      </c>
      <c r="J130" s="1">
        <f>'2007'!K130</f>
        <v>2659</v>
      </c>
      <c r="K130" s="1">
        <f>'2008'!K130</f>
        <v>5655</v>
      </c>
      <c r="L130" s="1">
        <f>'2009'!K130</f>
        <v>8400</v>
      </c>
      <c r="M130" s="1">
        <f>'2010'!K130</f>
        <v>7010</v>
      </c>
      <c r="N130" s="1">
        <f>'2011'!K130</f>
        <v>7768</v>
      </c>
      <c r="O130" s="1">
        <f>'2012'!$K130</f>
        <v>6942</v>
      </c>
      <c r="P130" s="1">
        <f>'2013'!$K130</f>
        <v>5757</v>
      </c>
      <c r="Q130" s="2">
        <f>'2001'!$N130</f>
        <v>5182</v>
      </c>
      <c r="R130" s="1">
        <f>'2002'!$N130</f>
        <v>3112</v>
      </c>
      <c r="S130" s="1">
        <f>'2003'!$N130</f>
        <v>3461</v>
      </c>
      <c r="T130" s="1">
        <f>'2004'!$N130</f>
        <v>3475</v>
      </c>
      <c r="U130" s="1">
        <f>'2005'!N130</f>
        <v>3563</v>
      </c>
      <c r="V130" s="1">
        <f>'2006'!N130</f>
        <v>4258</v>
      </c>
      <c r="W130" s="1">
        <f>'2007'!N130</f>
        <v>1715</v>
      </c>
      <c r="X130" s="1">
        <f>'2008'!N130</f>
        <v>4393</v>
      </c>
      <c r="Y130" s="1">
        <f>'2009'!N130</f>
        <v>5592</v>
      </c>
      <c r="Z130" s="1">
        <f>'2010'!N130</f>
        <v>4754</v>
      </c>
      <c r="AA130" s="1">
        <f>'2011'!N130</f>
        <v>5304</v>
      </c>
      <c r="AB130" s="1">
        <f>'2012'!N130</f>
        <v>4622</v>
      </c>
      <c r="AC130" s="1">
        <f>'2013'!O130</f>
        <v>6088</v>
      </c>
      <c r="AD130" s="2">
        <f>'2001'!$O130</f>
        <v>8166</v>
      </c>
      <c r="AE130" s="1">
        <f>'2002'!$O130</f>
        <v>4245</v>
      </c>
      <c r="AF130" s="1">
        <f>'2003'!$O130</f>
        <v>3935</v>
      </c>
      <c r="AG130" s="1">
        <f>'2004'!$O130</f>
        <v>4229</v>
      </c>
      <c r="AH130" s="1">
        <f>'2005'!O130</f>
        <v>4248</v>
      </c>
      <c r="AI130" s="1">
        <f>'2006'!O130</f>
        <v>4474</v>
      </c>
      <c r="AJ130" s="1">
        <f>'2007'!O130</f>
        <v>2806</v>
      </c>
      <c r="AK130" s="1">
        <f>'2008'!O130</f>
        <v>5345</v>
      </c>
      <c r="AL130" s="1">
        <f>'2009'!O130</f>
        <v>9029</v>
      </c>
      <c r="AM130" s="1">
        <f>'2010'!O130</f>
        <v>6391</v>
      </c>
      <c r="AN130" s="1">
        <f>'2011'!O130</f>
        <v>7916</v>
      </c>
      <c r="AO130" s="1">
        <f>'2012'!O130</f>
        <v>7174</v>
      </c>
      <c r="AP130" s="1">
        <f>'2013'!$O130</f>
        <v>6088</v>
      </c>
      <c r="AQ130" s="2">
        <f>'2001'!$R130</f>
        <v>4232</v>
      </c>
      <c r="AR130" s="1">
        <f>'2002'!$R130</f>
        <v>2206</v>
      </c>
      <c r="AS130" s="1">
        <f>'2003'!$R130</f>
        <v>1970</v>
      </c>
      <c r="AT130" s="1">
        <f>'2004'!$R130</f>
        <v>1767</v>
      </c>
      <c r="AU130" s="1">
        <f>'2005'!R130</f>
        <v>2097</v>
      </c>
      <c r="AV130" s="1">
        <f>'2006'!R130</f>
        <v>2510</v>
      </c>
      <c r="AW130" s="1">
        <f>'2007'!R130</f>
        <v>1006</v>
      </c>
      <c r="AX130" s="1">
        <f>'2008'!R130</f>
        <v>2229</v>
      </c>
      <c r="AY130" s="1">
        <f>'2009'!R130</f>
        <v>2726</v>
      </c>
      <c r="AZ130" s="1">
        <f>'2010'!R130</f>
        <v>1775</v>
      </c>
      <c r="BA130" s="1">
        <f>'2011'!R130</f>
        <v>2507</v>
      </c>
      <c r="BB130" s="1">
        <f>'2012'!R130</f>
        <v>2319</v>
      </c>
      <c r="BC130" s="1">
        <f>'2013'!$R130</f>
        <v>1336</v>
      </c>
      <c r="BD130" s="3">
        <f>'2001'!S130</f>
        <v>0.1345824148910115</v>
      </c>
      <c r="BE130" s="4">
        <f>'2002'!$S130</f>
        <v>8.5983510011778563E-2</v>
      </c>
      <c r="BF130" s="4">
        <f>'2003'!$S130</f>
        <v>9.6823379923761124E-2</v>
      </c>
      <c r="BG130" s="4">
        <f>'2004'!$S130</f>
        <v>8.2998344762355167E-2</v>
      </c>
      <c r="BH130" s="4">
        <f>'2005'!$S130</f>
        <v>9.6986817325800376E-2</v>
      </c>
      <c r="BI130" s="4">
        <f>'2006'!S130</f>
        <v>9.3428699150648192E-2</v>
      </c>
      <c r="BJ130" s="4">
        <f>'2007'!S130</f>
        <v>0.24839629365645047</v>
      </c>
      <c r="BK130" s="4">
        <f>'2008'!S130</f>
        <v>0.12404115996258185</v>
      </c>
      <c r="BL130" s="4">
        <f>'2009'!S130</f>
        <v>0.14962897330822905</v>
      </c>
      <c r="BM130" s="4">
        <f>'2010'!S130</f>
        <v>0.14583007354091693</v>
      </c>
      <c r="BN130" s="165">
        <f>'2011'!S130</f>
        <v>0.16788782213239009</v>
      </c>
      <c r="BO130" s="165">
        <f>'2012'!$S130</f>
        <v>0.16838583774742125</v>
      </c>
      <c r="BP130" s="4">
        <f>'2013'!$S130</f>
        <v>0.17756241787122207</v>
      </c>
      <c r="BQ130" s="1"/>
      <c r="BR130" s="1"/>
      <c r="BS130" s="1"/>
      <c r="BT130" s="1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1"/>
      <c r="CG130" s="1"/>
      <c r="CH130" s="1"/>
      <c r="CI130" s="1"/>
      <c r="CJ130" s="1"/>
      <c r="CK130" s="1"/>
      <c r="CL130" s="1"/>
    </row>
    <row r="131" spans="1:108" ht="14.4">
      <c r="A131" s="1"/>
      <c r="B131" s="1"/>
      <c r="C131" s="12"/>
      <c r="D131" s="2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2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2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2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3"/>
      <c r="BE131" s="4"/>
      <c r="BF131" s="4"/>
      <c r="BG131" s="4"/>
      <c r="BH131" s="4"/>
      <c r="BI131" s="4"/>
      <c r="BJ131" s="4"/>
      <c r="BK131" s="4"/>
      <c r="BL131" s="4"/>
      <c r="BM131" s="4"/>
      <c r="BN131" s="165"/>
      <c r="BO131" s="165"/>
      <c r="BP131" s="4"/>
      <c r="BQ131" s="1"/>
      <c r="BR131" s="1"/>
      <c r="BS131" s="1"/>
      <c r="BT131" s="1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1"/>
      <c r="CG131" s="1"/>
      <c r="CH131" s="1"/>
      <c r="CI131" s="1"/>
      <c r="CJ131" s="1"/>
      <c r="CK131" s="1"/>
      <c r="CL131" s="1"/>
    </row>
    <row r="132" spans="1:108" ht="14.4">
      <c r="A132" s="1" t="s">
        <v>314</v>
      </c>
      <c r="B132" s="1" t="s">
        <v>109</v>
      </c>
      <c r="C132" s="12">
        <v>20972</v>
      </c>
      <c r="D132" s="2">
        <f>'2001'!$K132</f>
        <v>469</v>
      </c>
      <c r="E132" s="1">
        <f>'2002'!$K132</f>
        <v>0</v>
      </c>
      <c r="F132" s="1">
        <f>'2003'!$K132</f>
        <v>438</v>
      </c>
      <c r="G132" s="1">
        <f>'2004'!$K132</f>
        <v>0</v>
      </c>
      <c r="H132" s="1">
        <f>'2005'!K132</f>
        <v>502</v>
      </c>
      <c r="I132" s="1">
        <f>'2006'!K132</f>
        <v>248</v>
      </c>
      <c r="J132" s="1">
        <f>'2007'!K132</f>
        <v>422</v>
      </c>
      <c r="K132" s="1">
        <f>'2008'!K132</f>
        <v>284</v>
      </c>
      <c r="L132" s="1">
        <f>'2009'!K132</f>
        <v>595</v>
      </c>
      <c r="M132" s="1">
        <f>'2010'!K132</f>
        <v>774</v>
      </c>
      <c r="N132" s="1">
        <f>'2011'!K132</f>
        <v>678</v>
      </c>
      <c r="O132" s="1">
        <f>'2012'!$K132</f>
        <v>666</v>
      </c>
      <c r="P132" s="1">
        <f>'2013'!$K132</f>
        <v>549</v>
      </c>
      <c r="Q132" s="2">
        <f>'2001'!$N132</f>
        <v>469</v>
      </c>
      <c r="R132" s="1">
        <f>'2002'!$N132</f>
        <v>0</v>
      </c>
      <c r="S132" s="1">
        <f>'2003'!$N132</f>
        <v>436</v>
      </c>
      <c r="T132" s="1">
        <f>'2004'!$N132</f>
        <v>0</v>
      </c>
      <c r="U132" s="1">
        <f>'2005'!N132</f>
        <v>501</v>
      </c>
      <c r="V132" s="1">
        <f>'2006'!N132</f>
        <v>234</v>
      </c>
      <c r="W132" s="1">
        <f>'2007'!N132</f>
        <v>397</v>
      </c>
      <c r="X132" s="1">
        <f>'2008'!N132</f>
        <v>216</v>
      </c>
      <c r="Y132" s="1">
        <f>'2009'!N132</f>
        <v>499</v>
      </c>
      <c r="Z132" s="1">
        <f>'2010'!N132</f>
        <v>685</v>
      </c>
      <c r="AA132" s="1">
        <f>'2011'!N132</f>
        <v>537</v>
      </c>
      <c r="AB132" s="1">
        <f>'2012'!N132</f>
        <v>464</v>
      </c>
      <c r="AC132" s="1">
        <f>'2013'!O132</f>
        <v>887</v>
      </c>
      <c r="AD132" s="2">
        <f>'2001'!$O132</f>
        <v>1091</v>
      </c>
      <c r="AE132" s="1">
        <f>'2002'!$O132</f>
        <v>1086</v>
      </c>
      <c r="AF132" s="1">
        <f>'2003'!$O132</f>
        <v>936</v>
      </c>
      <c r="AG132" s="1">
        <f>'2004'!$O132</f>
        <v>0</v>
      </c>
      <c r="AH132" s="1">
        <f>'2005'!O132</f>
        <v>814</v>
      </c>
      <c r="AI132" s="1">
        <f>'2006'!O132</f>
        <v>737</v>
      </c>
      <c r="AJ132" s="1">
        <f>'2007'!O132</f>
        <v>863</v>
      </c>
      <c r="AK132" s="1">
        <f>'2008'!O132</f>
        <v>738</v>
      </c>
      <c r="AL132" s="1">
        <f>'2009'!O132</f>
        <v>781</v>
      </c>
      <c r="AM132" s="1">
        <f>'2010'!O132</f>
        <v>1001</v>
      </c>
      <c r="AN132" s="1">
        <f>'2011'!O132</f>
        <v>891</v>
      </c>
      <c r="AO132" s="1">
        <f>'2012'!O132</f>
        <v>982</v>
      </c>
      <c r="AP132" s="1">
        <f>'2013'!$O132</f>
        <v>887</v>
      </c>
      <c r="AQ132" s="2">
        <f>'2001'!$R132</f>
        <v>1024</v>
      </c>
      <c r="AR132" s="1">
        <f>'2002'!$R132</f>
        <v>1013</v>
      </c>
      <c r="AS132" s="1">
        <f>'2003'!$R132</f>
        <v>840</v>
      </c>
      <c r="AT132" s="1">
        <f>'2004'!$R132</f>
        <v>0</v>
      </c>
      <c r="AU132" s="1">
        <f>'2005'!R132</f>
        <v>776</v>
      </c>
      <c r="AV132" s="1">
        <f>'2006'!R132</f>
        <v>628</v>
      </c>
      <c r="AW132" s="1">
        <f>'2007'!R132</f>
        <v>477</v>
      </c>
      <c r="AX132" s="1">
        <f>'2008'!R132</f>
        <v>310</v>
      </c>
      <c r="AY132" s="1">
        <f>'2009'!R132</f>
        <v>588</v>
      </c>
      <c r="AZ132" s="1">
        <f>'2010'!R132</f>
        <v>545</v>
      </c>
      <c r="BA132" s="1">
        <f>'2011'!R132</f>
        <v>477</v>
      </c>
      <c r="BB132" s="1">
        <f>'2012'!R132</f>
        <v>571</v>
      </c>
      <c r="BC132" s="1">
        <f>'2013'!$R132</f>
        <v>513</v>
      </c>
      <c r="BD132" s="3">
        <f>'2001'!S132</f>
        <v>2.1081576535288724E-2</v>
      </c>
      <c r="BE132" s="4">
        <f>'2002'!$S132</f>
        <v>8.2872928176795577E-3</v>
      </c>
      <c r="BF132" s="4">
        <f>'2003'!$S132</f>
        <v>0</v>
      </c>
      <c r="BG132" s="4" t="str">
        <f>'2004'!$S132</f>
        <v/>
      </c>
      <c r="BH132" s="4">
        <f>'2005'!$S132</f>
        <v>3.9312039312039311E-2</v>
      </c>
      <c r="BI132" s="4">
        <f>'2006'!S132</f>
        <v>1.3568521031207597E-3</v>
      </c>
      <c r="BJ132" s="4">
        <f>'2007'!S132</f>
        <v>5.7937427578215531E-3</v>
      </c>
      <c r="BK132" s="4">
        <f>'2008'!S132</f>
        <v>0</v>
      </c>
      <c r="BL132" s="4">
        <f>'2009'!S132</f>
        <v>5.5057618437900128E-2</v>
      </c>
      <c r="BM132" s="4">
        <f>'2010'!S132</f>
        <v>8.5914085914085919E-2</v>
      </c>
      <c r="BN132" s="165">
        <f>'2011'!S132</f>
        <v>7.5196408529741868E-2</v>
      </c>
      <c r="BO132" s="165">
        <f>'2012'!$S132</f>
        <v>6.4154786150712836E-2</v>
      </c>
      <c r="BP132" s="4">
        <f>'2013'!$S132</f>
        <v>5.749718151071026E-2</v>
      </c>
      <c r="BQ132" s="1"/>
      <c r="BR132" s="1"/>
      <c r="BS132" s="1"/>
      <c r="BT132" s="1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1"/>
      <c r="CG132" s="1"/>
      <c r="CH132" s="1"/>
      <c r="CI132" s="1"/>
      <c r="CJ132" s="1"/>
      <c r="CK132" s="1"/>
      <c r="CL132" s="1"/>
    </row>
    <row r="133" spans="1:108" ht="14.4">
      <c r="A133" s="1" t="s">
        <v>316</v>
      </c>
      <c r="B133" s="1" t="s">
        <v>110</v>
      </c>
      <c r="C133" s="12">
        <v>13228</v>
      </c>
      <c r="D133" s="2">
        <f>'2001'!$K133</f>
        <v>328</v>
      </c>
      <c r="E133" s="1">
        <f>'2002'!$K133</f>
        <v>444</v>
      </c>
      <c r="F133" s="1">
        <f>'2003'!$K133</f>
        <v>0</v>
      </c>
      <c r="G133" s="1">
        <f>'2004'!$K133</f>
        <v>0</v>
      </c>
      <c r="H133" s="1">
        <f>'2005'!K133</f>
        <v>0</v>
      </c>
      <c r="I133" s="1">
        <f>'2006'!K133</f>
        <v>0</v>
      </c>
      <c r="J133" s="1">
        <f>'2007'!K133</f>
        <v>0</v>
      </c>
      <c r="K133" s="1">
        <f>'2008'!K133</f>
        <v>0</v>
      </c>
      <c r="L133" s="1">
        <f>'2009'!K133</f>
        <v>0</v>
      </c>
      <c r="M133" s="1">
        <f>'2010'!K133</f>
        <v>0</v>
      </c>
      <c r="N133" s="1">
        <f>'2011'!K133</f>
        <v>28</v>
      </c>
      <c r="O133" s="1">
        <f>'2012'!$K133</f>
        <v>0</v>
      </c>
      <c r="P133" s="1">
        <f>'2013'!$K133</f>
        <v>0</v>
      </c>
      <c r="Q133" s="2">
        <f>'2001'!$N133</f>
        <v>266</v>
      </c>
      <c r="R133" s="1">
        <f>'2002'!$N133</f>
        <v>423</v>
      </c>
      <c r="S133" s="1">
        <f>'2003'!$N133</f>
        <v>0</v>
      </c>
      <c r="T133" s="1">
        <f>'2004'!$N133</f>
        <v>0</v>
      </c>
      <c r="U133" s="1">
        <f>'2005'!N133</f>
        <v>0</v>
      </c>
      <c r="V133" s="1">
        <f>'2006'!N133</f>
        <v>0</v>
      </c>
      <c r="W133" s="1">
        <f>'2007'!N133</f>
        <v>0</v>
      </c>
      <c r="X133" s="1">
        <f>'2008'!N133</f>
        <v>0</v>
      </c>
      <c r="Y133" s="1">
        <f>'2009'!N133</f>
        <v>0</v>
      </c>
      <c r="Z133" s="1">
        <f>'2010'!N133</f>
        <v>0</v>
      </c>
      <c r="AA133" s="1">
        <f>'2011'!N133</f>
        <v>25</v>
      </c>
      <c r="AB133" s="1">
        <f>'2012'!N133</f>
        <v>0</v>
      </c>
      <c r="AC133" s="1">
        <f>'2013'!O133</f>
        <v>0</v>
      </c>
      <c r="AD133" s="2">
        <f>'2001'!$O133</f>
        <v>424</v>
      </c>
      <c r="AE133" s="1">
        <f>'2002'!$O133</f>
        <v>415</v>
      </c>
      <c r="AF133" s="1">
        <f>'2003'!$O133</f>
        <v>0</v>
      </c>
      <c r="AG133" s="1">
        <f>'2004'!$O133</f>
        <v>0</v>
      </c>
      <c r="AH133" s="1">
        <f>'2005'!O133</f>
        <v>0</v>
      </c>
      <c r="AI133" s="1">
        <f>'2006'!O133</f>
        <v>0</v>
      </c>
      <c r="AJ133" s="1">
        <f>'2007'!O133</f>
        <v>0</v>
      </c>
      <c r="AK133" s="1">
        <f>'2008'!O133</f>
        <v>0</v>
      </c>
      <c r="AL133" s="1">
        <f>'2009'!O133</f>
        <v>0</v>
      </c>
      <c r="AM133" s="1">
        <f>'2010'!O133</f>
        <v>0</v>
      </c>
      <c r="AN133" s="1">
        <f>'2011'!O133</f>
        <v>141</v>
      </c>
      <c r="AO133" s="1">
        <f>'2012'!O133</f>
        <v>0</v>
      </c>
      <c r="AP133" s="1">
        <f>'2013'!$O133</f>
        <v>0</v>
      </c>
      <c r="AQ133" s="2">
        <f>'2001'!$R133</f>
        <v>330</v>
      </c>
      <c r="AR133" s="1">
        <f>'2002'!$R133</f>
        <v>277</v>
      </c>
      <c r="AS133" s="1">
        <f>'2003'!$R133</f>
        <v>0</v>
      </c>
      <c r="AT133" s="1">
        <f>'2004'!$R133</f>
        <v>0</v>
      </c>
      <c r="AU133" s="1">
        <f>'2005'!R133</f>
        <v>0</v>
      </c>
      <c r="AV133" s="1">
        <f>'2006'!R133</f>
        <v>0</v>
      </c>
      <c r="AW133" s="1">
        <f>'2007'!R133</f>
        <v>0</v>
      </c>
      <c r="AX133" s="1">
        <f>'2008'!R133</f>
        <v>0</v>
      </c>
      <c r="AY133" s="1">
        <f>'2009'!R133</f>
        <v>0</v>
      </c>
      <c r="AZ133" s="1">
        <f>'2010'!R133</f>
        <v>0</v>
      </c>
      <c r="BA133" s="1">
        <f>'2011'!R133</f>
        <v>136</v>
      </c>
      <c r="BB133" s="1">
        <f>'2012'!R133</f>
        <v>0</v>
      </c>
      <c r="BC133" s="1">
        <f>'2013'!$R133</f>
        <v>0</v>
      </c>
      <c r="BD133" s="3">
        <f>'2001'!S133</f>
        <v>4.4811320754716978E-2</v>
      </c>
      <c r="BE133" s="4">
        <f>'2002'!$S133</f>
        <v>4.8192771084337354E-3</v>
      </c>
      <c r="BF133" s="4" t="str">
        <f>'2003'!$S133</f>
        <v/>
      </c>
      <c r="BG133" s="4" t="str">
        <f>'2004'!$S133</f>
        <v/>
      </c>
      <c r="BH133" s="4" t="str">
        <f>'2005'!$S133</f>
        <v/>
      </c>
      <c r="BI133" s="4" t="str">
        <f>'2006'!S133</f>
        <v/>
      </c>
      <c r="BJ133" s="4" t="str">
        <f>'2007'!S133</f>
        <v/>
      </c>
      <c r="BK133" s="4" t="str">
        <f>'2008'!S133</f>
        <v/>
      </c>
      <c r="BL133" s="4" t="str">
        <f>'2009'!S133</f>
        <v/>
      </c>
      <c r="BM133" s="4" t="str">
        <f>'2010'!S133</f>
        <v/>
      </c>
      <c r="BN133" s="165">
        <f>'2011'!S133</f>
        <v>3.5460992907801421E-2</v>
      </c>
      <c r="BO133" s="165" t="str">
        <f>'2012'!$S133</f>
        <v/>
      </c>
      <c r="BP133" s="4" t="str">
        <f>'2013'!$S133</f>
        <v/>
      </c>
      <c r="BQ133" s="1"/>
      <c r="BR133" s="1"/>
      <c r="BS133" s="1"/>
      <c r="BT133" s="1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1"/>
      <c r="CG133" s="1"/>
      <c r="CH133" s="1"/>
      <c r="CI133" s="1"/>
      <c r="CJ133" s="1"/>
      <c r="CK133" s="1"/>
      <c r="CL133" s="1"/>
    </row>
    <row r="134" spans="1:108" ht="14.4">
      <c r="A134" s="1" t="s">
        <v>318</v>
      </c>
      <c r="B134" s="1" t="s">
        <v>111</v>
      </c>
      <c r="C134" s="12">
        <v>51079</v>
      </c>
      <c r="D134" s="2">
        <f>'2001'!$K134</f>
        <v>496</v>
      </c>
      <c r="E134" s="1">
        <f>'2002'!$K134</f>
        <v>559</v>
      </c>
      <c r="F134" s="1">
        <f>'2003'!$K134</f>
        <v>592</v>
      </c>
      <c r="G134" s="1">
        <f>'2004'!$K134</f>
        <v>607</v>
      </c>
      <c r="H134" s="1">
        <f>'2005'!K134</f>
        <v>736</v>
      </c>
      <c r="I134" s="1">
        <f>'2006'!K134</f>
        <v>743</v>
      </c>
      <c r="J134" s="1">
        <f>'2007'!K134</f>
        <v>781</v>
      </c>
      <c r="K134" s="1">
        <f>'2008'!K134</f>
        <v>633</v>
      </c>
      <c r="L134" s="1">
        <f>'2009'!K134</f>
        <v>634</v>
      </c>
      <c r="M134" s="1">
        <f>'2010'!K134</f>
        <v>510</v>
      </c>
      <c r="N134" s="1">
        <f>'2011'!K134</f>
        <v>1153</v>
      </c>
      <c r="O134" s="1">
        <f>'2012'!$K134</f>
        <v>1143</v>
      </c>
      <c r="P134" s="1">
        <f>'2013'!$K134</f>
        <v>1141</v>
      </c>
      <c r="Q134" s="2">
        <f>'2001'!$N134</f>
        <v>392</v>
      </c>
      <c r="R134" s="1">
        <f>'2002'!$N134</f>
        <v>444</v>
      </c>
      <c r="S134" s="1">
        <f>'2003'!$N134</f>
        <v>460</v>
      </c>
      <c r="T134" s="1">
        <f>'2004'!$N134</f>
        <v>376</v>
      </c>
      <c r="U134" s="1">
        <f>'2005'!N134</f>
        <v>308</v>
      </c>
      <c r="V134" s="1">
        <f>'2006'!N134</f>
        <v>348</v>
      </c>
      <c r="W134" s="1">
        <f>'2007'!N134</f>
        <v>359</v>
      </c>
      <c r="X134" s="1">
        <f>'2008'!N134</f>
        <v>307</v>
      </c>
      <c r="Y134" s="1">
        <f>'2009'!N134</f>
        <v>311</v>
      </c>
      <c r="Z134" s="1">
        <f>'2010'!N134</f>
        <v>251</v>
      </c>
      <c r="AA134" s="1">
        <f>'2011'!N134</f>
        <v>428</v>
      </c>
      <c r="AB134" s="1">
        <f>'2012'!N134</f>
        <v>549</v>
      </c>
      <c r="AC134" s="1">
        <f>'2013'!O134</f>
        <v>1363</v>
      </c>
      <c r="AD134" s="2">
        <f>'2001'!$O134</f>
        <v>747</v>
      </c>
      <c r="AE134" s="1">
        <f>'2002'!$O134</f>
        <v>724</v>
      </c>
      <c r="AF134" s="1">
        <f>'2003'!$O134</f>
        <v>633</v>
      </c>
      <c r="AG134" s="1">
        <f>'2004'!$O134</f>
        <v>582</v>
      </c>
      <c r="AH134" s="1">
        <f>'2005'!O134</f>
        <v>658</v>
      </c>
      <c r="AI134" s="1">
        <f>'2006'!O134</f>
        <v>738</v>
      </c>
      <c r="AJ134" s="1">
        <f>'2007'!O134</f>
        <v>668</v>
      </c>
      <c r="AK134" s="1">
        <f>'2008'!O134</f>
        <v>845</v>
      </c>
      <c r="AL134" s="1">
        <f>'2009'!O134</f>
        <v>595</v>
      </c>
      <c r="AM134" s="1">
        <f>'2010'!O134</f>
        <v>448</v>
      </c>
      <c r="AN134" s="1">
        <f>'2011'!O134</f>
        <v>1139</v>
      </c>
      <c r="AO134" s="1">
        <f>'2012'!O134</f>
        <v>1185</v>
      </c>
      <c r="AP134" s="1">
        <f>'2013'!$O134</f>
        <v>1363</v>
      </c>
      <c r="AQ134" s="2">
        <f>'2001'!$R134</f>
        <v>343</v>
      </c>
      <c r="AR134" s="1">
        <f>'2002'!$R134</f>
        <v>342</v>
      </c>
      <c r="AS134" s="1">
        <f>'2003'!$R134</f>
        <v>270</v>
      </c>
      <c r="AT134" s="1">
        <f>'2004'!$R134</f>
        <v>118</v>
      </c>
      <c r="AU134" s="1">
        <f>'2005'!R134</f>
        <v>75</v>
      </c>
      <c r="AV134" s="1">
        <f>'2006'!R134</f>
        <v>110</v>
      </c>
      <c r="AW134" s="1">
        <f>'2007'!R134</f>
        <v>76</v>
      </c>
      <c r="AX134" s="1">
        <f>'2008'!R134</f>
        <v>67</v>
      </c>
      <c r="AY134" s="1">
        <f>'2009'!R134</f>
        <v>67</v>
      </c>
      <c r="AZ134" s="1">
        <f>'2010'!R134</f>
        <v>61</v>
      </c>
      <c r="BA134" s="1">
        <f>'2011'!R134</f>
        <v>103</v>
      </c>
      <c r="BB134" s="1">
        <f>'2012'!R134</f>
        <v>116</v>
      </c>
      <c r="BC134" s="1">
        <f>'2013'!$R134</f>
        <v>127</v>
      </c>
      <c r="BD134" s="3">
        <f>'2001'!S134</f>
        <v>0.17804551539491298</v>
      </c>
      <c r="BE134" s="4">
        <f>'2002'!$S134</f>
        <v>0.24033149171270718</v>
      </c>
      <c r="BF134" s="4">
        <f>'2003'!$S134</f>
        <v>0.22116903633491311</v>
      </c>
      <c r="BG134" s="4">
        <f>'2004'!$S134</f>
        <v>0.22336769759450173</v>
      </c>
      <c r="BH134" s="4">
        <f>'2005'!$S134</f>
        <v>0.41337386018237082</v>
      </c>
      <c r="BI134" s="4">
        <f>'2006'!S134</f>
        <v>0.19647696476964768</v>
      </c>
      <c r="BJ134" s="4">
        <f>'2007'!S134</f>
        <v>0.55389221556886226</v>
      </c>
      <c r="BK134" s="4">
        <f>'2008'!S134</f>
        <v>0.18106508875739644</v>
      </c>
      <c r="BL134" s="4">
        <f>'2009'!S134</f>
        <v>0.1092436974789916</v>
      </c>
      <c r="BM134" s="4">
        <f>'2010'!S134</f>
        <v>8.0357142857142863E-2</v>
      </c>
      <c r="BN134" s="165">
        <f>'2011'!S134</f>
        <v>0.12906057945566285</v>
      </c>
      <c r="BO134" s="165">
        <f>'2012'!$S134</f>
        <v>0.23037974683544304</v>
      </c>
      <c r="BP134" s="4">
        <f>'2013'!$S134</f>
        <v>0.18782098312545856</v>
      </c>
      <c r="BQ134" s="1"/>
      <c r="BR134" s="1"/>
      <c r="BS134" s="1"/>
      <c r="BT134" s="1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1"/>
      <c r="CG134" s="1"/>
      <c r="CH134" s="1"/>
      <c r="CI134" s="1"/>
      <c r="CJ134" s="1"/>
      <c r="CK134" s="1"/>
      <c r="CL134" s="1"/>
    </row>
    <row r="135" spans="1:108" ht="14.4">
      <c r="A135" s="1"/>
      <c r="B135" s="1"/>
      <c r="C135" s="12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2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2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2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3"/>
      <c r="BE135" s="4"/>
      <c r="BF135" s="4"/>
      <c r="BG135" s="4"/>
      <c r="BH135" s="4"/>
      <c r="BI135" s="4"/>
      <c r="BJ135" s="4"/>
      <c r="BK135" s="4"/>
      <c r="BL135" s="4"/>
      <c r="BM135" s="4"/>
      <c r="BN135" s="165"/>
      <c r="BO135" s="165"/>
      <c r="BP135" s="4"/>
      <c r="BQ135" s="1"/>
      <c r="BR135" s="1"/>
      <c r="BS135" s="1"/>
      <c r="BT135" s="1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1"/>
      <c r="CG135" s="1"/>
      <c r="CH135" s="1"/>
      <c r="CI135" s="1"/>
      <c r="CJ135" s="1"/>
      <c r="CK135" s="1"/>
      <c r="CL135" s="1"/>
    </row>
    <row r="136" spans="1:108" ht="14.4">
      <c r="A136" s="1" t="s">
        <v>321</v>
      </c>
      <c r="B136" s="1" t="s">
        <v>112</v>
      </c>
      <c r="C136" s="12">
        <v>122623</v>
      </c>
      <c r="D136" s="2">
        <f>'2001'!$K136</f>
        <v>3538</v>
      </c>
      <c r="E136" s="1">
        <f>'2002'!$K136</f>
        <v>3686</v>
      </c>
      <c r="F136" s="1">
        <f>'2003'!$K136</f>
        <v>3887</v>
      </c>
      <c r="G136" s="1">
        <f>'2004'!$K136</f>
        <v>3394</v>
      </c>
      <c r="H136" s="1">
        <f>'2005'!K136</f>
        <v>3394</v>
      </c>
      <c r="I136" s="1">
        <f>'2006'!K136</f>
        <v>3727</v>
      </c>
      <c r="J136" s="1">
        <f>'2007'!K136</f>
        <v>3028</v>
      </c>
      <c r="K136" s="1">
        <f>'2008'!K136</f>
        <v>0</v>
      </c>
      <c r="L136" s="1">
        <f>'2009'!K136</f>
        <v>3283</v>
      </c>
      <c r="M136" s="1">
        <f>'2010'!K136</f>
        <v>0</v>
      </c>
      <c r="N136" s="1">
        <f>'2011'!K136</f>
        <v>3429</v>
      </c>
      <c r="O136" s="1">
        <f>'2012'!$K136</f>
        <v>3490</v>
      </c>
      <c r="P136" s="1">
        <f>'2013'!$K136</f>
        <v>0</v>
      </c>
      <c r="Q136" s="2">
        <f>'2001'!$N136</f>
        <v>3392</v>
      </c>
      <c r="R136" s="1">
        <f>'2002'!$N136</f>
        <v>3560</v>
      </c>
      <c r="S136" s="1">
        <f>'2003'!$N136</f>
        <v>3742</v>
      </c>
      <c r="T136" s="1">
        <f>'2004'!$N136</f>
        <v>3255</v>
      </c>
      <c r="U136" s="1">
        <f>'2005'!N136</f>
        <v>3232</v>
      </c>
      <c r="V136" s="1">
        <f>'2006'!N136</f>
        <v>3569</v>
      </c>
      <c r="W136" s="1">
        <f>'2007'!N136</f>
        <v>2887</v>
      </c>
      <c r="X136" s="1">
        <f>'2008'!N136</f>
        <v>0</v>
      </c>
      <c r="Y136" s="1">
        <f>'2009'!N136</f>
        <v>2555</v>
      </c>
      <c r="Z136" s="1">
        <f>'2010'!N136</f>
        <v>0</v>
      </c>
      <c r="AA136" s="1">
        <f>'2011'!N136</f>
        <v>2753</v>
      </c>
      <c r="AB136" s="1">
        <f>'2012'!N136</f>
        <v>2773</v>
      </c>
      <c r="AC136" s="1">
        <f>'2013'!O136</f>
        <v>0</v>
      </c>
      <c r="AD136" s="2">
        <f>'2001'!$O136</f>
        <v>3559</v>
      </c>
      <c r="AE136" s="1">
        <f>'2002'!$O136</f>
        <v>3567</v>
      </c>
      <c r="AF136" s="1">
        <f>'2003'!$O136</f>
        <v>3405</v>
      </c>
      <c r="AG136" s="1">
        <f>'2004'!$O136</f>
        <v>3081</v>
      </c>
      <c r="AH136" s="1">
        <f>'2005'!O136</f>
        <v>3132</v>
      </c>
      <c r="AI136" s="1">
        <f>'2006'!O136</f>
        <v>3301</v>
      </c>
      <c r="AJ136" s="1">
        <f>'2007'!O136</f>
        <v>3056</v>
      </c>
      <c r="AK136" s="1">
        <f>'2008'!O136</f>
        <v>0</v>
      </c>
      <c r="AL136" s="1">
        <f>'2009'!O136</f>
        <v>3657</v>
      </c>
      <c r="AM136" s="1">
        <f>'2010'!O136</f>
        <v>0</v>
      </c>
      <c r="AN136" s="1">
        <f>'2011'!O136</f>
        <v>3251</v>
      </c>
      <c r="AO136" s="1">
        <f>'2012'!O136</f>
        <v>3239</v>
      </c>
      <c r="AP136" s="1">
        <f>'2013'!$O136</f>
        <v>0</v>
      </c>
      <c r="AQ136" s="2">
        <f>'2001'!$R136</f>
        <v>3057</v>
      </c>
      <c r="AR136" s="1">
        <f>'2002'!$R136</f>
        <v>3074</v>
      </c>
      <c r="AS136" s="1">
        <f>'2003'!$R136</f>
        <v>2958</v>
      </c>
      <c r="AT136" s="1">
        <f>'2004'!$R136</f>
        <v>2638</v>
      </c>
      <c r="AU136" s="1">
        <f>'2005'!R136</f>
        <v>2619</v>
      </c>
      <c r="AV136" s="1">
        <f>'2006'!R136</f>
        <v>2780</v>
      </c>
      <c r="AW136" s="1">
        <f>'2007'!R136</f>
        <v>2395</v>
      </c>
      <c r="AX136" s="1">
        <f>'2008'!R136</f>
        <v>0</v>
      </c>
      <c r="AY136" s="1">
        <f>'2009'!R136</f>
        <v>1592</v>
      </c>
      <c r="AZ136" s="1">
        <f>'2010'!R136</f>
        <v>0</v>
      </c>
      <c r="BA136" s="1">
        <f>'2011'!R136</f>
        <v>1029</v>
      </c>
      <c r="BB136" s="1">
        <f>'2012'!R136</f>
        <v>1256</v>
      </c>
      <c r="BC136" s="1">
        <f>'2013'!$R136</f>
        <v>0</v>
      </c>
      <c r="BD136" s="3">
        <f>'2001'!S136</f>
        <v>6.940151728013487E-2</v>
      </c>
      <c r="BE136" s="4">
        <f>'2002'!$S136</f>
        <v>7.1488645920941965E-2</v>
      </c>
      <c r="BF136" s="4">
        <f>'2003'!$S136</f>
        <v>6.9309838472834062E-2</v>
      </c>
      <c r="BG136" s="4">
        <f>'2004'!$S136</f>
        <v>7.2054527750730277E-2</v>
      </c>
      <c r="BH136" s="4">
        <f>'2005'!$S136</f>
        <v>8.9399744572158366E-2</v>
      </c>
      <c r="BI136" s="4">
        <f>'2006'!S136</f>
        <v>8.2096334444107841E-2</v>
      </c>
      <c r="BJ136" s="4">
        <f>'2007'!S136</f>
        <v>6.1191099476439789E-2</v>
      </c>
      <c r="BK136" s="4" t="str">
        <f>'2008'!S136</f>
        <v/>
      </c>
      <c r="BL136" s="4">
        <f>'2009'!S136</f>
        <v>7.1369975389663665E-2</v>
      </c>
      <c r="BM136" s="4" t="str">
        <f>'2010'!S136</f>
        <v/>
      </c>
      <c r="BN136" s="165">
        <f>'2011'!S136</f>
        <v>8.3051368809597043E-2</v>
      </c>
      <c r="BO136" s="165">
        <f>'2012'!$S136</f>
        <v>9.7560975609756101E-2</v>
      </c>
      <c r="BP136" s="4" t="str">
        <f>'2013'!$S136</f>
        <v/>
      </c>
      <c r="BQ136" s="1"/>
      <c r="BR136" s="1"/>
      <c r="BS136" s="1"/>
      <c r="BT136" s="1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1"/>
      <c r="CG136" s="1"/>
      <c r="CH136" s="1"/>
      <c r="CI136" s="1"/>
      <c r="CJ136" s="1"/>
      <c r="CK136" s="1"/>
      <c r="CL136" s="1"/>
    </row>
    <row r="137" spans="1:108" ht="14.4">
      <c r="A137" s="1" t="s">
        <v>323</v>
      </c>
      <c r="B137" s="1" t="s">
        <v>113</v>
      </c>
      <c r="C137" s="12">
        <v>69340</v>
      </c>
      <c r="D137" s="2">
        <f>'2001'!$K137</f>
        <v>2213</v>
      </c>
      <c r="E137" s="1">
        <f>'2002'!$K137</f>
        <v>2646</v>
      </c>
      <c r="F137" s="1">
        <f>'2003'!$K137</f>
        <v>2679</v>
      </c>
      <c r="G137" s="1">
        <f>'2004'!$K137</f>
        <v>2998</v>
      </c>
      <c r="H137" s="1">
        <f>'2005'!K137</f>
        <v>2811</v>
      </c>
      <c r="I137" s="1">
        <f>'2006'!K137</f>
        <v>2733</v>
      </c>
      <c r="J137" s="1">
        <f>'2007'!K137</f>
        <v>2552</v>
      </c>
      <c r="K137" s="1">
        <f>'2008'!K137</f>
        <v>2888</v>
      </c>
      <c r="L137" s="1">
        <f>'2009'!K137</f>
        <v>2994</v>
      </c>
      <c r="M137" s="1">
        <f>'2010'!K137</f>
        <v>2803</v>
      </c>
      <c r="N137" s="1">
        <f>'2011'!K137</f>
        <v>3295</v>
      </c>
      <c r="O137" s="1">
        <f>'2012'!$K137</f>
        <v>2634</v>
      </c>
      <c r="P137" s="1">
        <f>'2013'!$K137</f>
        <v>2316</v>
      </c>
      <c r="Q137" s="2">
        <f>'2001'!$N137</f>
        <v>2058</v>
      </c>
      <c r="R137" s="1">
        <f>'2002'!$N137</f>
        <v>2459</v>
      </c>
      <c r="S137" s="1">
        <f>'2003'!$N137</f>
        <v>2480</v>
      </c>
      <c r="T137" s="1">
        <f>'2004'!$N137</f>
        <v>2631</v>
      </c>
      <c r="U137" s="1">
        <f>'2005'!N137</f>
        <v>2548</v>
      </c>
      <c r="V137" s="1">
        <f>'2006'!N137</f>
        <v>2416</v>
      </c>
      <c r="W137" s="1">
        <f>'2007'!N137</f>
        <v>2271</v>
      </c>
      <c r="X137" s="1">
        <f>'2008'!N137</f>
        <v>2698</v>
      </c>
      <c r="Y137" s="1">
        <f>'2009'!N137</f>
        <v>1622</v>
      </c>
      <c r="Z137" s="1">
        <f>'2010'!N137</f>
        <v>2536</v>
      </c>
      <c r="AA137" s="1">
        <f>'2011'!N137</f>
        <v>3113</v>
      </c>
      <c r="AB137" s="1">
        <f>'2012'!N137</f>
        <v>2343</v>
      </c>
      <c r="AC137" s="1">
        <f>'2013'!O137</f>
        <v>2419</v>
      </c>
      <c r="AD137" s="2">
        <f>'2001'!$O137</f>
        <v>2963</v>
      </c>
      <c r="AE137" s="1">
        <f>'2002'!$O137</f>
        <v>3237</v>
      </c>
      <c r="AF137" s="1">
        <f>'2003'!$O137</f>
        <v>2931</v>
      </c>
      <c r="AG137" s="1">
        <f>'2004'!$O137</f>
        <v>3142</v>
      </c>
      <c r="AH137" s="1">
        <f>'2005'!O137</f>
        <v>3109</v>
      </c>
      <c r="AI137" s="1">
        <f>'2006'!O137</f>
        <v>3282</v>
      </c>
      <c r="AJ137" s="1">
        <f>'2007'!O137</f>
        <v>3102</v>
      </c>
      <c r="AK137" s="1">
        <f>'2008'!O137</f>
        <v>3709</v>
      </c>
      <c r="AL137" s="1">
        <f>'2009'!O137</f>
        <v>3274</v>
      </c>
      <c r="AM137" s="1">
        <f>'2010'!O137</f>
        <v>2739</v>
      </c>
      <c r="AN137" s="1">
        <f>'2011'!O137</f>
        <v>3071</v>
      </c>
      <c r="AO137" s="1">
        <f>'2012'!O137</f>
        <v>2745</v>
      </c>
      <c r="AP137" s="1">
        <f>'2013'!$O137</f>
        <v>2419</v>
      </c>
      <c r="AQ137" s="2">
        <f>'2001'!$R137</f>
        <v>2560</v>
      </c>
      <c r="AR137" s="1">
        <f>'2002'!$R137</f>
        <v>2675</v>
      </c>
      <c r="AS137" s="1">
        <f>'2003'!$R137</f>
        <v>2462</v>
      </c>
      <c r="AT137" s="1">
        <f>'2004'!$R137</f>
        <v>2513</v>
      </c>
      <c r="AU137" s="1">
        <f>'2005'!R137</f>
        <v>2364</v>
      </c>
      <c r="AV137" s="1">
        <f>'2006'!R137</f>
        <v>2419</v>
      </c>
      <c r="AW137" s="1">
        <f>'2007'!R137</f>
        <v>2234</v>
      </c>
      <c r="AX137" s="1">
        <f>'2008'!R137</f>
        <v>2832</v>
      </c>
      <c r="AY137" s="1">
        <f>'2009'!R137</f>
        <v>2476</v>
      </c>
      <c r="AZ137" s="1">
        <f>'2010'!R137</f>
        <v>1903</v>
      </c>
      <c r="BA137" s="1">
        <f>'2011'!R137</f>
        <v>2294</v>
      </c>
      <c r="BB137" s="1">
        <f>'2012'!R137</f>
        <v>1952</v>
      </c>
      <c r="BC137" s="1">
        <f>'2013'!$R137</f>
        <v>1185</v>
      </c>
      <c r="BD137" s="3">
        <f>'2001'!S137</f>
        <v>5.5686803914951066E-2</v>
      </c>
      <c r="BE137" s="4">
        <f>'2002'!$S137</f>
        <v>5.2208835341365459E-2</v>
      </c>
      <c r="BF137" s="4">
        <f>'2003'!$S137</f>
        <v>4.3671102012964862E-2</v>
      </c>
      <c r="BG137" s="4">
        <f>'2004'!$S137</f>
        <v>6.3653723742838952E-2</v>
      </c>
      <c r="BH137" s="4">
        <f>'2005'!$S137</f>
        <v>6.175619170151174E-2</v>
      </c>
      <c r="BI137" s="4">
        <f>'2006'!S137</f>
        <v>6.7032297379646555E-2</v>
      </c>
      <c r="BJ137" s="4">
        <f>'2007'!S137</f>
        <v>5.0934880722114766E-2</v>
      </c>
      <c r="BK137" s="4">
        <f>'2008'!S137</f>
        <v>7.4952817471016453E-2</v>
      </c>
      <c r="BL137" s="4">
        <f>'2009'!S137</f>
        <v>7.1472205253512527E-2</v>
      </c>
      <c r="BM137" s="4">
        <f>'2010'!S137</f>
        <v>8.5432639649507119E-2</v>
      </c>
      <c r="BN137" s="165">
        <f>'2011'!S137</f>
        <v>8.3360468902637583E-2</v>
      </c>
      <c r="BO137" s="165">
        <f>'2012'!$S137</f>
        <v>8.8888888888888892E-2</v>
      </c>
      <c r="BP137" s="4">
        <f>'2013'!$S137</f>
        <v>8.102521703183134E-2</v>
      </c>
      <c r="BQ137" s="1"/>
      <c r="BR137" s="1"/>
      <c r="BS137" s="1"/>
      <c r="BT137" s="1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1"/>
      <c r="CG137" s="1"/>
      <c r="CH137" s="1"/>
      <c r="CI137" s="1"/>
      <c r="CJ137" s="1"/>
      <c r="CK137" s="1"/>
      <c r="CL137" s="1"/>
    </row>
    <row r="138" spans="1:108" ht="14.4">
      <c r="A138" s="1" t="s">
        <v>325</v>
      </c>
      <c r="B138" s="1" t="s">
        <v>114</v>
      </c>
      <c r="C138" s="12">
        <v>81234</v>
      </c>
      <c r="D138" s="2">
        <f>'2001'!$K138</f>
        <v>1514</v>
      </c>
      <c r="E138" s="1">
        <f>'2002'!$K138</f>
        <v>1142</v>
      </c>
      <c r="F138" s="1">
        <f>'2003'!$K138</f>
        <v>0</v>
      </c>
      <c r="G138" s="1">
        <f>'2004'!$K138</f>
        <v>0</v>
      </c>
      <c r="H138" s="1">
        <f>'2005'!K138</f>
        <v>1295</v>
      </c>
      <c r="I138" s="1">
        <f>'2006'!K138</f>
        <v>0</v>
      </c>
      <c r="J138" s="1">
        <f>'2007'!K138</f>
        <v>1459</v>
      </c>
      <c r="K138" s="1">
        <f>'2008'!K138</f>
        <v>0</v>
      </c>
      <c r="L138" s="1">
        <f>'2009'!K138</f>
        <v>1424</v>
      </c>
      <c r="M138" s="1">
        <f>'2010'!K138</f>
        <v>1359</v>
      </c>
      <c r="N138" s="1">
        <f>'2011'!K138</f>
        <v>1550</v>
      </c>
      <c r="O138" s="1">
        <f>'2012'!$K138</f>
        <v>1338</v>
      </c>
      <c r="P138" s="1">
        <f>'2013'!$K138</f>
        <v>1525</v>
      </c>
      <c r="Q138" s="2">
        <f>'2001'!$N138</f>
        <v>1400</v>
      </c>
      <c r="R138" s="1">
        <f>'2002'!$N138</f>
        <v>1112</v>
      </c>
      <c r="S138" s="1">
        <f>'2003'!$N138</f>
        <v>0</v>
      </c>
      <c r="T138" s="1">
        <f>'2004'!$N138</f>
        <v>0</v>
      </c>
      <c r="U138" s="1">
        <f>'2005'!N138</f>
        <v>1194</v>
      </c>
      <c r="V138" s="1">
        <f>'2006'!N138</f>
        <v>0</v>
      </c>
      <c r="W138" s="1">
        <f>'2007'!N138</f>
        <v>1164</v>
      </c>
      <c r="X138" s="1">
        <f>'2008'!N138</f>
        <v>0</v>
      </c>
      <c r="Y138" s="1">
        <f>'2009'!N138</f>
        <v>1291</v>
      </c>
      <c r="Z138" s="1">
        <f>'2010'!N138</f>
        <v>1336</v>
      </c>
      <c r="AA138" s="1">
        <f>'2011'!N138</f>
        <v>1367</v>
      </c>
      <c r="AB138" s="1">
        <f>'2012'!N138</f>
        <v>1181</v>
      </c>
      <c r="AC138" s="1">
        <f>'2013'!O138</f>
        <v>1551</v>
      </c>
      <c r="AD138" s="2">
        <f>'2001'!$O138</f>
        <v>1928</v>
      </c>
      <c r="AE138" s="1">
        <f>'2002'!$O138</f>
        <v>1681</v>
      </c>
      <c r="AF138" s="1">
        <f>'2003'!$O138</f>
        <v>0</v>
      </c>
      <c r="AG138" s="1">
        <f>'2004'!$O138</f>
        <v>0</v>
      </c>
      <c r="AH138" s="1">
        <f>'2005'!O138</f>
        <v>1548</v>
      </c>
      <c r="AI138" s="1">
        <f>'2006'!O138</f>
        <v>0</v>
      </c>
      <c r="AJ138" s="1">
        <f>'2007'!O138</f>
        <v>1495</v>
      </c>
      <c r="AK138" s="1">
        <f>'2008'!O138</f>
        <v>0</v>
      </c>
      <c r="AL138" s="1">
        <f>'2009'!O138</f>
        <v>1818</v>
      </c>
      <c r="AM138" s="1">
        <f>'2010'!O138</f>
        <v>1593</v>
      </c>
      <c r="AN138" s="1">
        <f>'2011'!O138</f>
        <v>1662</v>
      </c>
      <c r="AO138" s="1">
        <f>'2012'!O138</f>
        <v>1643</v>
      </c>
      <c r="AP138" s="1">
        <f>'2013'!$O138</f>
        <v>1551</v>
      </c>
      <c r="AQ138" s="2">
        <f>'2001'!$R138</f>
        <v>1640</v>
      </c>
      <c r="AR138" s="1">
        <f>'2002'!$R138</f>
        <v>1417</v>
      </c>
      <c r="AS138" s="1">
        <f>'2003'!$R138</f>
        <v>0</v>
      </c>
      <c r="AT138" s="1">
        <f>'2004'!$R138</f>
        <v>0</v>
      </c>
      <c r="AU138" s="1">
        <f>'2005'!R138</f>
        <v>1335</v>
      </c>
      <c r="AV138" s="1">
        <f>'2006'!R138</f>
        <v>0</v>
      </c>
      <c r="AW138" s="1">
        <f>'2007'!R138</f>
        <v>905</v>
      </c>
      <c r="AX138" s="1">
        <f>'2008'!R138</f>
        <v>0</v>
      </c>
      <c r="AY138" s="1">
        <f>'2009'!R138</f>
        <v>1038</v>
      </c>
      <c r="AZ138" s="1">
        <f>'2010'!R138</f>
        <v>811</v>
      </c>
      <c r="BA138" s="1">
        <f>'2011'!R138</f>
        <v>919</v>
      </c>
      <c r="BB138" s="1">
        <f>'2012'!R138</f>
        <v>832</v>
      </c>
      <c r="BC138" s="1">
        <f>'2013'!$R138</f>
        <v>598</v>
      </c>
      <c r="BD138" s="3">
        <f>'2001'!S138</f>
        <v>6.8983402489626561E-2</v>
      </c>
      <c r="BE138" s="4">
        <f>'2002'!$S138</f>
        <v>6.1273051754907791E-2</v>
      </c>
      <c r="BF138" s="4" t="str">
        <f>'2003'!$S138</f>
        <v/>
      </c>
      <c r="BG138" s="4" t="str">
        <f>'2004'!$S138</f>
        <v/>
      </c>
      <c r="BH138" s="4">
        <f>'2005'!$S138</f>
        <v>7.10594315245478E-2</v>
      </c>
      <c r="BI138" s="4" t="str">
        <f>'2006'!S138</f>
        <v/>
      </c>
      <c r="BJ138" s="4">
        <f>'2007'!S138</f>
        <v>0.10568561872909699</v>
      </c>
      <c r="BK138" s="4" t="str">
        <f>'2008'!S138</f>
        <v/>
      </c>
      <c r="BL138" s="4">
        <f>'2009'!S138</f>
        <v>0.10506050605060506</v>
      </c>
      <c r="BM138" s="4">
        <f>'2010'!S138</f>
        <v>0.11362209667294414</v>
      </c>
      <c r="BN138" s="165">
        <f>'2011'!S138</f>
        <v>0.12093862815884476</v>
      </c>
      <c r="BO138" s="165">
        <f>'2012'!$S138</f>
        <v>0.1199026171637249</v>
      </c>
      <c r="BP138" s="4">
        <f>'2013'!$S138</f>
        <v>0.15860735009671179</v>
      </c>
      <c r="BQ138" s="1"/>
      <c r="BR138" s="1"/>
      <c r="BS138" s="1"/>
      <c r="BT138" s="1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1"/>
      <c r="CG138" s="1"/>
      <c r="CH138" s="1"/>
      <c r="CI138" s="1"/>
      <c r="CJ138" s="1"/>
      <c r="CK138" s="1"/>
      <c r="CL138" s="1"/>
    </row>
    <row r="139" spans="1:108" ht="14.4">
      <c r="A139" s="1" t="s">
        <v>327</v>
      </c>
      <c r="B139" s="1" t="s">
        <v>115</v>
      </c>
      <c r="C139" s="12">
        <v>38406</v>
      </c>
      <c r="D139" s="2">
        <f>'2001'!$K139</f>
        <v>0</v>
      </c>
      <c r="E139" s="1">
        <f>'2002'!$K139</f>
        <v>0</v>
      </c>
      <c r="F139" s="1">
        <f>'2003'!$K139</f>
        <v>0</v>
      </c>
      <c r="G139" s="1">
        <f>'2004'!$K139</f>
        <v>0</v>
      </c>
      <c r="H139" s="1">
        <f>'2005'!K139</f>
        <v>0</v>
      </c>
      <c r="I139" s="1">
        <f>'2006'!K139</f>
        <v>1109</v>
      </c>
      <c r="J139" s="1">
        <f>'2007'!K139</f>
        <v>1094</v>
      </c>
      <c r="K139" s="1">
        <f>'2008'!K139</f>
        <v>1136</v>
      </c>
      <c r="L139" s="1">
        <f>'2009'!K139</f>
        <v>1176</v>
      </c>
      <c r="M139" s="1">
        <f>'2010'!K139</f>
        <v>1361</v>
      </c>
      <c r="N139" s="1">
        <f>'2011'!K139</f>
        <v>1095</v>
      </c>
      <c r="O139" s="1">
        <f>'2012'!$K139</f>
        <v>1129</v>
      </c>
      <c r="P139" s="1">
        <f>'2013'!$K139</f>
        <v>1046</v>
      </c>
      <c r="Q139" s="2">
        <f>'2001'!$N139</f>
        <v>0</v>
      </c>
      <c r="R139" s="1">
        <f>'2002'!$N139</f>
        <v>0</v>
      </c>
      <c r="S139" s="1">
        <f>'2003'!$N139</f>
        <v>0</v>
      </c>
      <c r="T139" s="1">
        <f>'2004'!$N139</f>
        <v>0</v>
      </c>
      <c r="U139" s="1">
        <f>'2005'!N139</f>
        <v>0</v>
      </c>
      <c r="V139" s="1">
        <f>'2006'!N139</f>
        <v>1093</v>
      </c>
      <c r="W139" s="1">
        <f>'2007'!N139</f>
        <v>1067</v>
      </c>
      <c r="X139" s="1">
        <f>'2008'!N139</f>
        <v>1122</v>
      </c>
      <c r="Y139" s="1">
        <f>'2009'!N139</f>
        <v>1167</v>
      </c>
      <c r="Z139" s="1">
        <f>'2010'!N139</f>
        <v>1340</v>
      </c>
      <c r="AA139" s="1">
        <f>'2011'!N139</f>
        <v>1056</v>
      </c>
      <c r="AB139" s="1">
        <f>'2012'!N139</f>
        <v>1062</v>
      </c>
      <c r="AC139" s="1">
        <f>'2013'!O139</f>
        <v>925</v>
      </c>
      <c r="AD139" s="2">
        <f>'2001'!$O139</f>
        <v>0</v>
      </c>
      <c r="AE139" s="1">
        <f>'2002'!$O139</f>
        <v>0</v>
      </c>
      <c r="AF139" s="1">
        <f>'2003'!$O139</f>
        <v>0</v>
      </c>
      <c r="AG139" s="1">
        <f>'2004'!$O139</f>
        <v>0</v>
      </c>
      <c r="AH139" s="1">
        <f>'2005'!O139</f>
        <v>0</v>
      </c>
      <c r="AI139" s="1">
        <f>'2006'!O139</f>
        <v>1150</v>
      </c>
      <c r="AJ139" s="1">
        <f>'2007'!O139</f>
        <v>1066</v>
      </c>
      <c r="AK139" s="1">
        <f>'2008'!O139</f>
        <v>939</v>
      </c>
      <c r="AL139" s="1">
        <f>'2009'!O139</f>
        <v>831</v>
      </c>
      <c r="AM139" s="1">
        <f>'2010'!O139</f>
        <v>1055</v>
      </c>
      <c r="AN139" s="1">
        <f>'2011'!O139</f>
        <v>990</v>
      </c>
      <c r="AO139" s="1">
        <f>'2012'!O139</f>
        <v>1043</v>
      </c>
      <c r="AP139" s="1">
        <f>'2013'!$O139</f>
        <v>925</v>
      </c>
      <c r="AQ139" s="2">
        <f>'2001'!$R139</f>
        <v>0</v>
      </c>
      <c r="AR139" s="1">
        <f>'2002'!$R139</f>
        <v>0</v>
      </c>
      <c r="AS139" s="1">
        <f>'2003'!$R139</f>
        <v>0</v>
      </c>
      <c r="AT139" s="1">
        <f>'2004'!$R139</f>
        <v>0</v>
      </c>
      <c r="AU139" s="1">
        <f>'2005'!R139</f>
        <v>0</v>
      </c>
      <c r="AV139" s="1">
        <f>'2006'!R139</f>
        <v>992</v>
      </c>
      <c r="AW139" s="1">
        <f>'2007'!R139</f>
        <v>916</v>
      </c>
      <c r="AX139" s="1">
        <f>'2008'!R139</f>
        <v>738</v>
      </c>
      <c r="AY139" s="1">
        <f>'2009'!R139</f>
        <v>703</v>
      </c>
      <c r="AZ139" s="1">
        <f>'2010'!R139</f>
        <v>894</v>
      </c>
      <c r="BA139" s="1">
        <f>'2011'!R139</f>
        <v>771</v>
      </c>
      <c r="BB139" s="1">
        <f>'2012'!R139</f>
        <v>763</v>
      </c>
      <c r="BC139" s="1">
        <f>'2013'!$R139</f>
        <v>476</v>
      </c>
      <c r="BD139" s="3" t="str">
        <f>'2001'!S139</f>
        <v/>
      </c>
      <c r="BE139" s="4" t="str">
        <f>'2002'!$S139</f>
        <v/>
      </c>
      <c r="BF139" s="4" t="str">
        <f>'2003'!$S139</f>
        <v/>
      </c>
      <c r="BG139" s="4" t="str">
        <f>'2004'!$S139</f>
        <v/>
      </c>
      <c r="BH139" s="4" t="str">
        <f>'2005'!$S139</f>
        <v/>
      </c>
      <c r="BI139" s="4">
        <f>'2006'!S139</f>
        <v>6.7826086956521744E-2</v>
      </c>
      <c r="BJ139" s="4">
        <f>'2007'!S139</f>
        <v>8.0675422138836772E-2</v>
      </c>
      <c r="BK139" s="4">
        <f>'2008'!S139</f>
        <v>9.79765708200213E-2</v>
      </c>
      <c r="BL139" s="4">
        <f>'2009'!S139</f>
        <v>9.0252707581227443E-2</v>
      </c>
      <c r="BM139" s="4">
        <f>'2010'!S139</f>
        <v>8.4360189573459712E-2</v>
      </c>
      <c r="BN139" s="165">
        <f>'2011'!S139</f>
        <v>9.696969696969697E-2</v>
      </c>
      <c r="BO139" s="165">
        <f>'2012'!$S139</f>
        <v>8.4372003835091081E-2</v>
      </c>
      <c r="BP139" s="4">
        <f>'2013'!$S139</f>
        <v>0.1254054054054054</v>
      </c>
      <c r="BQ139" s="1"/>
      <c r="BR139" s="1"/>
      <c r="BS139" s="1"/>
      <c r="BT139" s="1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1"/>
      <c r="CG139" s="1"/>
      <c r="CH139" s="1"/>
      <c r="CI139" s="1"/>
      <c r="CJ139" s="1"/>
      <c r="CK139" s="1"/>
      <c r="CL139" s="1"/>
    </row>
    <row r="140" spans="1:108" ht="14.4">
      <c r="A140" s="1" t="s">
        <v>329</v>
      </c>
      <c r="B140" s="1" t="s">
        <v>116</v>
      </c>
      <c r="C140" s="12">
        <v>17818</v>
      </c>
      <c r="D140" s="2">
        <f>'2001'!$K140</f>
        <v>650</v>
      </c>
      <c r="E140" s="1">
        <f>'2002'!$K140</f>
        <v>548</v>
      </c>
      <c r="F140" s="1">
        <f>'2003'!$K140</f>
        <v>748</v>
      </c>
      <c r="G140" s="1">
        <f>'2004'!$K140</f>
        <v>0</v>
      </c>
      <c r="H140" s="1">
        <f>'2005'!K140</f>
        <v>579</v>
      </c>
      <c r="I140" s="1">
        <f>'2006'!K140</f>
        <v>458</v>
      </c>
      <c r="J140" s="1">
        <f>'2007'!K140</f>
        <v>455</v>
      </c>
      <c r="K140" s="1">
        <f>'2008'!K140</f>
        <v>513</v>
      </c>
      <c r="L140" s="1">
        <f>'2009'!K140</f>
        <v>567</v>
      </c>
      <c r="M140" s="1">
        <f>'2010'!K140</f>
        <v>569</v>
      </c>
      <c r="N140" s="1">
        <f>'2011'!K140</f>
        <v>556</v>
      </c>
      <c r="O140" s="1">
        <f>'2012'!$K140</f>
        <v>438</v>
      </c>
      <c r="P140" s="1">
        <f>'2013'!$K140</f>
        <v>0</v>
      </c>
      <c r="Q140" s="2">
        <f>'2001'!$N140</f>
        <v>290</v>
      </c>
      <c r="R140" s="1">
        <f>'2002'!$N140</f>
        <v>297</v>
      </c>
      <c r="S140" s="1">
        <f>'2003'!$N140</f>
        <v>585</v>
      </c>
      <c r="T140" s="1"/>
      <c r="U140" s="1">
        <f>'2005'!N140</f>
        <v>360</v>
      </c>
      <c r="V140" s="1">
        <f>'2006'!N140</f>
        <v>280</v>
      </c>
      <c r="W140" s="1">
        <f>'2007'!N140</f>
        <v>247</v>
      </c>
      <c r="X140" s="1">
        <f>'2008'!N140</f>
        <v>352</v>
      </c>
      <c r="Y140" s="1">
        <f>'2009'!N140</f>
        <v>391</v>
      </c>
      <c r="Z140" s="1">
        <f>'2010'!N140</f>
        <v>332</v>
      </c>
      <c r="AA140" s="1">
        <f>'2011'!N140</f>
        <v>329</v>
      </c>
      <c r="AB140" s="1">
        <f>'2012'!N140</f>
        <v>233</v>
      </c>
      <c r="AC140" s="1">
        <f>'2013'!O140</f>
        <v>0</v>
      </c>
      <c r="AD140" s="2">
        <f>'2001'!$O140</f>
        <v>405</v>
      </c>
      <c r="AE140" s="1">
        <f>'2002'!$O140</f>
        <v>451</v>
      </c>
      <c r="AF140" s="1">
        <f>'2003'!$O140</f>
        <v>640</v>
      </c>
      <c r="AG140" s="1">
        <f>'2004'!$O140</f>
        <v>0</v>
      </c>
      <c r="AH140" s="1">
        <f>'2005'!O140</f>
        <v>670</v>
      </c>
      <c r="AI140" s="1">
        <f>'2006'!O140</f>
        <v>732</v>
      </c>
      <c r="AJ140" s="1">
        <f>'2007'!O140</f>
        <v>616</v>
      </c>
      <c r="AK140" s="1">
        <f>'2008'!O140</f>
        <v>609</v>
      </c>
      <c r="AL140" s="1">
        <f>'2009'!O140</f>
        <v>505</v>
      </c>
      <c r="AM140" s="1">
        <f>'2010'!O140</f>
        <v>559</v>
      </c>
      <c r="AN140" s="1">
        <f>'2011'!O140</f>
        <v>560</v>
      </c>
      <c r="AO140" s="1">
        <f>'2012'!O140</f>
        <v>528</v>
      </c>
      <c r="AP140" s="1">
        <f>'2013'!$O140</f>
        <v>0</v>
      </c>
      <c r="AQ140" s="2">
        <f>'2001'!$R140</f>
        <v>202</v>
      </c>
      <c r="AR140" s="1">
        <f>'2002'!$R140</f>
        <v>162</v>
      </c>
      <c r="AS140" s="1">
        <f>'2003'!$R140</f>
        <v>301</v>
      </c>
      <c r="AT140" s="1">
        <f>'2004'!$R140</f>
        <v>0</v>
      </c>
      <c r="AU140" s="1">
        <f>'2005'!R140</f>
        <v>213</v>
      </c>
      <c r="AV140" s="1">
        <f>'2006'!R140</f>
        <v>305</v>
      </c>
      <c r="AW140" s="1">
        <f>'2007'!R140</f>
        <v>203</v>
      </c>
      <c r="AX140" s="1">
        <f>'2008'!R140</f>
        <v>212</v>
      </c>
      <c r="AY140" s="1">
        <f>'2009'!R140</f>
        <v>177</v>
      </c>
      <c r="AZ140" s="1">
        <f>'2010'!R140</f>
        <v>142</v>
      </c>
      <c r="BA140" s="1">
        <f>'2011'!R140</f>
        <v>122</v>
      </c>
      <c r="BB140" s="1">
        <f>'2012'!R140</f>
        <v>81</v>
      </c>
      <c r="BC140" s="1">
        <f>'2013'!$R140</f>
        <v>0</v>
      </c>
      <c r="BD140" s="3">
        <f>'2001'!S140</f>
        <v>5.185185185185185E-2</v>
      </c>
      <c r="BE140" s="4">
        <f>'2002'!$S140</f>
        <v>1.9955654101995565E-2</v>
      </c>
      <c r="BF140" s="4">
        <f>'2003'!$S140</f>
        <v>7.8125E-2</v>
      </c>
      <c r="BG140" s="4" t="str">
        <f>'2004'!$S140</f>
        <v/>
      </c>
      <c r="BH140" s="4">
        <f>'2005'!$S140</f>
        <v>0.12835820895522387</v>
      </c>
      <c r="BI140" s="4">
        <f>'2006'!S140</f>
        <v>0.13661202185792351</v>
      </c>
      <c r="BJ140" s="4">
        <f>'2007'!S140</f>
        <v>0.11038961038961038</v>
      </c>
      <c r="BK140" s="4">
        <f>'2008'!S140</f>
        <v>8.7027914614121515E-2</v>
      </c>
      <c r="BL140" s="4">
        <f>'2009'!S140</f>
        <v>0.10891089108910891</v>
      </c>
      <c r="BM140" s="4">
        <f>'2010'!S140</f>
        <v>5.1878354203935599E-2</v>
      </c>
      <c r="BN140" s="165">
        <f>'2011'!S140</f>
        <v>8.7499999999999994E-2</v>
      </c>
      <c r="BO140" s="165">
        <f>'2012'!$S140</f>
        <v>0.10037878787878787</v>
      </c>
      <c r="BP140" s="4">
        <f>'2013'!$S140</f>
        <v>0</v>
      </c>
      <c r="BQ140" s="1"/>
      <c r="BR140" s="1"/>
      <c r="BS140" s="1"/>
      <c r="BT140" s="1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1"/>
      <c r="CG140" s="1"/>
      <c r="CH140" s="1"/>
      <c r="CI140" s="1"/>
      <c r="CJ140" s="1"/>
      <c r="CK140" s="1"/>
      <c r="CL140" s="1"/>
    </row>
    <row r="141" spans="1:108" ht="14.4">
      <c r="A141" s="1"/>
      <c r="B141" s="1"/>
      <c r="C141" s="12" t="s">
        <v>332</v>
      </c>
      <c r="D141" s="6">
        <f t="shared" ref="D141:BC141" si="20">SUM(D4:D140)</f>
        <v>121563</v>
      </c>
      <c r="E141" s="6">
        <f t="shared" si="20"/>
        <v>140141</v>
      </c>
      <c r="F141" s="6">
        <f t="shared" si="20"/>
        <v>126025</v>
      </c>
      <c r="G141" s="6">
        <f t="shared" si="20"/>
        <v>125173</v>
      </c>
      <c r="H141" s="6">
        <f t="shared" si="20"/>
        <v>142413</v>
      </c>
      <c r="I141" s="6">
        <f t="shared" si="20"/>
        <v>129636</v>
      </c>
      <c r="J141" s="6">
        <f t="shared" si="20"/>
        <v>140429</v>
      </c>
      <c r="K141" s="6">
        <f t="shared" si="20"/>
        <v>126651</v>
      </c>
      <c r="L141" s="6">
        <f t="shared" si="20"/>
        <v>131105</v>
      </c>
      <c r="M141" s="6">
        <f t="shared" si="20"/>
        <v>149649</v>
      </c>
      <c r="N141" s="6">
        <f t="shared" si="20"/>
        <v>166052</v>
      </c>
      <c r="O141" s="6">
        <f t="shared" si="20"/>
        <v>155350</v>
      </c>
      <c r="P141" s="6"/>
      <c r="Q141" s="2">
        <f t="shared" si="20"/>
        <v>102273</v>
      </c>
      <c r="R141" s="6">
        <f t="shared" si="20"/>
        <v>119262</v>
      </c>
      <c r="S141" s="6">
        <f t="shared" si="20"/>
        <v>109342</v>
      </c>
      <c r="T141" s="6">
        <f t="shared" si="20"/>
        <v>107683</v>
      </c>
      <c r="U141" s="6">
        <f t="shared" si="20"/>
        <v>121470</v>
      </c>
      <c r="V141" s="6">
        <f t="shared" si="20"/>
        <v>109041</v>
      </c>
      <c r="W141" s="6">
        <f t="shared" si="20"/>
        <v>114373</v>
      </c>
      <c r="X141" s="6">
        <f t="shared" si="20"/>
        <v>105013</v>
      </c>
      <c r="Y141" s="6">
        <f t="shared" si="20"/>
        <v>109015</v>
      </c>
      <c r="Z141" s="6">
        <f t="shared" si="20"/>
        <v>120236</v>
      </c>
      <c r="AA141" s="6">
        <f t="shared" si="20"/>
        <v>128100</v>
      </c>
      <c r="AB141" s="6">
        <f t="shared" si="20"/>
        <v>116415</v>
      </c>
      <c r="AC141" s="6">
        <f t="shared" si="20"/>
        <v>148688</v>
      </c>
      <c r="AD141" s="2">
        <f t="shared" si="20"/>
        <v>165027</v>
      </c>
      <c r="AE141" s="6">
        <f t="shared" si="20"/>
        <v>188203</v>
      </c>
      <c r="AF141" s="6">
        <f t="shared" si="20"/>
        <v>141894</v>
      </c>
      <c r="AG141" s="6">
        <f t="shared" si="20"/>
        <v>152558</v>
      </c>
      <c r="AH141" s="6">
        <f t="shared" si="20"/>
        <v>164157</v>
      </c>
      <c r="AI141" s="6">
        <f t="shared" si="20"/>
        <v>160920</v>
      </c>
      <c r="AJ141" s="6">
        <f t="shared" si="20"/>
        <v>169002</v>
      </c>
      <c r="AK141" s="6">
        <f t="shared" si="20"/>
        <v>150692</v>
      </c>
      <c r="AL141" s="6">
        <f t="shared" si="20"/>
        <v>143170</v>
      </c>
      <c r="AM141" s="6">
        <f t="shared" si="20"/>
        <v>170226</v>
      </c>
      <c r="AN141" s="6">
        <f t="shared" si="20"/>
        <v>181738</v>
      </c>
      <c r="AO141" s="6">
        <f t="shared" si="20"/>
        <v>164939</v>
      </c>
      <c r="AP141" s="6">
        <f t="shared" si="20"/>
        <v>148688</v>
      </c>
      <c r="AQ141" s="2">
        <f t="shared" si="20"/>
        <v>119662</v>
      </c>
      <c r="AR141" s="6">
        <f t="shared" si="20"/>
        <v>139157</v>
      </c>
      <c r="AS141" s="6">
        <f t="shared" si="20"/>
        <v>102567</v>
      </c>
      <c r="AT141" s="6">
        <f t="shared" si="20"/>
        <v>105278</v>
      </c>
      <c r="AU141" s="6">
        <f t="shared" si="20"/>
        <v>112191</v>
      </c>
      <c r="AV141" s="6">
        <f t="shared" si="20"/>
        <v>106467</v>
      </c>
      <c r="AW141" s="6">
        <f t="shared" si="20"/>
        <v>103083</v>
      </c>
      <c r="AX141" s="6">
        <f t="shared" si="20"/>
        <v>91494</v>
      </c>
      <c r="AY141" s="6">
        <f t="shared" si="20"/>
        <v>84157</v>
      </c>
      <c r="AZ141" s="6">
        <f t="shared" si="20"/>
        <v>91392</v>
      </c>
      <c r="BA141" s="6">
        <f t="shared" si="20"/>
        <v>93044</v>
      </c>
      <c r="BB141" s="6">
        <f t="shared" si="20"/>
        <v>76304</v>
      </c>
      <c r="BC141" s="6">
        <f t="shared" si="20"/>
        <v>60970</v>
      </c>
      <c r="BD141" s="2"/>
      <c r="BE141" s="1"/>
      <c r="BF141" s="1"/>
      <c r="BG141" s="1"/>
      <c r="BH141" s="1"/>
      <c r="BI141" s="1"/>
      <c r="BJ141" s="1"/>
      <c r="BK141" s="1"/>
      <c r="BL141" s="1"/>
      <c r="BM141" s="1"/>
      <c r="BN141" s="6"/>
      <c r="BO141" s="6"/>
      <c r="BP141" s="1"/>
      <c r="BQ141" s="1"/>
      <c r="BR141" s="1"/>
      <c r="BS141" s="1"/>
      <c r="BT141" s="1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1"/>
      <c r="CG141" s="1"/>
      <c r="CH141" s="1"/>
      <c r="CI141" s="1"/>
      <c r="CJ141" s="1"/>
      <c r="CK141" s="1"/>
      <c r="CL141" s="1"/>
    </row>
    <row r="142" spans="1:108" ht="14.4">
      <c r="A142" s="1"/>
      <c r="B142" s="1"/>
      <c r="C142" s="12"/>
      <c r="D142" s="6"/>
      <c r="E142" s="6"/>
      <c r="F142" s="6"/>
      <c r="G142" s="6"/>
      <c r="H142" s="6"/>
      <c r="I142" s="6"/>
      <c r="J142" s="6">
        <f>J3</f>
        <v>2007</v>
      </c>
      <c r="K142" s="6">
        <f>K3</f>
        <v>2008</v>
      </c>
      <c r="L142" s="6">
        <f>L3</f>
        <v>2009</v>
      </c>
      <c r="M142" s="6">
        <f>M3</f>
        <v>2010</v>
      </c>
      <c r="N142" s="6">
        <f>N3</f>
        <v>2011</v>
      </c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172"/>
      <c r="CN142" s="172"/>
      <c r="CO142" s="172"/>
      <c r="CP142" s="172"/>
      <c r="CQ142" s="172"/>
      <c r="CR142" s="172"/>
      <c r="CS142" s="172"/>
      <c r="CT142" s="172"/>
      <c r="CU142" s="172"/>
      <c r="CV142" s="172"/>
      <c r="CW142" s="172"/>
      <c r="CX142" s="172"/>
      <c r="CY142" s="172"/>
      <c r="CZ142" s="172"/>
      <c r="DA142" s="172"/>
      <c r="DB142" s="172"/>
      <c r="DC142" s="172"/>
      <c r="DD142" s="172"/>
    </row>
    <row r="143" spans="1:108" ht="14.4">
      <c r="A143" s="1"/>
      <c r="B143" s="1"/>
      <c r="C143" s="12" t="s">
        <v>334</v>
      </c>
      <c r="D143" s="165">
        <f>'2001'!I142</f>
        <v>0</v>
      </c>
      <c r="E143" s="165">
        <f>'2002'!I142</f>
        <v>0</v>
      </c>
      <c r="F143" s="165">
        <f>'2003'!I142</f>
        <v>0</v>
      </c>
      <c r="G143" s="165">
        <f>'2004'!I142</f>
        <v>0</v>
      </c>
      <c r="H143" s="165">
        <f>'2005'!I142</f>
        <v>0</v>
      </c>
      <c r="I143" s="165">
        <f>'2006'!I142</f>
        <v>0</v>
      </c>
      <c r="J143" s="165">
        <f>'2007'!I142</f>
        <v>0</v>
      </c>
      <c r="K143" s="165">
        <f>'2008'!I142</f>
        <v>0</v>
      </c>
      <c r="L143" s="165">
        <f>'2009'!I142</f>
        <v>0</v>
      </c>
      <c r="M143" s="165">
        <f>'2010'!I142</f>
        <v>0</v>
      </c>
      <c r="N143" s="165">
        <f>'2011'!I143</f>
        <v>0</v>
      </c>
      <c r="O143" s="165"/>
      <c r="P143" s="165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172"/>
      <c r="CN143" s="172"/>
      <c r="CO143" s="172"/>
      <c r="CP143" s="172"/>
      <c r="CQ143" s="172"/>
      <c r="CR143" s="172"/>
      <c r="CS143" s="172"/>
      <c r="CT143" s="172"/>
      <c r="CU143" s="172"/>
      <c r="CV143" s="172"/>
      <c r="CW143" s="172"/>
      <c r="CX143" s="172"/>
      <c r="CY143" s="172"/>
      <c r="CZ143" s="172"/>
      <c r="DA143" s="172"/>
      <c r="DB143" s="172"/>
      <c r="DC143" s="172"/>
      <c r="DD143" s="172"/>
    </row>
    <row r="144" spans="1:108" ht="14.4">
      <c r="A144" s="1"/>
      <c r="B144" s="1"/>
      <c r="C144" s="12" t="s">
        <v>347</v>
      </c>
      <c r="D144" s="165">
        <f>Q141/(Q141+AQ141)</f>
        <v>0.46082411516885574</v>
      </c>
      <c r="E144" s="165">
        <f>R141/(R141+AR141)</f>
        <v>0.46150631339026932</v>
      </c>
      <c r="F144" s="165">
        <f>S141/(S141+AS141)</f>
        <v>0.51598563534347286</v>
      </c>
      <c r="G144" s="165">
        <f>T141/(T141+AT141)</f>
        <v>0.50564657378581057</v>
      </c>
      <c r="H144" s="165">
        <f>U141/(U141+AU141)</f>
        <v>0.5198556883690475</v>
      </c>
      <c r="I144" s="165">
        <f>V141/(V141+AV141)</f>
        <v>0.50597193607661894</v>
      </c>
      <c r="J144" s="165">
        <f>W141/(W141+AW141)</f>
        <v>0.52595927451990288</v>
      </c>
      <c r="K144" s="165">
        <f>X141/(X141+AX141)</f>
        <v>0.53439826571063631</v>
      </c>
      <c r="L144" s="165">
        <f>Y141/(Y141+AY141)</f>
        <v>0.56434162300954593</v>
      </c>
      <c r="M144" s="165">
        <f>Z141/(Z141+AZ141)</f>
        <v>0.5681478821327991</v>
      </c>
      <c r="N144" s="165">
        <f>AA141/(AA141+BA141)</f>
        <v>0.57926057229678396</v>
      </c>
      <c r="O144" s="165"/>
      <c r="P144" s="165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172"/>
      <c r="CN144" s="172"/>
      <c r="CO144" s="172"/>
      <c r="CP144" s="172"/>
      <c r="CQ144" s="172"/>
      <c r="CR144" s="172"/>
      <c r="CS144" s="172"/>
      <c r="CT144" s="172"/>
      <c r="CU144" s="172"/>
      <c r="CV144" s="172"/>
      <c r="CW144" s="172"/>
      <c r="CX144" s="172"/>
      <c r="CY144" s="172"/>
      <c r="CZ144" s="172"/>
      <c r="DA144" s="172"/>
      <c r="DB144" s="172"/>
      <c r="DC144" s="172"/>
      <c r="DD144" s="172"/>
    </row>
    <row r="145" spans="1:108" ht="14.4">
      <c r="A145" s="1"/>
      <c r="B145" s="1"/>
      <c r="C145" s="12" t="s">
        <v>348</v>
      </c>
      <c r="D145" s="165">
        <f>(Q141+AQ141)/(AD141+D141)</f>
        <v>0.77439896716563728</v>
      </c>
      <c r="E145" s="165">
        <f>(R141+AR141)/(AE141+E141)</f>
        <v>0.78703737543551888</v>
      </c>
      <c r="F145" s="165">
        <f>(S141+AS141)/(AF141+F141)</f>
        <v>0.79094427793474897</v>
      </c>
      <c r="G145" s="165">
        <f>(T141+AT141)/(AG141+G141)</f>
        <v>0.76678872722166413</v>
      </c>
      <c r="H145" s="165">
        <f>(U141+AU141)/(AH141+H141)</f>
        <v>0.76217829533222425</v>
      </c>
      <c r="I145" s="165">
        <f>(V141+AV141)/(AI141+I141)</f>
        <v>0.7417089992978978</v>
      </c>
      <c r="J145" s="165">
        <f>(W141+AW141)/(AJ141+J141)</f>
        <v>0.70276087399129372</v>
      </c>
      <c r="K145" s="165">
        <f>(X141+AX141)/(AK141+K141)</f>
        <v>0.70853419772628112</v>
      </c>
      <c r="L145" s="165">
        <f>(Y141+AY141)/(AL141+L141)</f>
        <v>0.70430042840215112</v>
      </c>
      <c r="M145" s="165">
        <f>(Z141+AZ141)/(AM141+M141)</f>
        <v>0.66159593591246579</v>
      </c>
      <c r="N145" s="165">
        <f>(AA141+BA141)/(AN141+N141)</f>
        <v>0.63585496995313262</v>
      </c>
      <c r="O145" s="165"/>
      <c r="P145" s="165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172"/>
      <c r="CN145" s="172"/>
      <c r="CO145" s="172"/>
      <c r="CP145" s="172"/>
      <c r="CQ145" s="172"/>
      <c r="CR145" s="172"/>
      <c r="CS145" s="172"/>
      <c r="CT145" s="172"/>
      <c r="CU145" s="172"/>
      <c r="CV145" s="172"/>
      <c r="CW145" s="172"/>
      <c r="CX145" s="172"/>
      <c r="CY145" s="172"/>
      <c r="CZ145" s="172"/>
      <c r="DA145" s="172"/>
      <c r="DB145" s="172"/>
      <c r="DC145" s="172"/>
      <c r="DD145" s="172"/>
    </row>
    <row r="146" spans="1:108" ht="14.4">
      <c r="A146" s="1"/>
      <c r="B146" s="1"/>
      <c r="C146" s="12"/>
      <c r="D146" s="6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172"/>
      <c r="CN146" s="172"/>
      <c r="CO146" s="172"/>
      <c r="CP146" s="172"/>
      <c r="CQ146" s="172"/>
      <c r="CR146" s="172"/>
      <c r="CS146" s="172"/>
      <c r="CT146" s="172"/>
      <c r="CU146" s="172"/>
      <c r="CV146" s="172"/>
      <c r="CW146" s="172"/>
      <c r="CX146" s="172"/>
      <c r="CY146" s="172"/>
      <c r="CZ146" s="172"/>
      <c r="DA146" s="172"/>
      <c r="DB146" s="172"/>
      <c r="DC146" s="172"/>
      <c r="DD146" s="172"/>
    </row>
    <row r="147" spans="1:108" ht="14.4">
      <c r="A147" s="1"/>
      <c r="B147" s="1"/>
      <c r="C147" s="12"/>
      <c r="D147" s="6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172"/>
      <c r="CN147" s="172"/>
      <c r="CO147" s="172"/>
      <c r="CP147" s="172"/>
      <c r="CQ147" s="172"/>
      <c r="CR147" s="172"/>
      <c r="CS147" s="172"/>
      <c r="CT147" s="172"/>
      <c r="CU147" s="172"/>
      <c r="CV147" s="172"/>
      <c r="CW147" s="172"/>
      <c r="CX147" s="172"/>
      <c r="CY147" s="172"/>
      <c r="CZ147" s="172"/>
      <c r="DA147" s="172"/>
      <c r="DB147" s="172"/>
      <c r="DC147" s="172"/>
      <c r="DD147" s="172"/>
    </row>
    <row r="148" spans="1:108" ht="14.4">
      <c r="A148" s="1"/>
      <c r="B148" s="1" t="s">
        <v>125</v>
      </c>
      <c r="C148" s="12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172"/>
      <c r="CN148" s="172"/>
      <c r="CO148" s="172"/>
      <c r="CP148" s="172"/>
      <c r="CQ148" s="172"/>
      <c r="CR148" s="172"/>
      <c r="CS148" s="172"/>
      <c r="CT148" s="172"/>
      <c r="CU148" s="172"/>
      <c r="CV148" s="172"/>
      <c r="CW148" s="172"/>
      <c r="CX148" s="172"/>
      <c r="CY148" s="172"/>
      <c r="CZ148" s="172"/>
      <c r="DA148" s="172"/>
      <c r="DB148" s="172"/>
      <c r="DC148" s="172"/>
      <c r="DD148" s="172"/>
    </row>
    <row r="149" spans="1:108" ht="14.4">
      <c r="A149" s="1"/>
      <c r="B149" s="1" t="s">
        <v>340</v>
      </c>
      <c r="C149" s="12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172"/>
      <c r="CN149" s="172"/>
      <c r="CO149" s="172"/>
      <c r="CP149" s="172"/>
      <c r="CQ149" s="172"/>
      <c r="CR149" s="172"/>
      <c r="CS149" s="172"/>
      <c r="CT149" s="172"/>
      <c r="CU149" s="172"/>
      <c r="CV149" s="172"/>
      <c r="CW149" s="172"/>
      <c r="CX149" s="172"/>
      <c r="CY149" s="172"/>
      <c r="CZ149" s="172"/>
      <c r="DA149" s="172"/>
      <c r="DB149" s="172"/>
      <c r="DC149" s="172"/>
      <c r="DD149" s="172"/>
    </row>
    <row r="150" spans="1:108" ht="12.6" customHeight="1"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  <c r="AA150" s="172"/>
      <c r="AB150" s="172"/>
      <c r="AC150" s="172"/>
      <c r="AD150" s="172"/>
      <c r="AO150" s="172"/>
      <c r="AP150" s="172"/>
      <c r="AQ150" s="172"/>
      <c r="AR150" s="172"/>
      <c r="AS150" s="172"/>
      <c r="AT150" s="172"/>
      <c r="AU150" s="172"/>
      <c r="AV150" s="172"/>
      <c r="AW150" s="172"/>
      <c r="AX150" s="172"/>
      <c r="AY150" s="172"/>
      <c r="AZ150" s="172"/>
      <c r="BA150" s="172"/>
      <c r="BB150" s="172"/>
      <c r="BC150" s="172"/>
      <c r="BD150" s="172"/>
      <c r="BE150" s="172"/>
      <c r="BF150" s="172"/>
      <c r="BG150" s="172"/>
      <c r="BH150" s="172"/>
      <c r="BI150" s="172"/>
      <c r="BJ150" s="172"/>
      <c r="BK150" s="172"/>
      <c r="BL150" s="172"/>
      <c r="BM150" s="172"/>
      <c r="BP150" s="172"/>
      <c r="BQ150" s="172"/>
      <c r="BR150" s="172"/>
      <c r="BS150" s="172"/>
      <c r="BT150" s="172"/>
      <c r="CF150" s="172"/>
      <c r="CG150" s="172"/>
      <c r="CH150" s="172"/>
      <c r="CI150" s="172"/>
      <c r="CJ150" s="172"/>
      <c r="CK150" s="172"/>
      <c r="CL150" s="172"/>
      <c r="CM150" s="172"/>
      <c r="CN150" s="172"/>
      <c r="CO150" s="172"/>
      <c r="CP150" s="172"/>
      <c r="CQ150" s="172"/>
      <c r="CR150" s="172"/>
      <c r="CS150" s="172"/>
      <c r="CT150" s="172"/>
      <c r="CU150" s="172"/>
      <c r="CV150" s="172"/>
      <c r="CW150" s="172"/>
      <c r="CX150" s="172"/>
      <c r="CY150" s="172"/>
      <c r="CZ150" s="172"/>
      <c r="DA150" s="172"/>
      <c r="DB150" s="172"/>
      <c r="DC150" s="172"/>
      <c r="DD150" s="172"/>
    </row>
    <row r="151" spans="1:108" ht="12.6" customHeight="1"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  <c r="Z151" s="172"/>
      <c r="AA151" s="172"/>
      <c r="AB151" s="172"/>
      <c r="AC151" s="172"/>
      <c r="AD151" s="172"/>
      <c r="AO151" s="172"/>
      <c r="AP151" s="172"/>
      <c r="AQ151" s="172"/>
      <c r="AR151" s="172"/>
      <c r="AS151" s="172"/>
      <c r="AT151" s="172"/>
      <c r="AU151" s="172"/>
      <c r="AV151" s="172"/>
      <c r="AW151" s="172"/>
      <c r="AX151" s="172"/>
      <c r="AY151" s="172"/>
      <c r="AZ151" s="172"/>
      <c r="BA151" s="172"/>
      <c r="BB151" s="172"/>
      <c r="BC151" s="172"/>
      <c r="BD151" s="172"/>
      <c r="BE151" s="172"/>
      <c r="BF151" s="172"/>
      <c r="BG151" s="172"/>
      <c r="BH151" s="172"/>
      <c r="BI151" s="172"/>
      <c r="BJ151" s="172"/>
      <c r="BK151" s="172"/>
      <c r="BL151" s="172"/>
      <c r="BM151" s="172"/>
      <c r="BP151" s="172"/>
      <c r="BQ151" s="172"/>
      <c r="BR151" s="172"/>
      <c r="BS151" s="172"/>
      <c r="BT151" s="172"/>
      <c r="CF151" s="172"/>
      <c r="CG151" s="172"/>
      <c r="CH151" s="172"/>
      <c r="CI151" s="172"/>
      <c r="CJ151" s="172"/>
      <c r="CK151" s="172"/>
      <c r="CL151" s="172"/>
      <c r="CM151" s="172"/>
      <c r="CN151" s="172"/>
      <c r="CO151" s="172"/>
      <c r="CP151" s="172"/>
      <c r="CQ151" s="172"/>
      <c r="CR151" s="172"/>
      <c r="CS151" s="172"/>
      <c r="CT151" s="172"/>
      <c r="CU151" s="172"/>
      <c r="CV151" s="172"/>
      <c r="CW151" s="172"/>
      <c r="CX151" s="172"/>
      <c r="CY151" s="172"/>
      <c r="CZ151" s="172"/>
      <c r="DA151" s="172"/>
      <c r="DB151" s="172"/>
      <c r="DC151" s="172"/>
      <c r="DD151" s="172"/>
    </row>
    <row r="152" spans="1:108" ht="12.6" customHeight="1">
      <c r="AO152" s="172"/>
      <c r="AP152" s="172"/>
      <c r="AQ152" s="172"/>
      <c r="AR152" s="172"/>
      <c r="AS152" s="172"/>
      <c r="AT152" s="172"/>
      <c r="AU152" s="172"/>
      <c r="AV152" s="172"/>
      <c r="AW152" s="172"/>
      <c r="AX152" s="172"/>
      <c r="AY152" s="172"/>
      <c r="AZ152" s="172"/>
      <c r="BA152" s="172"/>
      <c r="BB152" s="172"/>
      <c r="BC152" s="172"/>
      <c r="BD152" s="172"/>
      <c r="BE152" s="172"/>
      <c r="BF152" s="172"/>
      <c r="BG152" s="172"/>
      <c r="BH152" s="172"/>
      <c r="BI152" s="172"/>
      <c r="BJ152" s="172"/>
      <c r="BK152" s="172"/>
      <c r="BL152" s="172"/>
      <c r="BM152" s="172"/>
      <c r="BP152" s="172"/>
      <c r="BQ152" s="172"/>
      <c r="BR152" s="172"/>
      <c r="BS152" s="172"/>
      <c r="BT152" s="172"/>
      <c r="CF152" s="172"/>
      <c r="CG152" s="172"/>
      <c r="CH152" s="172"/>
      <c r="CI152" s="172"/>
      <c r="CJ152" s="172"/>
      <c r="CK152" s="172"/>
      <c r="CL152" s="172"/>
      <c r="CM152" s="172"/>
      <c r="CN152" s="172"/>
      <c r="CO152" s="172"/>
      <c r="CP152" s="172"/>
      <c r="CQ152" s="172"/>
      <c r="CR152" s="172"/>
      <c r="CS152" s="172"/>
      <c r="CT152" s="172"/>
      <c r="CU152" s="172"/>
      <c r="CV152" s="172"/>
      <c r="CW152" s="172"/>
      <c r="CX152" s="172"/>
      <c r="CY152" s="172"/>
      <c r="CZ152" s="172"/>
      <c r="DA152" s="172"/>
      <c r="DB152" s="172"/>
      <c r="DC152" s="172"/>
      <c r="DD152" s="172"/>
    </row>
    <row r="153" spans="1:108" ht="12.6" customHeight="1">
      <c r="AO153" s="172"/>
      <c r="AP153" s="172"/>
      <c r="AQ153" s="172"/>
      <c r="AR153" s="172"/>
      <c r="AS153" s="172"/>
      <c r="AT153" s="172"/>
      <c r="AU153" s="172"/>
      <c r="AV153" s="172"/>
      <c r="AW153" s="172"/>
      <c r="AX153" s="172"/>
      <c r="AY153" s="172"/>
      <c r="AZ153" s="172"/>
      <c r="BA153" s="172"/>
      <c r="BB153" s="172"/>
      <c r="BC153" s="172"/>
      <c r="BD153" s="172"/>
      <c r="BE153" s="172"/>
      <c r="BF153" s="172"/>
      <c r="BG153" s="172"/>
      <c r="BH153" s="172"/>
      <c r="BI153" s="172"/>
      <c r="BJ153" s="172"/>
      <c r="BK153" s="172"/>
      <c r="BL153" s="172"/>
      <c r="BM153" s="172"/>
      <c r="BP153" s="172"/>
      <c r="BQ153" s="172"/>
      <c r="BR153" s="172"/>
      <c r="BS153" s="172"/>
      <c r="BT153" s="172"/>
      <c r="CF153" s="172"/>
      <c r="CG153" s="172"/>
      <c r="CH153" s="172"/>
      <c r="CI153" s="172"/>
      <c r="CJ153" s="172"/>
      <c r="CK153" s="172"/>
      <c r="CL153" s="172"/>
      <c r="CM153" s="172"/>
      <c r="CN153" s="172"/>
      <c r="CO153" s="172"/>
      <c r="CP153" s="172"/>
      <c r="CQ153" s="172"/>
      <c r="CR153" s="172"/>
      <c r="CS153" s="172"/>
      <c r="CT153" s="172"/>
      <c r="CU153" s="172"/>
      <c r="CV153" s="172"/>
      <c r="CW153" s="172"/>
      <c r="CX153" s="172"/>
      <c r="CY153" s="172"/>
      <c r="CZ153" s="172"/>
      <c r="DA153" s="172"/>
      <c r="DB153" s="172"/>
      <c r="DC153" s="172"/>
      <c r="DD153" s="17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5"/>
  <sheetViews>
    <sheetView zoomScale="90" zoomScaleNormal="90" workbookViewId="0">
      <pane ySplit="3" topLeftCell="A132" activePane="bottomLeft" state="frozen"/>
      <selection activeCell="O48" sqref="O48"/>
      <selection pane="bottomLeft" activeCell="O48" sqref="O48"/>
    </sheetView>
  </sheetViews>
  <sheetFormatPr defaultRowHeight="12.6" customHeight="1"/>
  <cols>
    <col min="1" max="1" width="9.21875" customWidth="1"/>
    <col min="2" max="2" width="27.6640625" customWidth="1"/>
    <col min="3" max="4" width="7.5546875" customWidth="1"/>
    <col min="5" max="5" width="6.33203125" customWidth="1"/>
    <col min="6" max="8" width="7.5546875" customWidth="1"/>
    <col min="9" max="9" width="6.5546875" customWidth="1"/>
    <col min="10" max="10" width="7.5546875" customWidth="1"/>
    <col min="11" max="18" width="6.77734375" customWidth="1"/>
    <col min="19" max="21" width="7" customWidth="1"/>
    <col min="22" max="25" width="8.88671875" customWidth="1"/>
  </cols>
  <sheetData>
    <row r="1" spans="1:21" ht="14.4">
      <c r="A1" s="1">
        <v>2002</v>
      </c>
      <c r="B1" s="1"/>
      <c r="C1" s="1"/>
      <c r="D1" s="1"/>
      <c r="E1" s="1"/>
      <c r="F1" s="1"/>
      <c r="G1" s="2"/>
      <c r="H1" s="1"/>
      <c r="I1" s="1"/>
      <c r="J1" s="1"/>
      <c r="K1" s="2" t="s">
        <v>346</v>
      </c>
      <c r="L1" s="1"/>
      <c r="M1" s="1"/>
      <c r="N1" s="1"/>
      <c r="O1" s="2"/>
      <c r="P1" s="1"/>
      <c r="Q1" s="1"/>
      <c r="R1" s="1"/>
      <c r="S1" s="3"/>
      <c r="T1" s="4"/>
      <c r="U1" s="4"/>
    </row>
    <row r="2" spans="1:21" ht="14.4">
      <c r="A2" s="1"/>
      <c r="B2" s="1"/>
      <c r="C2" s="1"/>
      <c r="D2" s="1" t="s">
        <v>4</v>
      </c>
      <c r="E2" s="1"/>
      <c r="F2" s="1"/>
      <c r="G2" s="2"/>
      <c r="H2" s="1" t="s">
        <v>5</v>
      </c>
      <c r="I2" s="1"/>
      <c r="J2" s="1"/>
      <c r="K2" s="2" t="s">
        <v>117</v>
      </c>
      <c r="L2" s="1" t="s">
        <v>4</v>
      </c>
      <c r="M2" s="1"/>
      <c r="N2" s="1"/>
      <c r="O2" s="2" t="s">
        <v>5</v>
      </c>
      <c r="P2" s="1"/>
      <c r="Q2" s="1"/>
      <c r="R2" s="1"/>
      <c r="S2" s="3" t="s">
        <v>8</v>
      </c>
      <c r="T2" s="4"/>
      <c r="U2" s="4" t="s">
        <v>333</v>
      </c>
    </row>
    <row r="3" spans="1:21" ht="14.4">
      <c r="A3" s="1" t="s">
        <v>0</v>
      </c>
      <c r="B3" s="1"/>
      <c r="C3" s="1" t="s">
        <v>6</v>
      </c>
      <c r="D3" s="1" t="s">
        <v>7</v>
      </c>
      <c r="E3" s="1" t="s">
        <v>8</v>
      </c>
      <c r="F3" s="1" t="s">
        <v>9</v>
      </c>
      <c r="G3" s="2" t="s">
        <v>6</v>
      </c>
      <c r="H3" s="1" t="s">
        <v>7</v>
      </c>
      <c r="I3" s="1" t="s">
        <v>8</v>
      </c>
      <c r="J3" s="1" t="s">
        <v>9</v>
      </c>
      <c r="K3" s="2" t="s">
        <v>6</v>
      </c>
      <c r="L3" s="1" t="s">
        <v>7</v>
      </c>
      <c r="M3" s="1" t="s">
        <v>8</v>
      </c>
      <c r="N3" s="1" t="s">
        <v>9</v>
      </c>
      <c r="O3" s="2" t="s">
        <v>6</v>
      </c>
      <c r="P3" s="1" t="s">
        <v>7</v>
      </c>
      <c r="Q3" s="1" t="s">
        <v>8</v>
      </c>
      <c r="R3" s="1" t="s">
        <v>9</v>
      </c>
      <c r="S3" s="3" t="s">
        <v>2</v>
      </c>
      <c r="T3" s="4" t="s">
        <v>3</v>
      </c>
      <c r="U3" s="4" t="s">
        <v>26</v>
      </c>
    </row>
    <row r="4" spans="1:21" ht="14.4">
      <c r="A4" s="1" t="str">
        <f>all!A4</f>
        <v>Alamance</v>
      </c>
      <c r="B4" s="1" t="s">
        <v>132</v>
      </c>
      <c r="C4" s="1">
        <v>1972</v>
      </c>
      <c r="D4" s="1">
        <v>176</v>
      </c>
      <c r="E4" s="1">
        <v>32</v>
      </c>
      <c r="F4" s="1">
        <v>1744</v>
      </c>
      <c r="G4" s="2">
        <v>2585</v>
      </c>
      <c r="H4" s="1">
        <v>319</v>
      </c>
      <c r="I4" s="1">
        <v>314</v>
      </c>
      <c r="J4" s="1">
        <v>1915</v>
      </c>
      <c r="K4" s="2">
        <f>C4</f>
        <v>1972</v>
      </c>
      <c r="L4" s="1">
        <f t="shared" ref="L4:R20" si="0">D4</f>
        <v>176</v>
      </c>
      <c r="M4" s="1">
        <f t="shared" si="0"/>
        <v>32</v>
      </c>
      <c r="N4" s="1">
        <f t="shared" si="0"/>
        <v>1744</v>
      </c>
      <c r="O4" s="2">
        <f t="shared" si="0"/>
        <v>2585</v>
      </c>
      <c r="P4" s="1">
        <f t="shared" si="0"/>
        <v>319</v>
      </c>
      <c r="Q4" s="1">
        <f t="shared" si="0"/>
        <v>314</v>
      </c>
      <c r="R4" s="1">
        <f t="shared" si="0"/>
        <v>1915</v>
      </c>
      <c r="S4" s="3">
        <f>IFERROR(Q4/O4,"")</f>
        <v>0.12147001934235976</v>
      </c>
      <c r="T4" s="4">
        <f>IFERROR(M4/K4,"")</f>
        <v>1.6227180527383367E-2</v>
      </c>
      <c r="U4" s="4">
        <f>IFERROR(N4/(N4+R4),"")</f>
        <v>0.4766329598250888</v>
      </c>
    </row>
    <row r="5" spans="1:21" ht="14.4">
      <c r="A5" s="1" t="str">
        <f>all!A5</f>
        <v>Alexander</v>
      </c>
      <c r="B5" s="1" t="s">
        <v>134</v>
      </c>
      <c r="C5" s="1">
        <v>1141</v>
      </c>
      <c r="D5" s="1">
        <v>29</v>
      </c>
      <c r="E5" s="1">
        <v>1</v>
      </c>
      <c r="F5" s="1">
        <v>1049</v>
      </c>
      <c r="G5" s="2">
        <v>1575</v>
      </c>
      <c r="H5" s="1">
        <v>153</v>
      </c>
      <c r="I5" s="1">
        <v>65</v>
      </c>
      <c r="J5" s="1">
        <v>1326</v>
      </c>
      <c r="K5" s="2">
        <f t="shared" ref="K5:R64" si="1">C5</f>
        <v>1141</v>
      </c>
      <c r="L5" s="1">
        <f t="shared" si="0"/>
        <v>29</v>
      </c>
      <c r="M5" s="1">
        <f t="shared" si="0"/>
        <v>1</v>
      </c>
      <c r="N5" s="1">
        <f t="shared" si="0"/>
        <v>1049</v>
      </c>
      <c r="O5" s="2">
        <f t="shared" si="0"/>
        <v>1575</v>
      </c>
      <c r="P5" s="1">
        <f t="shared" si="0"/>
        <v>153</v>
      </c>
      <c r="Q5" s="1">
        <f t="shared" si="0"/>
        <v>65</v>
      </c>
      <c r="R5" s="1">
        <f t="shared" si="0"/>
        <v>1326</v>
      </c>
      <c r="S5" s="3">
        <f t="shared" ref="S5:S69" si="2">IFERROR(Q5/O5,"")</f>
        <v>4.1269841269841269E-2</v>
      </c>
      <c r="T5" s="4">
        <f t="shared" ref="T5:T69" si="3">IFERROR(M5/K5,"")</f>
        <v>8.7642418930762491E-4</v>
      </c>
      <c r="U5" s="4">
        <f t="shared" ref="U5:U69" si="4">IFERROR(N5/(N5+R5),"")</f>
        <v>0.44168421052631579</v>
      </c>
    </row>
    <row r="6" spans="1:21" ht="14.4">
      <c r="A6" s="1" t="str">
        <f>all!A6</f>
        <v>Alleghany</v>
      </c>
      <c r="B6" s="1" t="s">
        <v>136</v>
      </c>
      <c r="C6" s="1">
        <v>55</v>
      </c>
      <c r="D6" s="1">
        <v>43</v>
      </c>
      <c r="E6" s="1">
        <v>2</v>
      </c>
      <c r="F6" s="1">
        <v>10</v>
      </c>
      <c r="G6" s="2">
        <v>447</v>
      </c>
      <c r="H6" s="1">
        <v>254</v>
      </c>
      <c r="I6" s="1">
        <v>12</v>
      </c>
      <c r="J6" s="1">
        <v>178</v>
      </c>
      <c r="K6" s="2">
        <f t="shared" si="1"/>
        <v>55</v>
      </c>
      <c r="L6" s="1">
        <f t="shared" si="0"/>
        <v>43</v>
      </c>
      <c r="M6" s="1">
        <f t="shared" si="0"/>
        <v>2</v>
      </c>
      <c r="N6" s="1">
        <f t="shared" si="0"/>
        <v>10</v>
      </c>
      <c r="O6" s="2">
        <f t="shared" si="0"/>
        <v>447</v>
      </c>
      <c r="P6" s="1">
        <f t="shared" si="0"/>
        <v>254</v>
      </c>
      <c r="Q6" s="1">
        <f t="shared" si="0"/>
        <v>12</v>
      </c>
      <c r="R6" s="1">
        <f t="shared" si="0"/>
        <v>178</v>
      </c>
      <c r="S6" s="3">
        <f t="shared" si="2"/>
        <v>2.6845637583892617E-2</v>
      </c>
      <c r="T6" s="4">
        <f t="shared" si="3"/>
        <v>3.6363636363636362E-2</v>
      </c>
      <c r="U6" s="4">
        <f t="shared" si="4"/>
        <v>5.3191489361702128E-2</v>
      </c>
    </row>
    <row r="7" spans="1:21" ht="14.4">
      <c r="A7" s="1" t="str">
        <f>all!A7</f>
        <v>Anson</v>
      </c>
      <c r="B7" s="1" t="s">
        <v>138</v>
      </c>
      <c r="C7" s="1">
        <v>315</v>
      </c>
      <c r="D7" s="1">
        <v>0</v>
      </c>
      <c r="E7" s="1">
        <v>0</v>
      </c>
      <c r="F7" s="1">
        <v>315</v>
      </c>
      <c r="G7" s="2">
        <v>950</v>
      </c>
      <c r="H7" s="1">
        <v>0</v>
      </c>
      <c r="I7" s="1">
        <v>6</v>
      </c>
      <c r="J7" s="1">
        <v>944</v>
      </c>
      <c r="K7" s="2">
        <f t="shared" si="1"/>
        <v>315</v>
      </c>
      <c r="L7" s="1">
        <f t="shared" si="0"/>
        <v>0</v>
      </c>
      <c r="M7" s="1">
        <f t="shared" si="0"/>
        <v>0</v>
      </c>
      <c r="N7" s="1">
        <f t="shared" si="0"/>
        <v>315</v>
      </c>
      <c r="O7" s="2">
        <f t="shared" si="0"/>
        <v>950</v>
      </c>
      <c r="P7" s="1">
        <f t="shared" si="0"/>
        <v>0</v>
      </c>
      <c r="Q7" s="1">
        <f t="shared" si="0"/>
        <v>6</v>
      </c>
      <c r="R7" s="1">
        <f t="shared" si="0"/>
        <v>944</v>
      </c>
      <c r="S7" s="3">
        <f t="shared" si="2"/>
        <v>6.3157894736842104E-3</v>
      </c>
      <c r="T7" s="4">
        <f t="shared" si="3"/>
        <v>0</v>
      </c>
      <c r="U7" s="4">
        <f t="shared" si="4"/>
        <v>0.25019857029388404</v>
      </c>
    </row>
    <row r="8" spans="1:21" ht="14.4">
      <c r="A8" s="1" t="str">
        <f>all!A8</f>
        <v>Ashe</v>
      </c>
      <c r="B8" s="1" t="s">
        <v>140</v>
      </c>
      <c r="C8" s="1">
        <v>705</v>
      </c>
      <c r="D8" s="1">
        <v>33</v>
      </c>
      <c r="E8" s="1">
        <v>19</v>
      </c>
      <c r="F8" s="1">
        <v>653</v>
      </c>
      <c r="G8" s="2">
        <v>741</v>
      </c>
      <c r="H8" s="1">
        <v>84</v>
      </c>
      <c r="I8" s="1">
        <v>28</v>
      </c>
      <c r="J8" s="1">
        <v>629</v>
      </c>
      <c r="K8" s="2">
        <f t="shared" si="1"/>
        <v>705</v>
      </c>
      <c r="L8" s="1">
        <f t="shared" si="0"/>
        <v>33</v>
      </c>
      <c r="M8" s="1">
        <f t="shared" si="0"/>
        <v>19</v>
      </c>
      <c r="N8" s="1">
        <f t="shared" si="0"/>
        <v>653</v>
      </c>
      <c r="O8" s="2">
        <f t="shared" si="0"/>
        <v>741</v>
      </c>
      <c r="P8" s="1">
        <f t="shared" si="0"/>
        <v>84</v>
      </c>
      <c r="Q8" s="1">
        <f t="shared" si="0"/>
        <v>28</v>
      </c>
      <c r="R8" s="1">
        <f t="shared" si="0"/>
        <v>629</v>
      </c>
      <c r="S8" s="3">
        <f t="shared" si="2"/>
        <v>3.7786774628879895E-2</v>
      </c>
      <c r="T8" s="4">
        <f t="shared" si="3"/>
        <v>2.6950354609929079E-2</v>
      </c>
      <c r="U8" s="4">
        <f t="shared" si="4"/>
        <v>0.50936037441497661</v>
      </c>
    </row>
    <row r="9" spans="1:21" ht="14.4">
      <c r="A9" s="1" t="str">
        <f>all!A9</f>
        <v>Avery</v>
      </c>
      <c r="B9" s="1" t="s">
        <v>142</v>
      </c>
      <c r="C9" s="1"/>
      <c r="D9" s="1"/>
      <c r="E9" s="1"/>
      <c r="F9" s="1"/>
      <c r="G9" s="2"/>
      <c r="H9" s="1"/>
      <c r="I9" s="1"/>
      <c r="J9" s="1"/>
      <c r="K9" s="2">
        <f t="shared" si="1"/>
        <v>0</v>
      </c>
      <c r="L9" s="1">
        <f t="shared" si="0"/>
        <v>0</v>
      </c>
      <c r="M9" s="1">
        <f t="shared" si="0"/>
        <v>0</v>
      </c>
      <c r="N9" s="1">
        <f t="shared" si="0"/>
        <v>0</v>
      </c>
      <c r="O9" s="2">
        <f t="shared" si="0"/>
        <v>0</v>
      </c>
      <c r="P9" s="1">
        <f t="shared" si="0"/>
        <v>0</v>
      </c>
      <c r="Q9" s="1">
        <f t="shared" si="0"/>
        <v>0</v>
      </c>
      <c r="R9" s="1">
        <f t="shared" si="0"/>
        <v>0</v>
      </c>
      <c r="S9" s="3" t="str">
        <f t="shared" si="2"/>
        <v/>
      </c>
      <c r="T9" s="4" t="str">
        <f t="shared" si="3"/>
        <v/>
      </c>
      <c r="U9" s="4" t="str">
        <f t="shared" si="4"/>
        <v/>
      </c>
    </row>
    <row r="10" spans="1:21" ht="14.4">
      <c r="A10" s="1" t="str">
        <f>all!A10</f>
        <v>Beaufort</v>
      </c>
      <c r="B10" s="1" t="s">
        <v>144</v>
      </c>
      <c r="C10" s="1">
        <v>1523</v>
      </c>
      <c r="D10" s="1">
        <v>63</v>
      </c>
      <c r="E10" s="1">
        <v>15</v>
      </c>
      <c r="F10" s="1">
        <v>1443</v>
      </c>
      <c r="G10" s="2">
        <v>1753</v>
      </c>
      <c r="H10" s="1">
        <v>86</v>
      </c>
      <c r="I10" s="1">
        <v>68</v>
      </c>
      <c r="J10" s="1">
        <v>1587</v>
      </c>
      <c r="K10" s="2">
        <f t="shared" si="1"/>
        <v>1523</v>
      </c>
      <c r="L10" s="1">
        <f t="shared" si="0"/>
        <v>63</v>
      </c>
      <c r="M10" s="1">
        <f t="shared" si="0"/>
        <v>15</v>
      </c>
      <c r="N10" s="1">
        <f t="shared" si="0"/>
        <v>1443</v>
      </c>
      <c r="O10" s="2">
        <f t="shared" si="0"/>
        <v>1753</v>
      </c>
      <c r="P10" s="1">
        <f t="shared" si="0"/>
        <v>86</v>
      </c>
      <c r="Q10" s="1">
        <f t="shared" si="0"/>
        <v>68</v>
      </c>
      <c r="R10" s="1">
        <f t="shared" si="0"/>
        <v>1587</v>
      </c>
      <c r="S10" s="3">
        <f t="shared" si="2"/>
        <v>3.8790644609241302E-2</v>
      </c>
      <c r="T10" s="4">
        <f t="shared" si="3"/>
        <v>9.8489822718319103E-3</v>
      </c>
      <c r="U10" s="4">
        <f t="shared" si="4"/>
        <v>0.47623762376237622</v>
      </c>
    </row>
    <row r="11" spans="1:21" ht="14.4">
      <c r="A11" s="1" t="str">
        <f>all!A11</f>
        <v>Bertie</v>
      </c>
      <c r="B11" s="1" t="s">
        <v>146</v>
      </c>
      <c r="C11" s="1">
        <v>475</v>
      </c>
      <c r="D11" s="1">
        <v>356</v>
      </c>
      <c r="E11" s="1">
        <v>25</v>
      </c>
      <c r="F11" s="1">
        <f>C11-D11-E11</f>
        <v>94</v>
      </c>
      <c r="G11" s="2">
        <v>1345</v>
      </c>
      <c r="H11" s="1">
        <v>430</v>
      </c>
      <c r="I11" s="1">
        <v>25</v>
      </c>
      <c r="J11" s="1">
        <v>890</v>
      </c>
      <c r="K11" s="2">
        <f>C11+C12</f>
        <v>475</v>
      </c>
      <c r="L11" s="1">
        <f t="shared" ref="L11:R11" si="5">D11+D12</f>
        <v>356</v>
      </c>
      <c r="M11" s="1">
        <f t="shared" si="5"/>
        <v>25</v>
      </c>
      <c r="N11" s="1">
        <f t="shared" si="5"/>
        <v>94</v>
      </c>
      <c r="O11" s="2">
        <f t="shared" si="5"/>
        <v>1345</v>
      </c>
      <c r="P11" s="1">
        <f t="shared" si="5"/>
        <v>430</v>
      </c>
      <c r="Q11" s="1">
        <f t="shared" si="5"/>
        <v>25</v>
      </c>
      <c r="R11" s="1">
        <f t="shared" si="5"/>
        <v>890</v>
      </c>
      <c r="S11" s="3">
        <f t="shared" si="2"/>
        <v>1.858736059479554E-2</v>
      </c>
      <c r="T11" s="4">
        <f t="shared" si="3"/>
        <v>5.2631578947368418E-2</v>
      </c>
      <c r="U11" s="4">
        <f t="shared" si="4"/>
        <v>9.5528455284552852E-2</v>
      </c>
    </row>
    <row r="12" spans="1:21" ht="14.4">
      <c r="A12" s="1"/>
      <c r="B12" s="1" t="s">
        <v>147</v>
      </c>
      <c r="C12" s="1"/>
      <c r="D12" s="1"/>
      <c r="E12" s="1"/>
      <c r="F12" s="1"/>
      <c r="G12" s="2"/>
      <c r="H12" s="1"/>
      <c r="I12" s="1"/>
      <c r="J12" s="1"/>
      <c r="K12" s="2"/>
      <c r="L12" s="1"/>
      <c r="M12" s="1"/>
      <c r="N12" s="1"/>
      <c r="O12" s="2"/>
      <c r="P12" s="1"/>
      <c r="Q12" s="1"/>
      <c r="R12" s="1"/>
      <c r="S12" s="3" t="str">
        <f t="shared" si="2"/>
        <v/>
      </c>
      <c r="T12" s="4" t="str">
        <f t="shared" si="3"/>
        <v/>
      </c>
      <c r="U12" s="4" t="str">
        <f t="shared" si="4"/>
        <v/>
      </c>
    </row>
    <row r="13" spans="1:21" ht="14.4">
      <c r="A13" s="1" t="str">
        <f>all!A13</f>
        <v>Bladen</v>
      </c>
      <c r="B13" s="1" t="s">
        <v>148</v>
      </c>
      <c r="C13" s="1">
        <v>1514</v>
      </c>
      <c r="D13" s="1">
        <v>319</v>
      </c>
      <c r="E13" s="1">
        <v>7</v>
      </c>
      <c r="F13" s="1">
        <v>1188</v>
      </c>
      <c r="G13" s="2">
        <v>2603</v>
      </c>
      <c r="H13" s="1">
        <v>560</v>
      </c>
      <c r="I13" s="1">
        <v>82</v>
      </c>
      <c r="J13" s="1">
        <v>1988</v>
      </c>
      <c r="K13" s="2">
        <f t="shared" si="1"/>
        <v>1514</v>
      </c>
      <c r="L13" s="1">
        <f t="shared" si="0"/>
        <v>319</v>
      </c>
      <c r="M13" s="1">
        <f t="shared" si="0"/>
        <v>7</v>
      </c>
      <c r="N13" s="1">
        <f t="shared" si="0"/>
        <v>1188</v>
      </c>
      <c r="O13" s="2">
        <f t="shared" si="0"/>
        <v>2603</v>
      </c>
      <c r="P13" s="1">
        <f t="shared" si="0"/>
        <v>560</v>
      </c>
      <c r="Q13" s="1">
        <f t="shared" si="0"/>
        <v>82</v>
      </c>
      <c r="R13" s="1">
        <f t="shared" si="0"/>
        <v>1988</v>
      </c>
      <c r="S13" s="3">
        <f t="shared" si="2"/>
        <v>3.1502112946600075E-2</v>
      </c>
      <c r="T13" s="4">
        <f t="shared" si="3"/>
        <v>4.623513870541612E-3</v>
      </c>
      <c r="U13" s="4">
        <f t="shared" si="4"/>
        <v>0.37405541561712846</v>
      </c>
    </row>
    <row r="14" spans="1:21" ht="14.4">
      <c r="A14" s="1" t="str">
        <f>all!A14</f>
        <v>Brunswick</v>
      </c>
      <c r="B14" s="1" t="s">
        <v>150</v>
      </c>
      <c r="C14" s="1">
        <v>3036</v>
      </c>
      <c r="D14" s="1">
        <v>218</v>
      </c>
      <c r="E14" s="1">
        <v>16</v>
      </c>
      <c r="F14" s="1">
        <v>2630</v>
      </c>
      <c r="G14" s="2">
        <v>3064</v>
      </c>
      <c r="H14" s="1">
        <v>413</v>
      </c>
      <c r="I14" s="1">
        <v>189</v>
      </c>
      <c r="J14" s="1">
        <v>2267</v>
      </c>
      <c r="K14" s="2">
        <f>SUM(C14:C19)</f>
        <v>3036</v>
      </c>
      <c r="L14" s="6">
        <f t="shared" ref="L14:Q14" si="6">SUM(D14:D19)</f>
        <v>218</v>
      </c>
      <c r="M14" s="6">
        <f t="shared" si="6"/>
        <v>16</v>
      </c>
      <c r="N14" s="6">
        <f t="shared" si="6"/>
        <v>2630</v>
      </c>
      <c r="O14" s="2">
        <f t="shared" si="6"/>
        <v>3064</v>
      </c>
      <c r="P14" s="6">
        <f t="shared" si="6"/>
        <v>413</v>
      </c>
      <c r="Q14" s="6">
        <f t="shared" si="6"/>
        <v>189</v>
      </c>
      <c r="R14" s="6">
        <f t="shared" ref="R14" si="7">J14+J15</f>
        <v>2267</v>
      </c>
      <c r="S14" s="3">
        <f t="shared" si="2"/>
        <v>6.1684073107049611E-2</v>
      </c>
      <c r="T14" s="4">
        <f t="shared" si="3"/>
        <v>5.270092226613966E-3</v>
      </c>
      <c r="U14" s="4">
        <f t="shared" si="4"/>
        <v>0.53706350827036964</v>
      </c>
    </row>
    <row r="15" spans="1:21" ht="14.4">
      <c r="A15" s="1"/>
      <c r="B15" s="1" t="s">
        <v>151</v>
      </c>
      <c r="C15" s="1"/>
      <c r="D15" s="1"/>
      <c r="E15" s="1"/>
      <c r="F15" s="1"/>
      <c r="G15" s="2"/>
      <c r="H15" s="1"/>
      <c r="I15" s="1"/>
      <c r="J15" s="1"/>
      <c r="K15" s="2"/>
      <c r="L15" s="1"/>
      <c r="M15" s="1"/>
      <c r="N15" s="1"/>
      <c r="O15" s="2"/>
      <c r="P15" s="1"/>
      <c r="Q15" s="1"/>
      <c r="R15" s="1"/>
      <c r="S15" s="3" t="str">
        <f t="shared" si="2"/>
        <v/>
      </c>
      <c r="T15" s="4" t="str">
        <f t="shared" si="3"/>
        <v/>
      </c>
      <c r="U15" s="4" t="str">
        <f t="shared" si="4"/>
        <v/>
      </c>
    </row>
    <row r="16" spans="1:21" ht="14.4">
      <c r="A16" s="1"/>
      <c r="B16" s="1" t="s">
        <v>152</v>
      </c>
      <c r="C16" s="1"/>
      <c r="D16" s="1"/>
      <c r="E16" s="1"/>
      <c r="F16" s="1"/>
      <c r="G16" s="2"/>
      <c r="H16" s="1"/>
      <c r="I16" s="1"/>
      <c r="J16" s="1"/>
      <c r="K16" s="2"/>
      <c r="L16" s="1"/>
      <c r="M16" s="1"/>
      <c r="N16" s="1"/>
      <c r="O16" s="2"/>
      <c r="P16" s="1"/>
      <c r="Q16" s="1"/>
      <c r="R16" s="1"/>
      <c r="S16" s="3" t="str">
        <f t="shared" si="2"/>
        <v/>
      </c>
      <c r="T16" s="4" t="str">
        <f t="shared" si="3"/>
        <v/>
      </c>
      <c r="U16" s="4" t="str">
        <f t="shared" si="4"/>
        <v/>
      </c>
    </row>
    <row r="17" spans="1:21" ht="14.4">
      <c r="A17" s="1"/>
      <c r="B17" s="1" t="s">
        <v>153</v>
      </c>
      <c r="C17" s="1"/>
      <c r="D17" s="1"/>
      <c r="E17" s="1"/>
      <c r="F17" s="1"/>
      <c r="G17" s="2"/>
      <c r="H17" s="1"/>
      <c r="I17" s="1"/>
      <c r="J17" s="1"/>
      <c r="K17" s="2"/>
      <c r="L17" s="1"/>
      <c r="M17" s="1"/>
      <c r="N17" s="1"/>
      <c r="O17" s="2"/>
      <c r="P17" s="1"/>
      <c r="Q17" s="1"/>
      <c r="R17" s="1"/>
      <c r="S17" s="3" t="str">
        <f t="shared" si="2"/>
        <v/>
      </c>
      <c r="T17" s="4" t="str">
        <f t="shared" si="3"/>
        <v/>
      </c>
      <c r="U17" s="4" t="str">
        <f t="shared" si="4"/>
        <v/>
      </c>
    </row>
    <row r="18" spans="1:21" ht="14.4">
      <c r="A18" s="1"/>
      <c r="B18" s="1" t="s">
        <v>154</v>
      </c>
      <c r="C18" s="1"/>
      <c r="D18" s="1"/>
      <c r="E18" s="1"/>
      <c r="F18" s="1"/>
      <c r="G18" s="2"/>
      <c r="H18" s="1"/>
      <c r="I18" s="1"/>
      <c r="J18" s="1"/>
      <c r="K18" s="2"/>
      <c r="L18" s="1"/>
      <c r="M18" s="1"/>
      <c r="N18" s="1"/>
      <c r="O18" s="2"/>
      <c r="P18" s="1"/>
      <c r="Q18" s="1"/>
      <c r="R18" s="1"/>
      <c r="S18" s="3" t="str">
        <f t="shared" si="2"/>
        <v/>
      </c>
      <c r="T18" s="4" t="str">
        <f t="shared" si="3"/>
        <v/>
      </c>
      <c r="U18" s="4" t="str">
        <f t="shared" si="4"/>
        <v/>
      </c>
    </row>
    <row r="19" spans="1:21" ht="14.4">
      <c r="A19" s="1"/>
      <c r="B19" s="1" t="s">
        <v>155</v>
      </c>
      <c r="C19" s="1"/>
      <c r="D19" s="1"/>
      <c r="E19" s="1"/>
      <c r="F19" s="1"/>
      <c r="G19" s="2"/>
      <c r="H19" s="1"/>
      <c r="I19" s="1"/>
      <c r="J19" s="1"/>
      <c r="K19" s="2"/>
      <c r="L19" s="1"/>
      <c r="M19" s="1"/>
      <c r="N19" s="1"/>
      <c r="O19" s="2"/>
      <c r="P19" s="1"/>
      <c r="Q19" s="1"/>
      <c r="R19" s="1"/>
      <c r="S19" s="3" t="str">
        <f t="shared" si="2"/>
        <v/>
      </c>
      <c r="T19" s="4" t="str">
        <f t="shared" si="3"/>
        <v/>
      </c>
      <c r="U19" s="4" t="str">
        <f t="shared" si="4"/>
        <v/>
      </c>
    </row>
    <row r="20" spans="1:21" ht="14.4">
      <c r="A20" s="1" t="str">
        <f>all!A20</f>
        <v>Buncombe</v>
      </c>
      <c r="B20" s="1" t="s">
        <v>157</v>
      </c>
      <c r="C20" s="1">
        <v>4156</v>
      </c>
      <c r="D20" s="1">
        <v>555</v>
      </c>
      <c r="E20" s="1">
        <v>55</v>
      </c>
      <c r="F20" s="1">
        <v>3318</v>
      </c>
      <c r="G20" s="2">
        <v>5079</v>
      </c>
      <c r="H20" s="1">
        <v>1189</v>
      </c>
      <c r="I20" s="1">
        <v>601</v>
      </c>
      <c r="J20" s="1">
        <v>3072</v>
      </c>
      <c r="K20" s="2">
        <f t="shared" si="1"/>
        <v>4156</v>
      </c>
      <c r="L20" s="1">
        <f t="shared" si="0"/>
        <v>555</v>
      </c>
      <c r="M20" s="1">
        <f t="shared" si="0"/>
        <v>55</v>
      </c>
      <c r="N20" s="1">
        <f t="shared" si="0"/>
        <v>3318</v>
      </c>
      <c r="O20" s="2">
        <f t="shared" si="0"/>
        <v>5079</v>
      </c>
      <c r="P20" s="1">
        <f t="shared" si="0"/>
        <v>1189</v>
      </c>
      <c r="Q20" s="1">
        <f t="shared" si="0"/>
        <v>601</v>
      </c>
      <c r="R20" s="1">
        <f t="shared" si="0"/>
        <v>3072</v>
      </c>
      <c r="S20" s="3">
        <f t="shared" si="2"/>
        <v>0.11833037999606222</v>
      </c>
      <c r="T20" s="4">
        <f t="shared" si="3"/>
        <v>1.3233878729547642E-2</v>
      </c>
      <c r="U20" s="4">
        <f t="shared" si="4"/>
        <v>0.51924882629107982</v>
      </c>
    </row>
    <row r="21" spans="1:21" ht="14.4">
      <c r="A21" s="1" t="str">
        <f>all!A21</f>
        <v>Burke</v>
      </c>
      <c r="B21" s="1" t="s">
        <v>159</v>
      </c>
      <c r="C21" s="1">
        <v>2215</v>
      </c>
      <c r="D21" s="1">
        <v>166</v>
      </c>
      <c r="E21" s="1">
        <v>5</v>
      </c>
      <c r="F21" s="1">
        <v>2044</v>
      </c>
      <c r="G21" s="2">
        <v>3077</v>
      </c>
      <c r="H21" s="1">
        <v>555</v>
      </c>
      <c r="I21" s="1">
        <v>151</v>
      </c>
      <c r="J21" s="1">
        <v>2371</v>
      </c>
      <c r="K21" s="2">
        <f t="shared" si="1"/>
        <v>2215</v>
      </c>
      <c r="L21" s="1">
        <f t="shared" si="1"/>
        <v>166</v>
      </c>
      <c r="M21" s="1">
        <f t="shared" si="1"/>
        <v>5</v>
      </c>
      <c r="N21" s="1">
        <f t="shared" si="1"/>
        <v>2044</v>
      </c>
      <c r="O21" s="2">
        <f t="shared" si="1"/>
        <v>3077</v>
      </c>
      <c r="P21" s="1">
        <f t="shared" si="1"/>
        <v>555</v>
      </c>
      <c r="Q21" s="1">
        <f t="shared" si="1"/>
        <v>151</v>
      </c>
      <c r="R21" s="1">
        <f t="shared" si="1"/>
        <v>2371</v>
      </c>
      <c r="S21" s="3">
        <f t="shared" si="2"/>
        <v>4.9073773155671109E-2</v>
      </c>
      <c r="T21" s="4">
        <f t="shared" si="3"/>
        <v>2.257336343115124E-3</v>
      </c>
      <c r="U21" s="4">
        <f t="shared" si="4"/>
        <v>0.46296715741789357</v>
      </c>
    </row>
    <row r="22" spans="1:21" ht="14.4">
      <c r="A22" s="1" t="str">
        <f>all!A22</f>
        <v>Cabarrus</v>
      </c>
      <c r="B22" s="1" t="s">
        <v>161</v>
      </c>
      <c r="C22" s="1">
        <v>2458</v>
      </c>
      <c r="D22" s="1">
        <v>206</v>
      </c>
      <c r="E22" s="1">
        <v>22</v>
      </c>
      <c r="F22" s="1">
        <v>2244</v>
      </c>
      <c r="G22" s="2">
        <v>2468</v>
      </c>
      <c r="H22" s="1">
        <v>285</v>
      </c>
      <c r="I22" s="1">
        <v>439</v>
      </c>
      <c r="J22" s="1">
        <v>1689</v>
      </c>
      <c r="K22" s="2">
        <f t="shared" si="1"/>
        <v>2458</v>
      </c>
      <c r="L22" s="1">
        <f t="shared" si="1"/>
        <v>206</v>
      </c>
      <c r="M22" s="1">
        <f t="shared" si="1"/>
        <v>22</v>
      </c>
      <c r="N22" s="1">
        <f t="shared" si="1"/>
        <v>2244</v>
      </c>
      <c r="O22" s="2">
        <f t="shared" si="1"/>
        <v>2468</v>
      </c>
      <c r="P22" s="1">
        <f t="shared" si="1"/>
        <v>285</v>
      </c>
      <c r="Q22" s="1">
        <f t="shared" si="1"/>
        <v>439</v>
      </c>
      <c r="R22" s="1">
        <f t="shared" si="1"/>
        <v>1689</v>
      </c>
      <c r="S22" s="3">
        <f t="shared" si="2"/>
        <v>0.17787682333873581</v>
      </c>
      <c r="T22" s="4">
        <f t="shared" si="3"/>
        <v>8.9503661513425543E-3</v>
      </c>
      <c r="U22" s="4">
        <f t="shared" si="4"/>
        <v>0.57055682684973308</v>
      </c>
    </row>
    <row r="23" spans="1:21" ht="14.4">
      <c r="A23" s="1" t="str">
        <f>all!A23</f>
        <v>Caldwell</v>
      </c>
      <c r="B23" s="1" t="s">
        <v>163</v>
      </c>
      <c r="C23" s="1">
        <v>2841</v>
      </c>
      <c r="D23" s="1">
        <v>45</v>
      </c>
      <c r="E23" s="1">
        <v>28</v>
      </c>
      <c r="F23" s="1">
        <v>2780</v>
      </c>
      <c r="G23" s="2">
        <v>3464</v>
      </c>
      <c r="H23" s="1">
        <v>185</v>
      </c>
      <c r="I23" s="1">
        <v>195</v>
      </c>
      <c r="J23" s="1">
        <v>2983</v>
      </c>
      <c r="K23" s="2">
        <f t="shared" si="1"/>
        <v>2841</v>
      </c>
      <c r="L23" s="1">
        <f t="shared" si="1"/>
        <v>45</v>
      </c>
      <c r="M23" s="1">
        <f t="shared" si="1"/>
        <v>28</v>
      </c>
      <c r="N23" s="1">
        <f t="shared" si="1"/>
        <v>2780</v>
      </c>
      <c r="O23" s="2">
        <f t="shared" si="1"/>
        <v>3464</v>
      </c>
      <c r="P23" s="1">
        <f t="shared" si="1"/>
        <v>185</v>
      </c>
      <c r="Q23" s="1">
        <f t="shared" si="1"/>
        <v>195</v>
      </c>
      <c r="R23" s="1">
        <f t="shared" si="1"/>
        <v>2983</v>
      </c>
      <c r="S23" s="3">
        <f t="shared" si="2"/>
        <v>5.6293302540415702E-2</v>
      </c>
      <c r="T23" s="4">
        <f t="shared" si="3"/>
        <v>9.8556846180922215E-3</v>
      </c>
      <c r="U23" s="4">
        <f t="shared" si="4"/>
        <v>0.48238764532361617</v>
      </c>
    </row>
    <row r="24" spans="1:21" ht="14.4">
      <c r="A24" s="1" t="str">
        <f>all!A24</f>
        <v>Camden</v>
      </c>
      <c r="B24" s="1" t="s">
        <v>337</v>
      </c>
      <c r="C24" s="1"/>
      <c r="D24" s="1"/>
      <c r="E24" s="1"/>
      <c r="F24" s="1"/>
      <c r="G24" s="2"/>
      <c r="H24" s="1"/>
      <c r="I24" s="1"/>
      <c r="J24" s="1"/>
      <c r="K24" s="2"/>
      <c r="L24" s="1"/>
      <c r="M24" s="1"/>
      <c r="N24" s="1"/>
      <c r="O24" s="2"/>
      <c r="P24" s="1"/>
      <c r="Q24" s="1"/>
      <c r="R24" s="1"/>
      <c r="S24" s="3" t="str">
        <f t="shared" si="2"/>
        <v/>
      </c>
      <c r="T24" s="4" t="str">
        <f t="shared" si="3"/>
        <v/>
      </c>
      <c r="U24" s="4"/>
    </row>
    <row r="25" spans="1:21" ht="14.4">
      <c r="A25" s="1" t="str">
        <f>all!A25</f>
        <v>Carteret</v>
      </c>
      <c r="B25" s="1" t="s">
        <v>165</v>
      </c>
      <c r="C25" s="1">
        <v>2980</v>
      </c>
      <c r="D25" s="1">
        <v>195</v>
      </c>
      <c r="E25" s="1">
        <v>111</v>
      </c>
      <c r="F25" s="1">
        <v>2224</v>
      </c>
      <c r="G25" s="2">
        <v>1809</v>
      </c>
      <c r="H25" s="1">
        <v>389</v>
      </c>
      <c r="I25" s="1">
        <v>297</v>
      </c>
      <c r="J25" s="1">
        <v>1393</v>
      </c>
      <c r="K25" s="2">
        <f t="shared" si="1"/>
        <v>2980</v>
      </c>
      <c r="L25" s="1">
        <f t="shared" si="1"/>
        <v>195</v>
      </c>
      <c r="M25" s="1">
        <f t="shared" si="1"/>
        <v>111</v>
      </c>
      <c r="N25" s="1">
        <f t="shared" si="1"/>
        <v>2224</v>
      </c>
      <c r="O25" s="2">
        <f t="shared" si="1"/>
        <v>1809</v>
      </c>
      <c r="P25" s="1">
        <f t="shared" si="1"/>
        <v>389</v>
      </c>
      <c r="Q25" s="1">
        <f t="shared" si="1"/>
        <v>297</v>
      </c>
      <c r="R25" s="1">
        <f t="shared" si="1"/>
        <v>1393</v>
      </c>
      <c r="S25" s="3">
        <f t="shared" si="2"/>
        <v>0.16417910447761194</v>
      </c>
      <c r="T25" s="4">
        <f t="shared" si="3"/>
        <v>3.724832214765101E-2</v>
      </c>
      <c r="U25" s="4">
        <f t="shared" si="4"/>
        <v>0.61487420514238322</v>
      </c>
    </row>
    <row r="26" spans="1:21" ht="14.4">
      <c r="A26" s="1" t="str">
        <f>all!A26</f>
        <v>Caswell</v>
      </c>
      <c r="B26" s="1" t="s">
        <v>166</v>
      </c>
      <c r="C26" s="1"/>
      <c r="D26" s="1"/>
      <c r="E26" s="1"/>
      <c r="F26" s="1"/>
      <c r="G26" s="2"/>
      <c r="H26" s="1"/>
      <c r="I26" s="1"/>
      <c r="J26" s="1"/>
      <c r="K26" s="2">
        <f t="shared" si="1"/>
        <v>0</v>
      </c>
      <c r="L26" s="1">
        <f t="shared" si="1"/>
        <v>0</v>
      </c>
      <c r="M26" s="1">
        <f t="shared" si="1"/>
        <v>0</v>
      </c>
      <c r="N26" s="1">
        <f t="shared" si="1"/>
        <v>0</v>
      </c>
      <c r="O26" s="2">
        <f t="shared" si="1"/>
        <v>0</v>
      </c>
      <c r="P26" s="1">
        <f t="shared" si="1"/>
        <v>0</v>
      </c>
      <c r="Q26" s="1">
        <f t="shared" si="1"/>
        <v>0</v>
      </c>
      <c r="R26" s="1">
        <f t="shared" si="1"/>
        <v>0</v>
      </c>
      <c r="S26" s="3" t="str">
        <f t="shared" si="2"/>
        <v/>
      </c>
      <c r="T26" s="4" t="str">
        <f t="shared" si="3"/>
        <v/>
      </c>
      <c r="U26" s="4" t="str">
        <f t="shared" si="4"/>
        <v/>
      </c>
    </row>
    <row r="27" spans="1:21" ht="14.4">
      <c r="A27" s="1" t="str">
        <f>all!A27</f>
        <v>Catawba</v>
      </c>
      <c r="B27" s="1" t="s">
        <v>168</v>
      </c>
      <c r="C27" s="1">
        <v>3374</v>
      </c>
      <c r="D27" s="1">
        <v>207</v>
      </c>
      <c r="E27" s="1">
        <v>17</v>
      </c>
      <c r="F27" s="1">
        <v>3150</v>
      </c>
      <c r="G27" s="2">
        <v>3388</v>
      </c>
      <c r="H27" s="1">
        <v>803</v>
      </c>
      <c r="I27" s="1">
        <v>253</v>
      </c>
      <c r="J27" s="1">
        <v>2332</v>
      </c>
      <c r="K27" s="2">
        <f t="shared" si="1"/>
        <v>3374</v>
      </c>
      <c r="L27" s="1">
        <f t="shared" si="1"/>
        <v>207</v>
      </c>
      <c r="M27" s="1">
        <f t="shared" si="1"/>
        <v>17</v>
      </c>
      <c r="N27" s="1">
        <f t="shared" si="1"/>
        <v>3150</v>
      </c>
      <c r="O27" s="2">
        <f t="shared" si="1"/>
        <v>3388</v>
      </c>
      <c r="P27" s="1">
        <f t="shared" si="1"/>
        <v>803</v>
      </c>
      <c r="Q27" s="1">
        <f t="shared" si="1"/>
        <v>253</v>
      </c>
      <c r="R27" s="1">
        <f t="shared" si="1"/>
        <v>2332</v>
      </c>
      <c r="S27" s="3">
        <f t="shared" si="2"/>
        <v>7.4675324675324672E-2</v>
      </c>
      <c r="T27" s="4">
        <f t="shared" si="3"/>
        <v>5.0385299347954953E-3</v>
      </c>
      <c r="U27" s="4">
        <f t="shared" si="4"/>
        <v>0.57460780736957318</v>
      </c>
    </row>
    <row r="28" spans="1:21" ht="14.4">
      <c r="A28" s="1" t="str">
        <f>all!A28</f>
        <v>Chatham</v>
      </c>
      <c r="B28" s="1" t="s">
        <v>170</v>
      </c>
      <c r="C28" s="1">
        <v>975</v>
      </c>
      <c r="D28" s="1">
        <v>181</v>
      </c>
      <c r="E28" s="1">
        <v>10</v>
      </c>
      <c r="F28" s="1">
        <v>762</v>
      </c>
      <c r="G28" s="2">
        <v>234</v>
      </c>
      <c r="H28" s="1">
        <v>313</v>
      </c>
      <c r="I28" s="1">
        <v>111</v>
      </c>
      <c r="J28" s="1">
        <v>866</v>
      </c>
      <c r="K28" s="2">
        <f t="shared" si="1"/>
        <v>975</v>
      </c>
      <c r="L28" s="1">
        <f t="shared" si="1"/>
        <v>181</v>
      </c>
      <c r="M28" s="1">
        <f t="shared" si="1"/>
        <v>10</v>
      </c>
      <c r="N28" s="1">
        <f t="shared" si="1"/>
        <v>762</v>
      </c>
      <c r="O28" s="2">
        <f t="shared" si="1"/>
        <v>234</v>
      </c>
      <c r="P28" s="1">
        <f t="shared" si="1"/>
        <v>313</v>
      </c>
      <c r="Q28" s="1">
        <f t="shared" si="1"/>
        <v>111</v>
      </c>
      <c r="R28" s="1">
        <f t="shared" si="1"/>
        <v>866</v>
      </c>
      <c r="S28" s="3">
        <f t="shared" si="2"/>
        <v>0.47435897435897434</v>
      </c>
      <c r="T28" s="4">
        <f t="shared" si="3"/>
        <v>1.0256410256410256E-2</v>
      </c>
      <c r="U28" s="4">
        <f t="shared" si="4"/>
        <v>0.46805896805896807</v>
      </c>
    </row>
    <row r="29" spans="1:21" ht="14.4">
      <c r="A29" s="1" t="str">
        <f>all!A29</f>
        <v>Cherokee</v>
      </c>
      <c r="B29" s="1" t="s">
        <v>172</v>
      </c>
      <c r="C29" s="1"/>
      <c r="D29" s="1"/>
      <c r="E29" s="1"/>
      <c r="F29" s="1"/>
      <c r="G29" s="2"/>
      <c r="H29" s="1"/>
      <c r="I29" s="1"/>
      <c r="J29" s="1"/>
      <c r="K29" s="2">
        <f>C29+C31+C54</f>
        <v>0</v>
      </c>
      <c r="L29" s="1">
        <f t="shared" ref="L29:Q29" si="8">D29+D31+D54</f>
        <v>0</v>
      </c>
      <c r="M29" s="1">
        <f t="shared" si="8"/>
        <v>0</v>
      </c>
      <c r="N29" s="1">
        <f t="shared" si="8"/>
        <v>0</v>
      </c>
      <c r="O29" s="2">
        <f t="shared" si="8"/>
        <v>0</v>
      </c>
      <c r="P29" s="1">
        <f t="shared" si="8"/>
        <v>0</v>
      </c>
      <c r="Q29" s="1">
        <f t="shared" si="8"/>
        <v>0</v>
      </c>
      <c r="R29" s="1">
        <f t="shared" si="1"/>
        <v>0</v>
      </c>
      <c r="S29" s="3" t="str">
        <f t="shared" si="2"/>
        <v/>
      </c>
      <c r="T29" s="4" t="str">
        <f t="shared" si="3"/>
        <v/>
      </c>
      <c r="U29" s="4" t="str">
        <f t="shared" si="4"/>
        <v/>
      </c>
    </row>
    <row r="30" spans="1:21" ht="14.4">
      <c r="A30" s="1" t="str">
        <f>all!A30</f>
        <v>Chowan</v>
      </c>
      <c r="B30" s="1" t="s">
        <v>174</v>
      </c>
      <c r="C30" s="1">
        <v>486</v>
      </c>
      <c r="D30" s="1">
        <v>81</v>
      </c>
      <c r="E30" s="1">
        <v>9</v>
      </c>
      <c r="F30" s="1">
        <v>396</v>
      </c>
      <c r="G30" s="2">
        <v>349</v>
      </c>
      <c r="H30" s="1">
        <v>139</v>
      </c>
      <c r="I30" s="1">
        <v>51</v>
      </c>
      <c r="J30" s="1">
        <v>159</v>
      </c>
      <c r="K30" s="2">
        <f t="shared" ref="K30:Q30" si="9">C30+C53+C101</f>
        <v>1194</v>
      </c>
      <c r="L30" s="1">
        <f t="shared" si="9"/>
        <v>163</v>
      </c>
      <c r="M30" s="1">
        <f t="shared" si="9"/>
        <v>15</v>
      </c>
      <c r="N30" s="1">
        <f t="shared" si="9"/>
        <v>1016</v>
      </c>
      <c r="O30" s="2">
        <f t="shared" si="9"/>
        <v>870</v>
      </c>
      <c r="P30" s="1">
        <f t="shared" si="9"/>
        <v>294</v>
      </c>
      <c r="Q30" s="1">
        <f t="shared" si="9"/>
        <v>91</v>
      </c>
      <c r="R30" s="1">
        <f t="shared" si="1"/>
        <v>159</v>
      </c>
      <c r="S30" s="3">
        <f t="shared" si="2"/>
        <v>0.10459770114942529</v>
      </c>
      <c r="T30" s="4">
        <f t="shared" si="3"/>
        <v>1.2562814070351759E-2</v>
      </c>
      <c r="U30" s="4">
        <f t="shared" si="4"/>
        <v>0.86468085106382975</v>
      </c>
    </row>
    <row r="31" spans="1:21" ht="14.4">
      <c r="A31" s="1" t="str">
        <f>all!A31</f>
        <v>Clay</v>
      </c>
      <c r="B31" s="1" t="s">
        <v>123</v>
      </c>
      <c r="C31" s="1"/>
      <c r="D31" s="1"/>
      <c r="E31" s="1"/>
      <c r="F31" s="1"/>
      <c r="G31" s="2"/>
      <c r="H31" s="1"/>
      <c r="I31" s="1"/>
      <c r="J31" s="1"/>
      <c r="K31" s="2"/>
      <c r="L31" s="1"/>
      <c r="M31" s="1"/>
      <c r="N31" s="1"/>
      <c r="O31" s="2"/>
      <c r="P31" s="1"/>
      <c r="Q31" s="1"/>
      <c r="R31" s="1"/>
      <c r="S31" s="3" t="str">
        <f t="shared" si="2"/>
        <v/>
      </c>
      <c r="T31" s="4" t="str">
        <f t="shared" si="3"/>
        <v/>
      </c>
      <c r="U31" s="4" t="str">
        <f t="shared" si="4"/>
        <v/>
      </c>
    </row>
    <row r="32" spans="1:21" ht="14.4">
      <c r="A32" s="1" t="str">
        <f>all!A32</f>
        <v>Cleveland</v>
      </c>
      <c r="B32" s="1" t="s">
        <v>176</v>
      </c>
      <c r="C32" s="1">
        <v>3227</v>
      </c>
      <c r="D32" s="1">
        <v>3</v>
      </c>
      <c r="E32" s="1">
        <v>34</v>
      </c>
      <c r="F32" s="1">
        <v>3042</v>
      </c>
      <c r="G32" s="2">
        <v>4040</v>
      </c>
      <c r="H32" s="1">
        <v>17</v>
      </c>
      <c r="I32" s="1">
        <v>383</v>
      </c>
      <c r="J32" s="1">
        <v>3611</v>
      </c>
      <c r="K32" s="2">
        <f t="shared" si="1"/>
        <v>3227</v>
      </c>
      <c r="L32" s="1">
        <f t="shared" si="1"/>
        <v>3</v>
      </c>
      <c r="M32" s="1">
        <f t="shared" si="1"/>
        <v>34</v>
      </c>
      <c r="N32" s="1">
        <f t="shared" si="1"/>
        <v>3042</v>
      </c>
      <c r="O32" s="2">
        <f t="shared" si="1"/>
        <v>4040</v>
      </c>
      <c r="P32" s="1">
        <f t="shared" si="1"/>
        <v>17</v>
      </c>
      <c r="Q32" s="1">
        <f t="shared" si="1"/>
        <v>383</v>
      </c>
      <c r="R32" s="1">
        <f t="shared" si="1"/>
        <v>3611</v>
      </c>
      <c r="S32" s="3">
        <f t="shared" si="2"/>
        <v>9.4801980198019803E-2</v>
      </c>
      <c r="T32" s="4">
        <f t="shared" si="3"/>
        <v>1.0536101642392316E-2</v>
      </c>
      <c r="U32" s="4">
        <f t="shared" si="4"/>
        <v>0.45723733653990684</v>
      </c>
    </row>
    <row r="33" spans="1:21" ht="14.4">
      <c r="A33" s="1" t="str">
        <f>all!A33</f>
        <v>Columbus</v>
      </c>
      <c r="B33" s="1" t="s">
        <v>178</v>
      </c>
      <c r="C33" s="1">
        <v>1606</v>
      </c>
      <c r="D33" s="1">
        <v>55</v>
      </c>
      <c r="E33" s="1">
        <v>29</v>
      </c>
      <c r="F33" s="1">
        <v>1522</v>
      </c>
      <c r="G33" s="2">
        <v>2957</v>
      </c>
      <c r="H33" s="1">
        <v>358</v>
      </c>
      <c r="I33" s="1">
        <v>110</v>
      </c>
      <c r="J33" s="1">
        <v>2489</v>
      </c>
      <c r="K33" s="2">
        <f t="shared" si="1"/>
        <v>1606</v>
      </c>
      <c r="L33" s="1">
        <f t="shared" si="1"/>
        <v>55</v>
      </c>
      <c r="M33" s="1">
        <f t="shared" si="1"/>
        <v>29</v>
      </c>
      <c r="N33" s="1">
        <f t="shared" si="1"/>
        <v>1522</v>
      </c>
      <c r="O33" s="2">
        <f t="shared" si="1"/>
        <v>2957</v>
      </c>
      <c r="P33" s="1">
        <f t="shared" si="1"/>
        <v>358</v>
      </c>
      <c r="Q33" s="1">
        <f t="shared" si="1"/>
        <v>110</v>
      </c>
      <c r="R33" s="1">
        <f t="shared" si="1"/>
        <v>2489</v>
      </c>
      <c r="S33" s="3">
        <f t="shared" si="2"/>
        <v>3.7199864727764625E-2</v>
      </c>
      <c r="T33" s="4">
        <f t="shared" si="3"/>
        <v>1.8057285180572851E-2</v>
      </c>
      <c r="U33" s="4">
        <f t="shared" si="4"/>
        <v>0.37945649463974074</v>
      </c>
    </row>
    <row r="34" spans="1:21" ht="14.4">
      <c r="A34" s="1" t="str">
        <f>all!A34</f>
        <v>Craven</v>
      </c>
      <c r="B34" s="1" t="s">
        <v>180</v>
      </c>
      <c r="C34" s="1">
        <v>3093</v>
      </c>
      <c r="D34" s="1">
        <v>170</v>
      </c>
      <c r="E34" s="1">
        <v>17</v>
      </c>
      <c r="F34" s="1">
        <v>2873</v>
      </c>
      <c r="G34" s="2">
        <v>2919</v>
      </c>
      <c r="H34" s="1">
        <v>389</v>
      </c>
      <c r="I34" s="1">
        <v>251</v>
      </c>
      <c r="J34" s="1">
        <v>2186</v>
      </c>
      <c r="K34" s="2">
        <f>C34+C35</f>
        <v>3295</v>
      </c>
      <c r="L34" s="1">
        <f t="shared" ref="L34:Q34" si="10">D34+D35</f>
        <v>186</v>
      </c>
      <c r="M34" s="1">
        <f t="shared" si="10"/>
        <v>26</v>
      </c>
      <c r="N34" s="1">
        <f t="shared" si="10"/>
        <v>3050</v>
      </c>
      <c r="O34" s="2">
        <f t="shared" si="10"/>
        <v>3198</v>
      </c>
      <c r="P34" s="1">
        <f t="shared" si="10"/>
        <v>484</v>
      </c>
      <c r="Q34" s="1">
        <f t="shared" si="10"/>
        <v>363</v>
      </c>
      <c r="R34" s="1">
        <f t="shared" si="1"/>
        <v>2186</v>
      </c>
      <c r="S34" s="3">
        <f t="shared" si="2"/>
        <v>0.11350844277673545</v>
      </c>
      <c r="T34" s="4">
        <f t="shared" si="3"/>
        <v>7.8907435508345971E-3</v>
      </c>
      <c r="U34" s="4">
        <f t="shared" si="4"/>
        <v>0.58250572956455304</v>
      </c>
    </row>
    <row r="35" spans="1:21" ht="14.4">
      <c r="A35" s="1"/>
      <c r="B35" s="1" t="s">
        <v>181</v>
      </c>
      <c r="C35" s="1">
        <v>202</v>
      </c>
      <c r="D35" s="1">
        <v>16</v>
      </c>
      <c r="E35" s="1">
        <v>9</v>
      </c>
      <c r="F35" s="1">
        <v>177</v>
      </c>
      <c r="G35" s="2">
        <v>279</v>
      </c>
      <c r="H35" s="1">
        <v>95</v>
      </c>
      <c r="I35" s="1">
        <v>112</v>
      </c>
      <c r="J35" s="1">
        <v>72</v>
      </c>
      <c r="K35" s="2"/>
      <c r="L35" s="1"/>
      <c r="M35" s="1"/>
      <c r="N35" s="1"/>
      <c r="O35" s="2"/>
      <c r="P35" s="1"/>
      <c r="Q35" s="1"/>
      <c r="R35" s="1"/>
      <c r="S35" s="3" t="str">
        <f t="shared" si="2"/>
        <v/>
      </c>
      <c r="T35" s="4" t="str">
        <f t="shared" si="3"/>
        <v/>
      </c>
      <c r="U35" s="4" t="str">
        <f t="shared" si="4"/>
        <v/>
      </c>
    </row>
    <row r="36" spans="1:21" ht="14.4">
      <c r="A36" s="1" t="str">
        <f>all!A36</f>
        <v>Cumberland</v>
      </c>
      <c r="B36" s="1" t="s">
        <v>182</v>
      </c>
      <c r="C36" s="1">
        <v>4562</v>
      </c>
      <c r="D36" s="1">
        <v>516</v>
      </c>
      <c r="E36" s="1">
        <v>51</v>
      </c>
      <c r="F36" s="1">
        <v>3951</v>
      </c>
      <c r="G36" s="2">
        <v>7196</v>
      </c>
      <c r="H36" s="1">
        <v>965</v>
      </c>
      <c r="I36" s="1">
        <v>619</v>
      </c>
      <c r="J36" s="1">
        <v>5587</v>
      </c>
      <c r="K36" s="2">
        <f t="shared" si="1"/>
        <v>4562</v>
      </c>
      <c r="L36" s="1">
        <f t="shared" si="1"/>
        <v>516</v>
      </c>
      <c r="M36" s="1">
        <f t="shared" si="1"/>
        <v>51</v>
      </c>
      <c r="N36" s="1">
        <f t="shared" si="1"/>
        <v>3951</v>
      </c>
      <c r="O36" s="2">
        <f t="shared" si="1"/>
        <v>7196</v>
      </c>
      <c r="P36" s="1">
        <f t="shared" si="1"/>
        <v>965</v>
      </c>
      <c r="Q36" s="1">
        <f t="shared" si="1"/>
        <v>619</v>
      </c>
      <c r="R36" s="1">
        <f t="shared" si="1"/>
        <v>5587</v>
      </c>
      <c r="S36" s="3">
        <f t="shared" si="2"/>
        <v>8.6020011117287382E-2</v>
      </c>
      <c r="T36" s="4">
        <f t="shared" si="3"/>
        <v>1.1179307321350284E-2</v>
      </c>
      <c r="U36" s="4">
        <f t="shared" si="4"/>
        <v>0.41423778569930803</v>
      </c>
    </row>
    <row r="37" spans="1:21" ht="14.4">
      <c r="A37" s="1" t="str">
        <f>all!A37</f>
        <v>Currituck</v>
      </c>
      <c r="B37" s="1" t="s">
        <v>184</v>
      </c>
      <c r="C37" s="1"/>
      <c r="D37" s="1"/>
      <c r="E37" s="1"/>
      <c r="F37" s="1"/>
      <c r="G37" s="2"/>
      <c r="H37" s="1"/>
      <c r="I37" s="1"/>
      <c r="J37" s="1"/>
      <c r="K37" s="2">
        <f t="shared" si="1"/>
        <v>0</v>
      </c>
      <c r="L37" s="1">
        <f t="shared" si="1"/>
        <v>0</v>
      </c>
      <c r="M37" s="1">
        <f t="shared" si="1"/>
        <v>0</v>
      </c>
      <c r="N37" s="1">
        <f t="shared" si="1"/>
        <v>0</v>
      </c>
      <c r="O37" s="2">
        <f t="shared" si="1"/>
        <v>0</v>
      </c>
      <c r="P37" s="1">
        <f t="shared" si="1"/>
        <v>0</v>
      </c>
      <c r="Q37" s="1">
        <f t="shared" si="1"/>
        <v>0</v>
      </c>
      <c r="R37" s="1">
        <f t="shared" si="1"/>
        <v>0</v>
      </c>
      <c r="S37" s="3" t="str">
        <f t="shared" si="2"/>
        <v/>
      </c>
      <c r="T37" s="4" t="str">
        <f t="shared" si="3"/>
        <v/>
      </c>
      <c r="U37" s="4" t="str">
        <f t="shared" si="4"/>
        <v/>
      </c>
    </row>
    <row r="38" spans="1:21" ht="14.4">
      <c r="A38" s="1" t="str">
        <f>all!A38</f>
        <v>Dare</v>
      </c>
      <c r="B38" s="1" t="s">
        <v>186</v>
      </c>
      <c r="C38" s="1">
        <v>1129</v>
      </c>
      <c r="D38" s="1">
        <v>94</v>
      </c>
      <c r="E38" s="1">
        <v>32</v>
      </c>
      <c r="F38" s="1">
        <v>995</v>
      </c>
      <c r="G38" s="2">
        <v>710</v>
      </c>
      <c r="H38" s="1">
        <v>138</v>
      </c>
      <c r="I38" s="1">
        <v>276</v>
      </c>
      <c r="J38" s="1">
        <v>270</v>
      </c>
      <c r="K38" s="2">
        <f>C38+C39</f>
        <v>1212</v>
      </c>
      <c r="L38" s="6">
        <f t="shared" ref="L38:Q38" si="11">D38+D39</f>
        <v>95</v>
      </c>
      <c r="M38" s="6">
        <f t="shared" si="11"/>
        <v>36</v>
      </c>
      <c r="N38" s="6">
        <f t="shared" si="11"/>
        <v>995</v>
      </c>
      <c r="O38" s="2">
        <f t="shared" si="11"/>
        <v>873</v>
      </c>
      <c r="P38" s="6">
        <f t="shared" si="11"/>
        <v>150</v>
      </c>
      <c r="Q38" s="6">
        <f t="shared" si="11"/>
        <v>377</v>
      </c>
      <c r="R38" s="1">
        <f t="shared" si="1"/>
        <v>270</v>
      </c>
      <c r="S38" s="3">
        <f t="shared" si="2"/>
        <v>0.43184421534937001</v>
      </c>
      <c r="T38" s="4">
        <f t="shared" si="3"/>
        <v>2.9702970297029702E-2</v>
      </c>
      <c r="U38" s="4">
        <f t="shared" si="4"/>
        <v>0.7865612648221344</v>
      </c>
    </row>
    <row r="39" spans="1:21" ht="14.4">
      <c r="A39" s="1"/>
      <c r="B39" s="1" t="s">
        <v>187</v>
      </c>
      <c r="C39" s="1">
        <v>83</v>
      </c>
      <c r="D39" s="1">
        <v>1</v>
      </c>
      <c r="E39" s="1">
        <v>4</v>
      </c>
      <c r="F39" s="1">
        <v>0</v>
      </c>
      <c r="G39" s="2">
        <v>163</v>
      </c>
      <c r="H39" s="1">
        <v>12</v>
      </c>
      <c r="I39" s="1">
        <v>101</v>
      </c>
      <c r="J39" s="1">
        <v>0</v>
      </c>
      <c r="K39" s="2"/>
      <c r="L39" s="6"/>
      <c r="M39" s="6"/>
      <c r="N39" s="6"/>
      <c r="O39" s="2"/>
      <c r="P39" s="6"/>
      <c r="Q39" s="6"/>
      <c r="R39" s="1"/>
      <c r="S39" s="3" t="str">
        <f t="shared" si="2"/>
        <v/>
      </c>
      <c r="T39" s="4" t="str">
        <f t="shared" si="3"/>
        <v/>
      </c>
      <c r="U39" s="4" t="str">
        <f t="shared" si="4"/>
        <v/>
      </c>
    </row>
    <row r="40" spans="1:21" ht="14.4">
      <c r="A40" s="1" t="str">
        <f>all!A40</f>
        <v>Davidson</v>
      </c>
      <c r="B40" s="1" t="s">
        <v>188</v>
      </c>
      <c r="C40" s="1">
        <v>3304</v>
      </c>
      <c r="D40" s="1">
        <v>135</v>
      </c>
      <c r="E40" s="1">
        <v>12</v>
      </c>
      <c r="F40" s="1">
        <v>3157</v>
      </c>
      <c r="G40" s="2">
        <v>4275</v>
      </c>
      <c r="H40" s="1">
        <v>304</v>
      </c>
      <c r="I40" s="1">
        <v>295</v>
      </c>
      <c r="J40" s="1">
        <v>3676</v>
      </c>
      <c r="K40" s="2">
        <f t="shared" si="1"/>
        <v>3304</v>
      </c>
      <c r="L40" s="6">
        <f t="shared" si="1"/>
        <v>135</v>
      </c>
      <c r="M40" s="6">
        <f t="shared" si="1"/>
        <v>12</v>
      </c>
      <c r="N40" s="6">
        <f t="shared" si="1"/>
        <v>3157</v>
      </c>
      <c r="O40" s="2">
        <f t="shared" si="1"/>
        <v>4275</v>
      </c>
      <c r="P40" s="6">
        <f t="shared" si="1"/>
        <v>304</v>
      </c>
      <c r="Q40" s="6">
        <f t="shared" si="1"/>
        <v>295</v>
      </c>
      <c r="R40" s="1">
        <f t="shared" si="1"/>
        <v>3676</v>
      </c>
      <c r="S40" s="3">
        <f t="shared" si="2"/>
        <v>6.9005847953216376E-2</v>
      </c>
      <c r="T40" s="4">
        <f t="shared" si="3"/>
        <v>3.6319612590799033E-3</v>
      </c>
      <c r="U40" s="4">
        <f t="shared" si="4"/>
        <v>0.46202253768476509</v>
      </c>
    </row>
    <row r="41" spans="1:21" ht="14.4">
      <c r="A41" s="1" t="str">
        <f>all!A41</f>
        <v>Davie</v>
      </c>
      <c r="B41" s="1" t="s">
        <v>189</v>
      </c>
      <c r="C41" s="1">
        <v>786</v>
      </c>
      <c r="D41" s="1">
        <v>38</v>
      </c>
      <c r="E41" s="1">
        <v>17</v>
      </c>
      <c r="F41" s="1">
        <v>731</v>
      </c>
      <c r="G41" s="2">
        <v>1302</v>
      </c>
      <c r="H41" s="1">
        <v>52</v>
      </c>
      <c r="I41" s="1">
        <v>56</v>
      </c>
      <c r="J41" s="1">
        <v>1194</v>
      </c>
      <c r="K41" s="2">
        <f t="shared" si="1"/>
        <v>786</v>
      </c>
      <c r="L41" s="6">
        <f t="shared" si="1"/>
        <v>38</v>
      </c>
      <c r="M41" s="6">
        <f t="shared" si="1"/>
        <v>17</v>
      </c>
      <c r="N41" s="6">
        <f t="shared" si="1"/>
        <v>731</v>
      </c>
      <c r="O41" s="2">
        <f t="shared" si="1"/>
        <v>1302</v>
      </c>
      <c r="P41" s="6">
        <f t="shared" si="1"/>
        <v>52</v>
      </c>
      <c r="Q41" s="6">
        <f t="shared" si="1"/>
        <v>56</v>
      </c>
      <c r="R41" s="1">
        <f t="shared" si="1"/>
        <v>1194</v>
      </c>
      <c r="S41" s="3">
        <f t="shared" si="2"/>
        <v>4.3010752688172046E-2</v>
      </c>
      <c r="T41" s="4">
        <f t="shared" si="3"/>
        <v>2.1628498727735368E-2</v>
      </c>
      <c r="U41" s="4">
        <f t="shared" si="4"/>
        <v>0.37974025974025977</v>
      </c>
    </row>
    <row r="42" spans="1:21" ht="14.4">
      <c r="A42" s="1" t="str">
        <f>all!A42</f>
        <v>Duplin</v>
      </c>
      <c r="B42" s="1" t="s">
        <v>191</v>
      </c>
      <c r="C42" s="1">
        <v>1013</v>
      </c>
      <c r="D42" s="1">
        <v>0</v>
      </c>
      <c r="E42" s="1">
        <v>20</v>
      </c>
      <c r="F42" s="1">
        <v>993</v>
      </c>
      <c r="G42" s="2">
        <v>2223</v>
      </c>
      <c r="H42" s="1">
        <v>91</v>
      </c>
      <c r="I42" s="1">
        <v>47</v>
      </c>
      <c r="J42" s="1">
        <v>2085</v>
      </c>
      <c r="K42" s="2">
        <f>SUM(C42:C46)</f>
        <v>1013</v>
      </c>
      <c r="L42" s="6">
        <f t="shared" ref="L42:Q42" si="12">SUM(D42:D46)</f>
        <v>0</v>
      </c>
      <c r="M42" s="6">
        <f t="shared" si="12"/>
        <v>20</v>
      </c>
      <c r="N42" s="6">
        <f t="shared" si="12"/>
        <v>993</v>
      </c>
      <c r="O42" s="2">
        <f t="shared" si="12"/>
        <v>2223</v>
      </c>
      <c r="P42" s="6">
        <f t="shared" si="12"/>
        <v>91</v>
      </c>
      <c r="Q42" s="6">
        <f t="shared" si="12"/>
        <v>47</v>
      </c>
      <c r="R42" s="1">
        <f t="shared" si="1"/>
        <v>2085</v>
      </c>
      <c r="S42" s="3">
        <f t="shared" si="2"/>
        <v>2.1142600089968509E-2</v>
      </c>
      <c r="T42" s="4">
        <f t="shared" si="3"/>
        <v>1.9743336623889437E-2</v>
      </c>
      <c r="U42" s="4">
        <f t="shared" si="4"/>
        <v>0.32261208576998052</v>
      </c>
    </row>
    <row r="43" spans="1:21" ht="14.4">
      <c r="A43" s="1"/>
      <c r="B43" s="1" t="s">
        <v>192</v>
      </c>
      <c r="C43" s="1"/>
      <c r="D43" s="1"/>
      <c r="E43" s="1"/>
      <c r="F43" s="1"/>
      <c r="G43" s="2"/>
      <c r="H43" s="1"/>
      <c r="I43" s="1"/>
      <c r="J43" s="1"/>
      <c r="K43" s="2"/>
      <c r="L43" s="1"/>
      <c r="M43" s="1"/>
      <c r="N43" s="1"/>
      <c r="O43" s="2"/>
      <c r="P43" s="1"/>
      <c r="Q43" s="1"/>
      <c r="R43" s="1"/>
      <c r="S43" s="3" t="str">
        <f t="shared" si="2"/>
        <v/>
      </c>
      <c r="T43" s="4" t="str">
        <f t="shared" si="3"/>
        <v/>
      </c>
      <c r="U43" s="4" t="str">
        <f t="shared" si="4"/>
        <v/>
      </c>
    </row>
    <row r="44" spans="1:21" ht="14.4">
      <c r="A44" s="1"/>
      <c r="B44" s="1" t="s">
        <v>193</v>
      </c>
      <c r="C44" s="1"/>
      <c r="D44" s="1"/>
      <c r="E44" s="1"/>
      <c r="F44" s="1"/>
      <c r="G44" s="2"/>
      <c r="H44" s="1"/>
      <c r="I44" s="1"/>
      <c r="J44" s="1"/>
      <c r="K44" s="2"/>
      <c r="L44" s="1"/>
      <c r="M44" s="1"/>
      <c r="N44" s="1"/>
      <c r="O44" s="2"/>
      <c r="P44" s="1"/>
      <c r="Q44" s="1"/>
      <c r="R44" s="1"/>
      <c r="S44" s="3" t="str">
        <f t="shared" si="2"/>
        <v/>
      </c>
      <c r="T44" s="4" t="str">
        <f t="shared" si="3"/>
        <v/>
      </c>
      <c r="U44" s="4" t="str">
        <f t="shared" si="4"/>
        <v/>
      </c>
    </row>
    <row r="45" spans="1:21" ht="14.4">
      <c r="A45" s="1"/>
      <c r="B45" s="1" t="s">
        <v>194</v>
      </c>
      <c r="C45" s="1"/>
      <c r="D45" s="1"/>
      <c r="E45" s="1"/>
      <c r="F45" s="1"/>
      <c r="G45" s="2"/>
      <c r="H45" s="1"/>
      <c r="I45" s="1"/>
      <c r="J45" s="1"/>
      <c r="K45" s="2"/>
      <c r="L45" s="1"/>
      <c r="M45" s="1"/>
      <c r="N45" s="1"/>
      <c r="O45" s="2"/>
      <c r="P45" s="1"/>
      <c r="Q45" s="1"/>
      <c r="R45" s="1"/>
      <c r="S45" s="3" t="str">
        <f t="shared" si="2"/>
        <v/>
      </c>
      <c r="T45" s="4" t="str">
        <f t="shared" si="3"/>
        <v/>
      </c>
      <c r="U45" s="4" t="str">
        <f t="shared" si="4"/>
        <v/>
      </c>
    </row>
    <row r="46" spans="1:21" ht="14.4">
      <c r="A46" s="1"/>
      <c r="B46" s="1" t="s">
        <v>195</v>
      </c>
      <c r="C46" s="1"/>
      <c r="D46" s="1"/>
      <c r="E46" s="1"/>
      <c r="F46" s="1"/>
      <c r="G46" s="2"/>
      <c r="H46" s="1"/>
      <c r="I46" s="1"/>
      <c r="J46" s="1"/>
      <c r="K46" s="2"/>
      <c r="L46" s="1"/>
      <c r="M46" s="1"/>
      <c r="N46" s="1"/>
      <c r="O46" s="2"/>
      <c r="P46" s="1"/>
      <c r="Q46" s="1"/>
      <c r="R46" s="1"/>
      <c r="S46" s="3" t="str">
        <f t="shared" si="2"/>
        <v/>
      </c>
      <c r="T46" s="4" t="str">
        <f t="shared" si="3"/>
        <v/>
      </c>
      <c r="U46" s="4" t="str">
        <f t="shared" si="4"/>
        <v/>
      </c>
    </row>
    <row r="47" spans="1:21" ht="14.4">
      <c r="A47" s="1" t="str">
        <f>all!A47</f>
        <v>Durham</v>
      </c>
      <c r="B47" s="1" t="s">
        <v>196</v>
      </c>
      <c r="C47" s="1">
        <v>2062</v>
      </c>
      <c r="D47" s="1">
        <v>367</v>
      </c>
      <c r="E47" s="1">
        <v>33</v>
      </c>
      <c r="F47" s="1">
        <v>1653</v>
      </c>
      <c r="G47" s="2">
        <v>3879</v>
      </c>
      <c r="H47" s="1">
        <v>535</v>
      </c>
      <c r="I47" s="1">
        <v>595</v>
      </c>
      <c r="J47" s="1">
        <v>2706</v>
      </c>
      <c r="K47" s="2">
        <f t="shared" si="1"/>
        <v>2062</v>
      </c>
      <c r="L47" s="1">
        <f t="shared" si="1"/>
        <v>367</v>
      </c>
      <c r="M47" s="1">
        <f t="shared" si="1"/>
        <v>33</v>
      </c>
      <c r="N47" s="1">
        <f t="shared" si="1"/>
        <v>1653</v>
      </c>
      <c r="O47" s="2">
        <f t="shared" si="1"/>
        <v>3879</v>
      </c>
      <c r="P47" s="1">
        <f t="shared" si="1"/>
        <v>535</v>
      </c>
      <c r="Q47" s="1">
        <f t="shared" si="1"/>
        <v>595</v>
      </c>
      <c r="R47" s="1">
        <f t="shared" si="1"/>
        <v>2706</v>
      </c>
      <c r="S47" s="3">
        <f t="shared" si="2"/>
        <v>0.15339004898169631</v>
      </c>
      <c r="T47" s="4">
        <f t="shared" si="3"/>
        <v>1.6003879728419011E-2</v>
      </c>
      <c r="U47" s="4">
        <f t="shared" si="4"/>
        <v>0.37921541637990364</v>
      </c>
    </row>
    <row r="48" spans="1:21" ht="14.4">
      <c r="A48" s="1" t="str">
        <f>all!A48</f>
        <v>Edgecombe</v>
      </c>
      <c r="B48" s="1" t="s">
        <v>198</v>
      </c>
      <c r="C48" s="1">
        <v>928</v>
      </c>
      <c r="D48" s="1">
        <v>15</v>
      </c>
      <c r="E48" s="1">
        <v>0</v>
      </c>
      <c r="F48" s="1">
        <v>595</v>
      </c>
      <c r="G48" s="2">
        <v>1375</v>
      </c>
      <c r="H48" s="1">
        <v>72</v>
      </c>
      <c r="I48" s="1">
        <v>31</v>
      </c>
      <c r="J48" s="1">
        <v>841</v>
      </c>
      <c r="K48" s="171"/>
      <c r="O48" s="171"/>
      <c r="S48" s="3" t="str">
        <f t="shared" si="2"/>
        <v/>
      </c>
      <c r="T48" s="4" t="str">
        <f t="shared" si="3"/>
        <v/>
      </c>
      <c r="U48" s="4" t="str">
        <f t="shared" si="4"/>
        <v/>
      </c>
    </row>
    <row r="49" spans="1:21" ht="14.4">
      <c r="A49" s="1"/>
      <c r="B49" s="1" t="s">
        <v>199</v>
      </c>
      <c r="C49" s="1">
        <v>261</v>
      </c>
      <c r="D49" s="1">
        <v>3</v>
      </c>
      <c r="E49" s="1">
        <v>8</v>
      </c>
      <c r="F49" s="1">
        <v>250</v>
      </c>
      <c r="G49" s="2">
        <v>235</v>
      </c>
      <c r="H49" s="1">
        <v>21</v>
      </c>
      <c r="I49" s="1">
        <v>26</v>
      </c>
      <c r="J49" s="1">
        <v>188</v>
      </c>
      <c r="K49" s="2"/>
      <c r="L49" s="1"/>
      <c r="M49" s="1"/>
      <c r="N49" s="1"/>
      <c r="O49" s="2"/>
      <c r="P49" s="1"/>
      <c r="Q49" s="1"/>
      <c r="R49" s="1"/>
      <c r="S49" s="3" t="str">
        <f t="shared" si="2"/>
        <v/>
      </c>
      <c r="T49" s="4" t="str">
        <f t="shared" si="3"/>
        <v/>
      </c>
      <c r="U49" s="4" t="str">
        <f t="shared" si="4"/>
        <v/>
      </c>
    </row>
    <row r="50" spans="1:21" ht="14.4">
      <c r="A50" s="1" t="str">
        <f>all!A50</f>
        <v>Forsyth</v>
      </c>
      <c r="B50" s="1" t="s">
        <v>201</v>
      </c>
      <c r="C50" s="1">
        <v>5174</v>
      </c>
      <c r="D50" s="1">
        <v>231</v>
      </c>
      <c r="E50" s="1">
        <v>61</v>
      </c>
      <c r="F50" s="1">
        <v>4782</v>
      </c>
      <c r="G50" s="2">
        <v>6222</v>
      </c>
      <c r="H50" s="1">
        <v>405</v>
      </c>
      <c r="I50" s="1">
        <v>526</v>
      </c>
      <c r="J50" s="1">
        <v>5158</v>
      </c>
      <c r="K50" s="2">
        <f t="shared" si="1"/>
        <v>5174</v>
      </c>
      <c r="L50" s="1">
        <f t="shared" si="1"/>
        <v>231</v>
      </c>
      <c r="M50" s="1">
        <f t="shared" si="1"/>
        <v>61</v>
      </c>
      <c r="N50" s="1">
        <f t="shared" si="1"/>
        <v>4782</v>
      </c>
      <c r="O50" s="2">
        <f t="shared" si="1"/>
        <v>6222</v>
      </c>
      <c r="P50" s="1">
        <f t="shared" si="1"/>
        <v>405</v>
      </c>
      <c r="Q50" s="1">
        <f t="shared" si="1"/>
        <v>526</v>
      </c>
      <c r="R50" s="1">
        <f t="shared" si="1"/>
        <v>5158</v>
      </c>
      <c r="S50" s="3">
        <f t="shared" si="2"/>
        <v>8.4538733526197368E-2</v>
      </c>
      <c r="T50" s="4">
        <f t="shared" si="3"/>
        <v>1.1789717819868574E-2</v>
      </c>
      <c r="U50" s="4">
        <f t="shared" si="4"/>
        <v>0.48108651911468814</v>
      </c>
    </row>
    <row r="51" spans="1:21" ht="14.4">
      <c r="A51" s="1" t="str">
        <f>all!A51</f>
        <v>Franklin</v>
      </c>
      <c r="B51" s="1" t="s">
        <v>203</v>
      </c>
      <c r="C51" s="1">
        <v>1205</v>
      </c>
      <c r="D51" s="1">
        <v>144</v>
      </c>
      <c r="E51" s="1">
        <v>0</v>
      </c>
      <c r="F51" s="1">
        <v>985</v>
      </c>
      <c r="G51" s="2">
        <v>1992</v>
      </c>
      <c r="H51" s="1">
        <v>259</v>
      </c>
      <c r="I51" s="1">
        <v>58</v>
      </c>
      <c r="J51" s="1">
        <v>1581</v>
      </c>
      <c r="K51" s="2">
        <f t="shared" si="1"/>
        <v>1205</v>
      </c>
      <c r="L51" s="1">
        <f t="shared" si="1"/>
        <v>144</v>
      </c>
      <c r="M51" s="1">
        <f t="shared" si="1"/>
        <v>0</v>
      </c>
      <c r="N51" s="1">
        <f t="shared" si="1"/>
        <v>985</v>
      </c>
      <c r="O51" s="2">
        <f t="shared" si="1"/>
        <v>1992</v>
      </c>
      <c r="P51" s="1">
        <f t="shared" si="1"/>
        <v>259</v>
      </c>
      <c r="Q51" s="1">
        <f t="shared" si="1"/>
        <v>58</v>
      </c>
      <c r="R51" s="1">
        <f t="shared" si="1"/>
        <v>1581</v>
      </c>
      <c r="S51" s="3">
        <f t="shared" si="2"/>
        <v>2.9116465863453816E-2</v>
      </c>
      <c r="T51" s="4">
        <f t="shared" si="3"/>
        <v>0</v>
      </c>
      <c r="U51" s="4">
        <f t="shared" si="4"/>
        <v>0.38386593920498829</v>
      </c>
    </row>
    <row r="52" spans="1:21" ht="14.4">
      <c r="A52" s="1" t="s">
        <v>18</v>
      </c>
      <c r="B52" s="1" t="s">
        <v>60</v>
      </c>
      <c r="C52" s="1">
        <v>4069</v>
      </c>
      <c r="D52" s="1">
        <v>41</v>
      </c>
      <c r="E52" s="1">
        <v>35</v>
      </c>
      <c r="F52" s="1">
        <v>3888</v>
      </c>
      <c r="G52" s="2">
        <v>4353</v>
      </c>
      <c r="H52" s="1">
        <v>67</v>
      </c>
      <c r="I52" s="1">
        <v>469</v>
      </c>
      <c r="J52" s="1">
        <v>3703</v>
      </c>
      <c r="K52" s="2">
        <f t="shared" si="1"/>
        <v>4069</v>
      </c>
      <c r="L52" s="1">
        <f t="shared" si="1"/>
        <v>41</v>
      </c>
      <c r="M52" s="1">
        <f t="shared" si="1"/>
        <v>35</v>
      </c>
      <c r="N52" s="1">
        <f t="shared" si="1"/>
        <v>3888</v>
      </c>
      <c r="O52" s="2">
        <f t="shared" si="1"/>
        <v>4353</v>
      </c>
      <c r="P52" s="1">
        <f t="shared" si="1"/>
        <v>67</v>
      </c>
      <c r="Q52" s="1">
        <f t="shared" si="1"/>
        <v>469</v>
      </c>
      <c r="R52" s="1">
        <f t="shared" si="1"/>
        <v>3703</v>
      </c>
      <c r="S52" s="3">
        <f t="shared" si="2"/>
        <v>0.10774178727314496</v>
      </c>
      <c r="T52" s="4">
        <f t="shared" si="3"/>
        <v>8.6016220201523708E-3</v>
      </c>
      <c r="U52" s="4">
        <f t="shared" si="4"/>
        <v>0.51218548280858911</v>
      </c>
    </row>
    <row r="53" spans="1:21" ht="14.4">
      <c r="A53" s="1" t="s">
        <v>127</v>
      </c>
      <c r="B53" s="1" t="s">
        <v>126</v>
      </c>
      <c r="C53" s="1">
        <v>486</v>
      </c>
      <c r="D53" s="1">
        <v>32</v>
      </c>
      <c r="E53" s="1">
        <v>5</v>
      </c>
      <c r="F53" s="1">
        <v>449</v>
      </c>
      <c r="G53" s="2">
        <v>349</v>
      </c>
      <c r="H53" s="1">
        <v>70</v>
      </c>
      <c r="I53" s="1">
        <v>26</v>
      </c>
      <c r="J53" s="1">
        <v>253</v>
      </c>
      <c r="K53" s="2"/>
      <c r="L53" s="1"/>
      <c r="M53" s="1"/>
      <c r="N53" s="1"/>
      <c r="O53" s="2"/>
      <c r="P53" s="1"/>
      <c r="Q53" s="1"/>
      <c r="R53" s="1"/>
      <c r="S53" s="3" t="str">
        <f t="shared" si="2"/>
        <v/>
      </c>
      <c r="T53" s="4" t="str">
        <f t="shared" si="3"/>
        <v/>
      </c>
      <c r="U53" s="4" t="str">
        <f t="shared" si="4"/>
        <v/>
      </c>
    </row>
    <row r="54" spans="1:21" ht="14.4">
      <c r="A54" s="1" t="str">
        <f>all!A54</f>
        <v>Graham</v>
      </c>
      <c r="B54" s="1" t="s">
        <v>124</v>
      </c>
      <c r="C54" s="1"/>
      <c r="D54" s="1"/>
      <c r="E54" s="1"/>
      <c r="F54" s="1"/>
      <c r="G54" s="2"/>
      <c r="H54" s="1"/>
      <c r="I54" s="1"/>
      <c r="J54" s="1"/>
      <c r="K54" s="2"/>
      <c r="L54" s="1"/>
      <c r="M54" s="1"/>
      <c r="N54" s="1"/>
      <c r="O54" s="2"/>
      <c r="P54" s="1"/>
      <c r="Q54" s="1"/>
      <c r="R54" s="1"/>
      <c r="S54" s="3" t="str">
        <f t="shared" si="2"/>
        <v/>
      </c>
      <c r="T54" s="4" t="str">
        <f t="shared" si="3"/>
        <v/>
      </c>
      <c r="U54" s="4" t="str">
        <f t="shared" si="4"/>
        <v/>
      </c>
    </row>
    <row r="55" spans="1:21" ht="14.4">
      <c r="A55" s="1" t="str">
        <f>all!A55</f>
        <v>Granville</v>
      </c>
      <c r="B55" s="1" t="s">
        <v>205</v>
      </c>
      <c r="C55" s="1">
        <v>1150</v>
      </c>
      <c r="D55" s="1">
        <v>150</v>
      </c>
      <c r="E55" s="1">
        <v>15</v>
      </c>
      <c r="F55" s="1">
        <f>C55-D55-E55</f>
        <v>985</v>
      </c>
      <c r="G55" s="2">
        <v>2208</v>
      </c>
      <c r="H55" s="1">
        <v>319</v>
      </c>
      <c r="I55" s="1">
        <v>110</v>
      </c>
      <c r="J55" s="1">
        <f>G55-H55-I55</f>
        <v>1779</v>
      </c>
      <c r="K55" s="2">
        <f t="shared" si="1"/>
        <v>1150</v>
      </c>
      <c r="L55" s="1">
        <f t="shared" si="1"/>
        <v>150</v>
      </c>
      <c r="M55" s="1">
        <f t="shared" si="1"/>
        <v>15</v>
      </c>
      <c r="N55" s="1">
        <f t="shared" si="1"/>
        <v>985</v>
      </c>
      <c r="O55" s="2">
        <f t="shared" si="1"/>
        <v>2208</v>
      </c>
      <c r="P55" s="1">
        <f t="shared" si="1"/>
        <v>319</v>
      </c>
      <c r="Q55" s="1">
        <f t="shared" si="1"/>
        <v>110</v>
      </c>
      <c r="R55" s="1">
        <f t="shared" si="1"/>
        <v>1779</v>
      </c>
      <c r="S55" s="3">
        <f t="shared" si="2"/>
        <v>4.9818840579710144E-2</v>
      </c>
      <c r="T55" s="4">
        <f t="shared" si="3"/>
        <v>1.3043478260869565E-2</v>
      </c>
      <c r="U55" s="4">
        <f t="shared" si="4"/>
        <v>0.35636758321273515</v>
      </c>
    </row>
    <row r="56" spans="1:21" ht="14.4">
      <c r="A56" s="1" t="str">
        <f>all!A56</f>
        <v>Greene</v>
      </c>
      <c r="B56" s="1" t="s">
        <v>207</v>
      </c>
      <c r="C56" s="1">
        <v>56</v>
      </c>
      <c r="D56" s="1">
        <v>23</v>
      </c>
      <c r="E56" s="1">
        <v>0</v>
      </c>
      <c r="F56" s="1">
        <v>33</v>
      </c>
      <c r="G56" s="2">
        <v>314</v>
      </c>
      <c r="H56" s="1">
        <v>106</v>
      </c>
      <c r="I56" s="1">
        <v>2</v>
      </c>
      <c r="J56" s="1">
        <v>206</v>
      </c>
      <c r="K56" s="2">
        <f t="shared" si="1"/>
        <v>56</v>
      </c>
      <c r="L56" s="1">
        <f t="shared" si="1"/>
        <v>23</v>
      </c>
      <c r="M56" s="1">
        <f t="shared" si="1"/>
        <v>0</v>
      </c>
      <c r="N56" s="1">
        <f t="shared" si="1"/>
        <v>33</v>
      </c>
      <c r="O56" s="2">
        <f t="shared" si="1"/>
        <v>314</v>
      </c>
      <c r="P56" s="1">
        <f t="shared" si="1"/>
        <v>106</v>
      </c>
      <c r="Q56" s="1">
        <f t="shared" si="1"/>
        <v>2</v>
      </c>
      <c r="R56" s="1">
        <f t="shared" si="1"/>
        <v>206</v>
      </c>
      <c r="S56" s="3">
        <f t="shared" si="2"/>
        <v>6.369426751592357E-3</v>
      </c>
      <c r="T56" s="4">
        <f t="shared" si="3"/>
        <v>0</v>
      </c>
      <c r="U56" s="4">
        <f t="shared" si="4"/>
        <v>0.13807531380753138</v>
      </c>
    </row>
    <row r="57" spans="1:21" ht="14.4">
      <c r="A57" s="1" t="str">
        <f>all!A57</f>
        <v>Guilford</v>
      </c>
      <c r="B57" s="1" t="s">
        <v>209</v>
      </c>
      <c r="C57" s="1">
        <v>5291</v>
      </c>
      <c r="D57" s="1">
        <v>1423</v>
      </c>
      <c r="E57" s="1">
        <v>87</v>
      </c>
      <c r="F57" s="1">
        <v>3074</v>
      </c>
      <c r="G57" s="2">
        <v>7947</v>
      </c>
      <c r="H57" s="1">
        <v>2574</v>
      </c>
      <c r="I57" s="1">
        <v>929</v>
      </c>
      <c r="J57" s="1">
        <v>3835</v>
      </c>
      <c r="K57" s="2">
        <f t="shared" si="1"/>
        <v>5291</v>
      </c>
      <c r="L57" s="1">
        <f t="shared" si="1"/>
        <v>1423</v>
      </c>
      <c r="M57" s="1">
        <f t="shared" si="1"/>
        <v>87</v>
      </c>
      <c r="N57" s="1">
        <f t="shared" si="1"/>
        <v>3074</v>
      </c>
      <c r="O57" s="2">
        <f t="shared" si="1"/>
        <v>7947</v>
      </c>
      <c r="P57" s="1">
        <f t="shared" si="1"/>
        <v>2574</v>
      </c>
      <c r="Q57" s="1">
        <f t="shared" si="1"/>
        <v>929</v>
      </c>
      <c r="R57" s="1">
        <f t="shared" si="1"/>
        <v>3835</v>
      </c>
      <c r="S57" s="3">
        <f t="shared" si="2"/>
        <v>0.11689945891531396</v>
      </c>
      <c r="T57" s="4">
        <f t="shared" si="3"/>
        <v>1.6443016443016444E-2</v>
      </c>
      <c r="U57" s="4">
        <f t="shared" si="4"/>
        <v>0.44492690693298598</v>
      </c>
    </row>
    <row r="58" spans="1:21" ht="14.4">
      <c r="A58" s="1" t="str">
        <f>all!A58</f>
        <v>Halifax</v>
      </c>
      <c r="B58" s="1" t="s">
        <v>211</v>
      </c>
      <c r="C58" s="1"/>
      <c r="D58" s="1"/>
      <c r="E58" s="1"/>
      <c r="F58" s="1"/>
      <c r="G58" s="2"/>
      <c r="H58" s="1"/>
      <c r="I58" s="1"/>
      <c r="J58" s="1"/>
      <c r="K58" s="2">
        <f t="shared" si="1"/>
        <v>0</v>
      </c>
      <c r="L58" s="6">
        <f t="shared" si="1"/>
        <v>0</v>
      </c>
      <c r="M58" s="6">
        <f t="shared" si="1"/>
        <v>0</v>
      </c>
      <c r="N58" s="6">
        <f t="shared" si="1"/>
        <v>0</v>
      </c>
      <c r="O58" s="2">
        <f t="shared" si="1"/>
        <v>0</v>
      </c>
      <c r="P58" s="6">
        <f t="shared" si="1"/>
        <v>0</v>
      </c>
      <c r="Q58" s="6">
        <f t="shared" si="1"/>
        <v>0</v>
      </c>
      <c r="R58" s="6">
        <f t="shared" si="1"/>
        <v>0</v>
      </c>
      <c r="S58" s="3" t="str">
        <f t="shared" si="2"/>
        <v/>
      </c>
      <c r="T58" s="4" t="str">
        <f t="shared" si="3"/>
        <v/>
      </c>
      <c r="U58" s="4" t="str">
        <f t="shared" si="4"/>
        <v/>
      </c>
    </row>
    <row r="59" spans="1:21" ht="14.4">
      <c r="A59" s="1"/>
      <c r="B59" s="1" t="s">
        <v>354</v>
      </c>
      <c r="C59" s="1"/>
      <c r="D59" s="1"/>
      <c r="E59" s="1"/>
      <c r="F59" s="1"/>
      <c r="G59" s="2"/>
      <c r="H59" s="1"/>
      <c r="I59" s="1"/>
      <c r="J59" s="1"/>
      <c r="K59" s="2"/>
      <c r="L59" s="6"/>
      <c r="M59" s="6"/>
      <c r="N59" s="6"/>
      <c r="O59" s="2"/>
      <c r="P59" s="6"/>
      <c r="Q59" s="6"/>
      <c r="R59" s="6"/>
      <c r="S59" s="3"/>
      <c r="T59" s="4"/>
      <c r="U59" s="4"/>
    </row>
    <row r="60" spans="1:21" ht="14.4">
      <c r="A60" s="1" t="str">
        <f>all!A60</f>
        <v>Harnett</v>
      </c>
      <c r="B60" s="1" t="s">
        <v>213</v>
      </c>
      <c r="C60" s="1"/>
      <c r="D60" s="1"/>
      <c r="E60" s="1"/>
      <c r="F60" s="1"/>
      <c r="G60" s="2"/>
      <c r="H60" s="1"/>
      <c r="I60" s="1"/>
      <c r="J60" s="1"/>
      <c r="K60" s="2">
        <f t="shared" si="1"/>
        <v>0</v>
      </c>
      <c r="L60" s="6">
        <f t="shared" si="1"/>
        <v>0</v>
      </c>
      <c r="M60" s="6">
        <f t="shared" si="1"/>
        <v>0</v>
      </c>
      <c r="N60" s="6">
        <f t="shared" si="1"/>
        <v>0</v>
      </c>
      <c r="O60" s="2">
        <f t="shared" si="1"/>
        <v>0</v>
      </c>
      <c r="P60" s="6">
        <f t="shared" si="1"/>
        <v>0</v>
      </c>
      <c r="Q60" s="6">
        <f t="shared" si="1"/>
        <v>0</v>
      </c>
      <c r="R60" s="6">
        <f t="shared" si="1"/>
        <v>0</v>
      </c>
      <c r="S60" s="3" t="str">
        <f t="shared" si="2"/>
        <v/>
      </c>
      <c r="T60" s="4" t="str">
        <f t="shared" si="3"/>
        <v/>
      </c>
      <c r="U60" s="4" t="str">
        <f t="shared" si="4"/>
        <v/>
      </c>
    </row>
    <row r="61" spans="1:21" ht="14.4">
      <c r="A61" s="1"/>
      <c r="B61" s="1" t="s">
        <v>214</v>
      </c>
      <c r="C61" s="1">
        <v>2073</v>
      </c>
      <c r="D61" s="1">
        <v>30</v>
      </c>
      <c r="E61" s="1">
        <v>36</v>
      </c>
      <c r="F61" s="1">
        <v>1742</v>
      </c>
      <c r="G61" s="2">
        <v>2583</v>
      </c>
      <c r="H61" s="1">
        <v>119</v>
      </c>
      <c r="I61" s="1">
        <v>119</v>
      </c>
      <c r="J61" s="1">
        <v>1981</v>
      </c>
      <c r="K61" s="2">
        <f t="shared" si="1"/>
        <v>2073</v>
      </c>
      <c r="L61" s="6">
        <f t="shared" si="1"/>
        <v>30</v>
      </c>
      <c r="M61" s="6">
        <f t="shared" si="1"/>
        <v>36</v>
      </c>
      <c r="N61" s="6">
        <f t="shared" si="1"/>
        <v>1742</v>
      </c>
      <c r="O61" s="2">
        <f t="shared" si="1"/>
        <v>2583</v>
      </c>
      <c r="P61" s="6">
        <f t="shared" si="1"/>
        <v>119</v>
      </c>
      <c r="Q61" s="6">
        <f t="shared" si="1"/>
        <v>119</v>
      </c>
      <c r="R61" s="6">
        <f t="shared" si="1"/>
        <v>1981</v>
      </c>
      <c r="S61" s="3">
        <f t="shared" si="2"/>
        <v>4.6070460704607047E-2</v>
      </c>
      <c r="T61" s="4">
        <f t="shared" si="3"/>
        <v>1.7366136034732273E-2</v>
      </c>
      <c r="U61" s="4">
        <f t="shared" si="4"/>
        <v>0.46790222938490467</v>
      </c>
    </row>
    <row r="62" spans="1:21" ht="14.4">
      <c r="A62" s="1" t="str">
        <f>all!A62</f>
        <v>Haywood</v>
      </c>
      <c r="B62" s="1" t="s">
        <v>215</v>
      </c>
      <c r="C62" s="1">
        <v>1715</v>
      </c>
      <c r="D62" s="1">
        <v>225</v>
      </c>
      <c r="E62" s="1">
        <v>37</v>
      </c>
      <c r="F62" s="1">
        <v>1236</v>
      </c>
      <c r="G62" s="2">
        <v>2086</v>
      </c>
      <c r="H62" s="1">
        <v>429</v>
      </c>
      <c r="I62" s="1">
        <v>269</v>
      </c>
      <c r="J62" s="1">
        <v>1299</v>
      </c>
      <c r="K62" s="2">
        <f t="shared" si="1"/>
        <v>1715</v>
      </c>
      <c r="L62" s="6">
        <f t="shared" si="1"/>
        <v>225</v>
      </c>
      <c r="M62" s="6">
        <f t="shared" si="1"/>
        <v>37</v>
      </c>
      <c r="N62" s="6">
        <f t="shared" si="1"/>
        <v>1236</v>
      </c>
      <c r="O62" s="2">
        <f t="shared" si="1"/>
        <v>2086</v>
      </c>
      <c r="P62" s="6">
        <f t="shared" si="1"/>
        <v>429</v>
      </c>
      <c r="Q62" s="6">
        <f t="shared" si="1"/>
        <v>269</v>
      </c>
      <c r="R62" s="6">
        <f t="shared" si="1"/>
        <v>1299</v>
      </c>
      <c r="S62" s="3">
        <f t="shared" si="2"/>
        <v>0.1289549376797699</v>
      </c>
      <c r="T62" s="4">
        <f t="shared" si="3"/>
        <v>2.1574344023323616E-2</v>
      </c>
      <c r="U62" s="4">
        <f t="shared" si="4"/>
        <v>0.48757396449704143</v>
      </c>
    </row>
    <row r="63" spans="1:21" ht="14.4">
      <c r="A63" s="1" t="str">
        <f>all!A63</f>
        <v>Henderson</v>
      </c>
      <c r="B63" s="1" t="s">
        <v>217</v>
      </c>
      <c r="C63" s="1">
        <v>1744</v>
      </c>
      <c r="D63" s="1">
        <v>189</v>
      </c>
      <c r="E63" s="1">
        <v>11</v>
      </c>
      <c r="F63" s="1">
        <v>1490</v>
      </c>
      <c r="G63" s="2">
        <v>2071</v>
      </c>
      <c r="H63" s="1">
        <v>577</v>
      </c>
      <c r="I63" s="1">
        <v>140</v>
      </c>
      <c r="J63" s="1">
        <v>1421</v>
      </c>
      <c r="K63" s="2">
        <f t="shared" si="1"/>
        <v>1744</v>
      </c>
      <c r="L63" s="6">
        <f t="shared" si="1"/>
        <v>189</v>
      </c>
      <c r="M63" s="6">
        <f t="shared" si="1"/>
        <v>11</v>
      </c>
      <c r="N63" s="6">
        <f t="shared" si="1"/>
        <v>1490</v>
      </c>
      <c r="O63" s="2">
        <f t="shared" si="1"/>
        <v>2071</v>
      </c>
      <c r="P63" s="6">
        <f t="shared" si="1"/>
        <v>577</v>
      </c>
      <c r="Q63" s="6">
        <f t="shared" si="1"/>
        <v>140</v>
      </c>
      <c r="R63" s="6">
        <f t="shared" si="1"/>
        <v>1421</v>
      </c>
      <c r="S63" s="3">
        <f t="shared" si="2"/>
        <v>6.7600193143408982E-2</v>
      </c>
      <c r="T63" s="4">
        <f t="shared" si="3"/>
        <v>6.3073394495412848E-3</v>
      </c>
      <c r="U63" s="4">
        <f t="shared" si="4"/>
        <v>0.51185159738921338</v>
      </c>
    </row>
    <row r="64" spans="1:21" ht="14.4">
      <c r="A64" s="1" t="str">
        <f>all!A64</f>
        <v>Hertford</v>
      </c>
      <c r="B64" s="1" t="s">
        <v>219</v>
      </c>
      <c r="C64" s="1"/>
      <c r="D64" s="1"/>
      <c r="E64" s="1"/>
      <c r="F64" s="1"/>
      <c r="G64" s="2"/>
      <c r="H64" s="1"/>
      <c r="I64" s="1"/>
      <c r="J64" s="1"/>
      <c r="K64" s="2">
        <f t="shared" si="1"/>
        <v>0</v>
      </c>
      <c r="L64" s="6">
        <f t="shared" si="1"/>
        <v>0</v>
      </c>
      <c r="M64" s="6">
        <f t="shared" si="1"/>
        <v>0</v>
      </c>
      <c r="N64" s="6">
        <f t="shared" si="1"/>
        <v>0</v>
      </c>
      <c r="O64" s="2">
        <f t="shared" si="1"/>
        <v>0</v>
      </c>
      <c r="P64" s="6">
        <f t="shared" si="1"/>
        <v>0</v>
      </c>
      <c r="Q64" s="6">
        <f t="shared" si="1"/>
        <v>0</v>
      </c>
      <c r="R64" s="6">
        <f t="shared" si="1"/>
        <v>0</v>
      </c>
      <c r="S64" s="3" t="str">
        <f t="shared" si="2"/>
        <v/>
      </c>
      <c r="T64" s="4" t="str">
        <f t="shared" si="3"/>
        <v/>
      </c>
      <c r="U64" s="4" t="str">
        <f t="shared" si="4"/>
        <v/>
      </c>
    </row>
    <row r="65" spans="1:21" ht="14.4">
      <c r="A65" s="1" t="str">
        <f>all!A65</f>
        <v>Hoke</v>
      </c>
      <c r="B65" s="1" t="s">
        <v>11</v>
      </c>
      <c r="C65" s="1">
        <v>487</v>
      </c>
      <c r="D65" s="1">
        <v>39</v>
      </c>
      <c r="E65" s="1">
        <v>11</v>
      </c>
      <c r="F65" s="1">
        <v>436</v>
      </c>
      <c r="G65" s="2">
        <v>1150</v>
      </c>
      <c r="H65" s="1">
        <v>308</v>
      </c>
      <c r="I65" s="1">
        <v>104</v>
      </c>
      <c r="J65" s="1">
        <v>702</v>
      </c>
      <c r="K65" s="2">
        <f t="shared" ref="K65:R80" si="13">C65</f>
        <v>487</v>
      </c>
      <c r="L65" s="6">
        <f t="shared" si="13"/>
        <v>39</v>
      </c>
      <c r="M65" s="6">
        <f t="shared" si="13"/>
        <v>11</v>
      </c>
      <c r="N65" s="6">
        <f t="shared" si="13"/>
        <v>436</v>
      </c>
      <c r="O65" s="2">
        <f t="shared" si="13"/>
        <v>1150</v>
      </c>
      <c r="P65" s="6">
        <f t="shared" si="13"/>
        <v>308</v>
      </c>
      <c r="Q65" s="6">
        <f t="shared" si="13"/>
        <v>104</v>
      </c>
      <c r="R65" s="6">
        <f t="shared" si="13"/>
        <v>702</v>
      </c>
      <c r="S65" s="3">
        <f t="shared" si="2"/>
        <v>9.0434782608695655E-2</v>
      </c>
      <c r="T65" s="4">
        <f t="shared" si="3"/>
        <v>2.2587268993839837E-2</v>
      </c>
      <c r="U65" s="4">
        <f t="shared" si="4"/>
        <v>0.38312829525483305</v>
      </c>
    </row>
    <row r="66" spans="1:21" ht="14.4">
      <c r="A66" s="1" t="str">
        <f>all!A66</f>
        <v>Hyde</v>
      </c>
      <c r="B66" s="1" t="s">
        <v>221</v>
      </c>
      <c r="C66" s="1"/>
      <c r="D66" s="1"/>
      <c r="E66" s="1"/>
      <c r="F66" s="1"/>
      <c r="G66" s="2"/>
      <c r="H66" s="1"/>
      <c r="I66" s="1"/>
      <c r="J66" s="1"/>
      <c r="K66" s="2">
        <f t="shared" si="13"/>
        <v>0</v>
      </c>
      <c r="L66" s="6">
        <f t="shared" si="13"/>
        <v>0</v>
      </c>
      <c r="M66" s="6">
        <f t="shared" si="13"/>
        <v>0</v>
      </c>
      <c r="N66" s="6">
        <f t="shared" si="13"/>
        <v>0</v>
      </c>
      <c r="O66" s="2">
        <f t="shared" si="13"/>
        <v>0</v>
      </c>
      <c r="P66" s="6">
        <f t="shared" si="13"/>
        <v>0</v>
      </c>
      <c r="Q66" s="6">
        <f t="shared" si="13"/>
        <v>0</v>
      </c>
      <c r="R66" s="6">
        <f t="shared" si="13"/>
        <v>0</v>
      </c>
      <c r="S66" s="3" t="str">
        <f t="shared" si="2"/>
        <v/>
      </c>
      <c r="T66" s="4" t="str">
        <f t="shared" si="3"/>
        <v/>
      </c>
      <c r="U66" s="4" t="str">
        <f t="shared" si="4"/>
        <v/>
      </c>
    </row>
    <row r="67" spans="1:21" ht="14.4">
      <c r="A67" s="1" t="str">
        <f>all!A67</f>
        <v>Iredell</v>
      </c>
      <c r="B67" s="1" t="s">
        <v>222</v>
      </c>
      <c r="C67" s="1">
        <v>3695</v>
      </c>
      <c r="D67" s="1">
        <v>56</v>
      </c>
      <c r="E67" s="1">
        <v>45</v>
      </c>
      <c r="F67" s="1">
        <v>3225</v>
      </c>
      <c r="G67" s="2">
        <v>3796</v>
      </c>
      <c r="H67" s="1">
        <v>160</v>
      </c>
      <c r="I67" s="1">
        <v>326</v>
      </c>
      <c r="J67" s="1">
        <v>3224</v>
      </c>
      <c r="K67" s="2">
        <f t="shared" si="13"/>
        <v>3695</v>
      </c>
      <c r="L67" s="6">
        <f t="shared" si="13"/>
        <v>56</v>
      </c>
      <c r="M67" s="6">
        <f t="shared" si="13"/>
        <v>45</v>
      </c>
      <c r="N67" s="6">
        <f t="shared" si="13"/>
        <v>3225</v>
      </c>
      <c r="O67" s="2">
        <f t="shared" si="13"/>
        <v>3796</v>
      </c>
      <c r="P67" s="6">
        <f t="shared" si="13"/>
        <v>160</v>
      </c>
      <c r="Q67" s="6">
        <f t="shared" si="13"/>
        <v>326</v>
      </c>
      <c r="R67" s="6">
        <f t="shared" si="13"/>
        <v>3224</v>
      </c>
      <c r="S67" s="3">
        <f t="shared" si="2"/>
        <v>8.5879873551106434E-2</v>
      </c>
      <c r="T67" s="4">
        <f t="shared" si="3"/>
        <v>1.2178619756427604E-2</v>
      </c>
      <c r="U67" s="4">
        <f t="shared" si="4"/>
        <v>0.50007753140021705</v>
      </c>
    </row>
    <row r="68" spans="1:21" ht="14.4">
      <c r="A68" s="1" t="str">
        <f>all!A68</f>
        <v>Jackson</v>
      </c>
      <c r="B68" s="1" t="s">
        <v>224</v>
      </c>
      <c r="C68" s="1">
        <v>543</v>
      </c>
      <c r="D68" s="1">
        <v>112</v>
      </c>
      <c r="E68" s="1">
        <v>5</v>
      </c>
      <c r="F68" s="1">
        <v>313</v>
      </c>
      <c r="G68" s="2">
        <v>667</v>
      </c>
      <c r="H68" s="1">
        <v>168</v>
      </c>
      <c r="I68" s="1">
        <v>77</v>
      </c>
      <c r="J68" s="1">
        <v>353</v>
      </c>
      <c r="K68" s="2">
        <f>C68+C69</f>
        <v>543</v>
      </c>
      <c r="L68" s="6">
        <f t="shared" ref="L68:R68" si="14">D68+D69</f>
        <v>112</v>
      </c>
      <c r="M68" s="6">
        <f t="shared" si="14"/>
        <v>5</v>
      </c>
      <c r="N68" s="6">
        <f t="shared" si="14"/>
        <v>313</v>
      </c>
      <c r="O68" s="2">
        <f t="shared" si="14"/>
        <v>667</v>
      </c>
      <c r="P68" s="6">
        <f t="shared" si="14"/>
        <v>168</v>
      </c>
      <c r="Q68" s="6">
        <f t="shared" si="14"/>
        <v>77</v>
      </c>
      <c r="R68" s="6">
        <f t="shared" si="14"/>
        <v>353</v>
      </c>
      <c r="S68" s="3">
        <f t="shared" si="2"/>
        <v>0.11544227886056972</v>
      </c>
      <c r="T68" s="4">
        <f t="shared" si="3"/>
        <v>9.2081031307550652E-3</v>
      </c>
      <c r="U68" s="4">
        <f t="shared" si="4"/>
        <v>0.46996996996996998</v>
      </c>
    </row>
    <row r="69" spans="1:21" ht="14.4">
      <c r="A69" s="1"/>
      <c r="B69" s="1" t="s">
        <v>225</v>
      </c>
      <c r="C69" s="1"/>
      <c r="D69" s="1"/>
      <c r="E69" s="1"/>
      <c r="F69" s="1"/>
      <c r="G69" s="2"/>
      <c r="H69" s="1"/>
      <c r="I69" s="1"/>
      <c r="J69" s="1"/>
      <c r="K69" s="2"/>
      <c r="L69" s="1"/>
      <c r="M69" s="1"/>
      <c r="N69" s="1"/>
      <c r="O69" s="2"/>
      <c r="P69" s="1"/>
      <c r="Q69" s="1"/>
      <c r="R69" s="1"/>
      <c r="S69" s="3" t="str">
        <f t="shared" si="2"/>
        <v/>
      </c>
      <c r="T69" s="4" t="str">
        <f t="shared" si="3"/>
        <v/>
      </c>
      <c r="U69" s="4" t="str">
        <f t="shared" si="4"/>
        <v/>
      </c>
    </row>
    <row r="70" spans="1:21" ht="14.4">
      <c r="A70" s="1" t="str">
        <f>all!A70</f>
        <v>Johnston</v>
      </c>
      <c r="B70" s="1" t="s">
        <v>227</v>
      </c>
      <c r="C70" s="1"/>
      <c r="D70" s="1"/>
      <c r="E70" s="1"/>
      <c r="F70" s="1"/>
      <c r="G70" s="2"/>
      <c r="H70" s="1"/>
      <c r="I70" s="1"/>
      <c r="J70" s="1"/>
      <c r="K70" s="2">
        <f>SUM(C70:C73)</f>
        <v>2430</v>
      </c>
      <c r="L70" s="6">
        <f t="shared" ref="L70:Q70" si="15">SUM(D70:D73)</f>
        <v>245</v>
      </c>
      <c r="M70" s="6">
        <f t="shared" si="15"/>
        <v>25</v>
      </c>
      <c r="N70" s="6">
        <f t="shared" si="15"/>
        <v>1749</v>
      </c>
      <c r="O70" s="2">
        <f t="shared" si="15"/>
        <v>3721</v>
      </c>
      <c r="P70" s="6">
        <f t="shared" si="15"/>
        <v>807</v>
      </c>
      <c r="Q70" s="6">
        <f t="shared" si="15"/>
        <v>402</v>
      </c>
      <c r="R70" s="1">
        <f t="shared" ref="R70" si="16">J70+J71</f>
        <v>2049</v>
      </c>
      <c r="S70" s="3">
        <f t="shared" ref="S70:S134" si="17">IFERROR(Q70/O70,"")</f>
        <v>0.10803547433485622</v>
      </c>
      <c r="T70" s="4">
        <f t="shared" ref="T70:T134" si="18">IFERROR(M70/K70,"")</f>
        <v>1.0288065843621399E-2</v>
      </c>
      <c r="U70" s="4">
        <f t="shared" ref="U70:U136" si="19">IFERROR(N70/(N70+R70),"")</f>
        <v>0.46050552922590837</v>
      </c>
    </row>
    <row r="71" spans="1:21" ht="14.4">
      <c r="A71" s="1"/>
      <c r="B71" s="1" t="s">
        <v>228</v>
      </c>
      <c r="C71" s="1">
        <v>2195</v>
      </c>
      <c r="D71" s="1">
        <v>220</v>
      </c>
      <c r="E71" s="1">
        <v>23</v>
      </c>
      <c r="F71" s="1">
        <v>1565</v>
      </c>
      <c r="G71" s="2">
        <v>3045</v>
      </c>
      <c r="H71" s="1">
        <v>729</v>
      </c>
      <c r="I71" s="1">
        <v>327</v>
      </c>
      <c r="J71" s="1">
        <v>2049</v>
      </c>
      <c r="K71" s="2"/>
      <c r="L71" s="6"/>
      <c r="M71" s="6"/>
      <c r="N71" s="6"/>
      <c r="O71" s="2"/>
      <c r="P71" s="6"/>
      <c r="Q71" s="6"/>
      <c r="R71" s="1"/>
      <c r="S71" s="3" t="str">
        <f t="shared" si="17"/>
        <v/>
      </c>
      <c r="T71" s="4" t="str">
        <f t="shared" si="18"/>
        <v/>
      </c>
      <c r="U71" s="4" t="str">
        <f t="shared" si="19"/>
        <v/>
      </c>
    </row>
    <row r="72" spans="1:21" ht="14.4">
      <c r="A72" s="1"/>
      <c r="B72" s="1" t="s">
        <v>229</v>
      </c>
      <c r="C72" s="1">
        <v>235</v>
      </c>
      <c r="D72" s="1">
        <v>25</v>
      </c>
      <c r="E72" s="1">
        <v>2</v>
      </c>
      <c r="F72" s="1">
        <v>184</v>
      </c>
      <c r="G72" s="2">
        <v>676</v>
      </c>
      <c r="H72" s="1">
        <v>78</v>
      </c>
      <c r="I72" s="1">
        <v>75</v>
      </c>
      <c r="J72" s="1">
        <v>241</v>
      </c>
      <c r="K72" s="2"/>
      <c r="L72" s="6"/>
      <c r="M72" s="6"/>
      <c r="N72" s="6"/>
      <c r="O72" s="2"/>
      <c r="P72" s="6"/>
      <c r="Q72" s="6"/>
      <c r="R72" s="1"/>
      <c r="S72" s="3" t="str">
        <f t="shared" si="17"/>
        <v/>
      </c>
      <c r="T72" s="4" t="str">
        <f t="shared" si="18"/>
        <v/>
      </c>
      <c r="U72" s="4" t="str">
        <f t="shared" si="19"/>
        <v/>
      </c>
    </row>
    <row r="73" spans="1:21" ht="14.4">
      <c r="A73" s="1"/>
      <c r="B73" s="1" t="s">
        <v>230</v>
      </c>
      <c r="C73" s="1"/>
      <c r="D73" s="1"/>
      <c r="E73" s="1"/>
      <c r="F73" s="1"/>
      <c r="G73" s="2"/>
      <c r="H73" s="1"/>
      <c r="I73" s="1"/>
      <c r="J73" s="1"/>
      <c r="K73" s="2"/>
      <c r="L73" s="6"/>
      <c r="M73" s="6"/>
      <c r="N73" s="6"/>
      <c r="O73" s="2"/>
      <c r="P73" s="6"/>
      <c r="Q73" s="6"/>
      <c r="R73" s="1"/>
      <c r="S73" s="3" t="str">
        <f t="shared" si="17"/>
        <v/>
      </c>
      <c r="T73" s="4" t="str">
        <f t="shared" si="18"/>
        <v/>
      </c>
      <c r="U73" s="4" t="str">
        <f t="shared" si="19"/>
        <v/>
      </c>
    </row>
    <row r="74" spans="1:21" ht="14.4">
      <c r="A74" s="1" t="str">
        <f>all!A74</f>
        <v>Lee</v>
      </c>
      <c r="B74" s="1" t="s">
        <v>232</v>
      </c>
      <c r="C74" s="1"/>
      <c r="D74" s="1"/>
      <c r="E74" s="1"/>
      <c r="F74" s="1"/>
      <c r="G74" s="2"/>
      <c r="H74" s="1"/>
      <c r="I74" s="1"/>
      <c r="J74" s="1"/>
      <c r="K74" s="2">
        <f t="shared" si="13"/>
        <v>0</v>
      </c>
      <c r="L74" s="6">
        <f t="shared" si="13"/>
        <v>0</v>
      </c>
      <c r="M74" s="6">
        <f t="shared" si="13"/>
        <v>0</v>
      </c>
      <c r="N74" s="6">
        <f t="shared" si="13"/>
        <v>0</v>
      </c>
      <c r="O74" s="2">
        <f t="shared" si="13"/>
        <v>0</v>
      </c>
      <c r="P74" s="6">
        <f t="shared" si="13"/>
        <v>0</v>
      </c>
      <c r="Q74" s="6">
        <f t="shared" si="13"/>
        <v>0</v>
      </c>
      <c r="R74" s="1">
        <f t="shared" si="13"/>
        <v>0</v>
      </c>
      <c r="S74" s="3" t="str">
        <f t="shared" si="17"/>
        <v/>
      </c>
      <c r="T74" s="4" t="str">
        <f t="shared" si="18"/>
        <v/>
      </c>
      <c r="U74" s="4" t="str">
        <f t="shared" si="19"/>
        <v/>
      </c>
    </row>
    <row r="75" spans="1:21" ht="14.4">
      <c r="A75" s="1" t="str">
        <f>all!A75</f>
        <v>Lenoir</v>
      </c>
      <c r="B75" s="1" t="s">
        <v>234</v>
      </c>
      <c r="C75" s="1">
        <v>1163</v>
      </c>
      <c r="D75" s="1">
        <v>160</v>
      </c>
      <c r="E75" s="1">
        <v>8</v>
      </c>
      <c r="F75" s="1">
        <v>844</v>
      </c>
      <c r="G75" s="2">
        <v>1666</v>
      </c>
      <c r="H75" s="1">
        <v>368</v>
      </c>
      <c r="I75" s="1">
        <v>99</v>
      </c>
      <c r="J75" s="1">
        <v>1139</v>
      </c>
      <c r="K75" s="2">
        <f t="shared" si="13"/>
        <v>1163</v>
      </c>
      <c r="L75" s="6">
        <f t="shared" si="13"/>
        <v>160</v>
      </c>
      <c r="M75" s="6">
        <f t="shared" si="13"/>
        <v>8</v>
      </c>
      <c r="N75" s="6">
        <f t="shared" si="13"/>
        <v>844</v>
      </c>
      <c r="O75" s="2">
        <f t="shared" si="13"/>
        <v>1666</v>
      </c>
      <c r="P75" s="6">
        <f t="shared" si="13"/>
        <v>368</v>
      </c>
      <c r="Q75" s="6">
        <f t="shared" si="13"/>
        <v>99</v>
      </c>
      <c r="R75" s="1">
        <f t="shared" si="13"/>
        <v>1139</v>
      </c>
      <c r="S75" s="3">
        <f t="shared" si="17"/>
        <v>5.942376950780312E-2</v>
      </c>
      <c r="T75" s="4">
        <f t="shared" si="18"/>
        <v>6.8787618228718832E-3</v>
      </c>
      <c r="U75" s="4">
        <f t="shared" si="19"/>
        <v>0.42561775088250126</v>
      </c>
    </row>
    <row r="76" spans="1:21" ht="14.4">
      <c r="A76" s="1" t="str">
        <f>all!A76</f>
        <v>Lincoln</v>
      </c>
      <c r="B76" s="1" t="s">
        <v>236</v>
      </c>
      <c r="C76" s="1">
        <v>1536</v>
      </c>
      <c r="D76" s="1">
        <v>114</v>
      </c>
      <c r="E76" s="1">
        <v>9</v>
      </c>
      <c r="F76" s="1">
        <v>1405</v>
      </c>
      <c r="G76" s="2">
        <v>2085</v>
      </c>
      <c r="H76" s="1">
        <v>354</v>
      </c>
      <c r="I76" s="1">
        <v>100</v>
      </c>
      <c r="J76" s="1">
        <v>1605</v>
      </c>
      <c r="K76" s="2">
        <f t="shared" si="13"/>
        <v>1536</v>
      </c>
      <c r="L76" s="6">
        <f t="shared" si="13"/>
        <v>114</v>
      </c>
      <c r="M76" s="6">
        <f t="shared" si="13"/>
        <v>9</v>
      </c>
      <c r="N76" s="6">
        <f t="shared" si="13"/>
        <v>1405</v>
      </c>
      <c r="O76" s="2">
        <f t="shared" si="13"/>
        <v>2085</v>
      </c>
      <c r="P76" s="6">
        <f t="shared" si="13"/>
        <v>354</v>
      </c>
      <c r="Q76" s="6">
        <f t="shared" si="13"/>
        <v>100</v>
      </c>
      <c r="R76" s="1">
        <f t="shared" si="13"/>
        <v>1605</v>
      </c>
      <c r="S76" s="3">
        <f t="shared" si="17"/>
        <v>4.7961630695443645E-2</v>
      </c>
      <c r="T76" s="4">
        <f t="shared" si="18"/>
        <v>5.859375E-3</v>
      </c>
      <c r="U76" s="4">
        <f t="shared" si="19"/>
        <v>0.46677740863787376</v>
      </c>
    </row>
    <row r="77" spans="1:21" ht="14.4">
      <c r="A77" s="1" t="str">
        <f>all!A77</f>
        <v>Macon</v>
      </c>
      <c r="B77" s="1" t="s">
        <v>238</v>
      </c>
      <c r="C77" s="1">
        <v>671</v>
      </c>
      <c r="D77" s="1">
        <v>223</v>
      </c>
      <c r="E77" s="1">
        <v>12</v>
      </c>
      <c r="F77" s="1">
        <v>436</v>
      </c>
      <c r="G77" s="2">
        <v>954</v>
      </c>
      <c r="H77" s="1">
        <v>536</v>
      </c>
      <c r="I77" s="1">
        <v>109</v>
      </c>
      <c r="J77" s="1">
        <v>309</v>
      </c>
      <c r="K77" s="2">
        <f>C77+C78</f>
        <v>1465</v>
      </c>
      <c r="L77" s="6">
        <f t="shared" ref="L77:R77" si="20">D77+D78</f>
        <v>619</v>
      </c>
      <c r="M77" s="6">
        <f t="shared" si="20"/>
        <v>25</v>
      </c>
      <c r="N77" s="6">
        <f t="shared" si="20"/>
        <v>640</v>
      </c>
      <c r="O77" s="2">
        <f t="shared" si="20"/>
        <v>1981</v>
      </c>
      <c r="P77" s="6">
        <f t="shared" si="20"/>
        <v>947</v>
      </c>
      <c r="Q77" s="6">
        <f t="shared" si="20"/>
        <v>135</v>
      </c>
      <c r="R77" s="1">
        <f t="shared" si="20"/>
        <v>792</v>
      </c>
      <c r="S77" s="3">
        <f t="shared" si="17"/>
        <v>6.8147400302877331E-2</v>
      </c>
      <c r="T77" s="4">
        <f t="shared" si="18"/>
        <v>1.7064846416382253E-2</v>
      </c>
      <c r="U77" s="4">
        <f t="shared" si="19"/>
        <v>0.44692737430167595</v>
      </c>
    </row>
    <row r="78" spans="1:21" ht="14.4">
      <c r="A78" s="1" t="str">
        <f>all!A78</f>
        <v>Madison</v>
      </c>
      <c r="B78" s="1" t="s">
        <v>239</v>
      </c>
      <c r="C78" s="1">
        <v>794</v>
      </c>
      <c r="D78" s="1">
        <v>396</v>
      </c>
      <c r="E78" s="1">
        <v>13</v>
      </c>
      <c r="F78" s="1">
        <v>204</v>
      </c>
      <c r="G78" s="2">
        <v>1027</v>
      </c>
      <c r="H78" s="1">
        <v>411</v>
      </c>
      <c r="I78" s="1">
        <v>26</v>
      </c>
      <c r="J78" s="1">
        <v>483</v>
      </c>
      <c r="K78" s="2"/>
      <c r="L78" s="6"/>
      <c r="M78" s="6"/>
      <c r="N78" s="6"/>
      <c r="O78" s="2"/>
      <c r="P78" s="6"/>
      <c r="Q78" s="6"/>
      <c r="R78" s="1"/>
      <c r="S78" s="3" t="str">
        <f t="shared" si="17"/>
        <v/>
      </c>
      <c r="T78" s="4" t="str">
        <f t="shared" si="18"/>
        <v/>
      </c>
      <c r="U78" s="4" t="str">
        <f t="shared" si="19"/>
        <v/>
      </c>
    </row>
    <row r="79" spans="1:21" ht="14.4">
      <c r="A79" s="1" t="s">
        <v>339</v>
      </c>
      <c r="B79" s="1" t="s">
        <v>241</v>
      </c>
      <c r="C79" s="1"/>
      <c r="D79" s="1"/>
      <c r="E79" s="1"/>
      <c r="F79" s="1"/>
      <c r="G79" s="2"/>
      <c r="H79" s="1"/>
      <c r="I79" s="1"/>
      <c r="J79" s="1"/>
      <c r="K79" s="2">
        <f t="shared" si="13"/>
        <v>0</v>
      </c>
      <c r="L79" s="6">
        <f t="shared" si="13"/>
        <v>0</v>
      </c>
      <c r="M79" s="6">
        <f t="shared" si="13"/>
        <v>0</v>
      </c>
      <c r="N79" s="6">
        <f t="shared" si="13"/>
        <v>0</v>
      </c>
      <c r="O79" s="2">
        <f t="shared" si="13"/>
        <v>0</v>
      </c>
      <c r="P79" s="6">
        <f t="shared" si="13"/>
        <v>0</v>
      </c>
      <c r="Q79" s="6">
        <f t="shared" si="13"/>
        <v>0</v>
      </c>
      <c r="R79" s="1">
        <f t="shared" si="13"/>
        <v>0</v>
      </c>
      <c r="S79" s="3" t="str">
        <f t="shared" si="17"/>
        <v/>
      </c>
      <c r="T79" s="4" t="str">
        <f t="shared" si="18"/>
        <v/>
      </c>
      <c r="U79" s="4" t="str">
        <f t="shared" si="19"/>
        <v/>
      </c>
    </row>
    <row r="80" spans="1:21" ht="14.4">
      <c r="A80" s="1" t="str">
        <f>all!A80</f>
        <v>Mcdowell</v>
      </c>
      <c r="B80" s="1" t="s">
        <v>243</v>
      </c>
      <c r="C80" s="1">
        <v>1819</v>
      </c>
      <c r="D80" s="1">
        <v>51</v>
      </c>
      <c r="E80" s="1">
        <v>67</v>
      </c>
      <c r="F80" s="1">
        <v>1780</v>
      </c>
      <c r="G80" s="2">
        <v>2401</v>
      </c>
      <c r="H80" s="1">
        <v>212</v>
      </c>
      <c r="I80" s="1">
        <v>234</v>
      </c>
      <c r="J80" s="1">
        <v>2036</v>
      </c>
      <c r="K80" s="2">
        <f t="shared" si="13"/>
        <v>1819</v>
      </c>
      <c r="L80" s="6">
        <f t="shared" si="13"/>
        <v>51</v>
      </c>
      <c r="M80" s="6">
        <f t="shared" si="13"/>
        <v>67</v>
      </c>
      <c r="N80" s="6">
        <f t="shared" si="13"/>
        <v>1780</v>
      </c>
      <c r="O80" s="2">
        <f t="shared" si="13"/>
        <v>2401</v>
      </c>
      <c r="P80" s="6">
        <f t="shared" si="13"/>
        <v>212</v>
      </c>
      <c r="Q80" s="6">
        <f t="shared" si="13"/>
        <v>234</v>
      </c>
      <c r="R80" s="1">
        <f t="shared" si="13"/>
        <v>2036</v>
      </c>
      <c r="S80" s="3">
        <f t="shared" si="17"/>
        <v>9.745939192003332E-2</v>
      </c>
      <c r="T80" s="4">
        <f t="shared" si="18"/>
        <v>3.6833424958768554E-2</v>
      </c>
      <c r="U80" s="4">
        <f t="shared" si="19"/>
        <v>0.46645702306079667</v>
      </c>
    </row>
    <row r="81" spans="1:21" ht="14.4">
      <c r="A81" s="1" t="str">
        <f>all!A81</f>
        <v>Mecklenburg</v>
      </c>
      <c r="B81" s="1" t="s">
        <v>245</v>
      </c>
      <c r="C81" s="1">
        <v>7580</v>
      </c>
      <c r="D81" s="1">
        <v>891</v>
      </c>
      <c r="E81" s="1">
        <v>206</v>
      </c>
      <c r="F81" s="1">
        <v>6314</v>
      </c>
      <c r="G81" s="2">
        <v>10912</v>
      </c>
      <c r="H81" s="1">
        <v>1849</v>
      </c>
      <c r="I81" s="1">
        <v>2040</v>
      </c>
      <c r="J81" s="1">
        <v>6874</v>
      </c>
      <c r="K81" s="2">
        <f>SUM(C81:C83)</f>
        <v>7580</v>
      </c>
      <c r="L81" s="6">
        <f t="shared" ref="L81:Q81" si="21">SUM(D81:D83)</f>
        <v>891</v>
      </c>
      <c r="M81" s="6">
        <f t="shared" si="21"/>
        <v>206</v>
      </c>
      <c r="N81" s="6">
        <f t="shared" si="21"/>
        <v>6314</v>
      </c>
      <c r="O81" s="2">
        <f t="shared" si="21"/>
        <v>10912</v>
      </c>
      <c r="P81" s="6">
        <f t="shared" si="21"/>
        <v>1849</v>
      </c>
      <c r="Q81" s="6">
        <f t="shared" si="21"/>
        <v>2040</v>
      </c>
      <c r="R81" s="1">
        <f t="shared" ref="R81" si="22">J81+J82</f>
        <v>6874</v>
      </c>
      <c r="S81" s="3">
        <f t="shared" si="17"/>
        <v>0.18695014662756598</v>
      </c>
      <c r="T81" s="4">
        <f t="shared" si="18"/>
        <v>2.7176781002638522E-2</v>
      </c>
      <c r="U81" s="4">
        <f t="shared" si="19"/>
        <v>0.47876857749469215</v>
      </c>
    </row>
    <row r="82" spans="1:21" ht="14.4">
      <c r="A82" s="1"/>
      <c r="B82" s="1" t="s">
        <v>246</v>
      </c>
      <c r="C82" s="1"/>
      <c r="D82" s="1"/>
      <c r="E82" s="1"/>
      <c r="F82" s="1"/>
      <c r="G82" s="2"/>
      <c r="H82" s="1"/>
      <c r="I82" s="1"/>
      <c r="J82" s="1"/>
      <c r="K82" s="2"/>
      <c r="L82" s="1"/>
      <c r="M82" s="1"/>
      <c r="N82" s="1"/>
      <c r="O82" s="2"/>
      <c r="P82" s="1"/>
      <c r="Q82" s="1"/>
      <c r="R82" s="1"/>
      <c r="S82" s="3" t="str">
        <f t="shared" si="17"/>
        <v/>
      </c>
      <c r="T82" s="4" t="str">
        <f t="shared" si="18"/>
        <v/>
      </c>
      <c r="U82" s="4" t="str">
        <f t="shared" si="19"/>
        <v/>
      </c>
    </row>
    <row r="83" spans="1:21" ht="14.4">
      <c r="A83" s="1"/>
      <c r="B83" s="1" t="s">
        <v>247</v>
      </c>
      <c r="C83" s="1"/>
      <c r="D83" s="1"/>
      <c r="E83" s="1"/>
      <c r="F83" s="1"/>
      <c r="G83" s="2"/>
      <c r="H83" s="1"/>
      <c r="I83" s="1"/>
      <c r="J83" s="1"/>
      <c r="K83" s="2"/>
      <c r="L83" s="1"/>
      <c r="M83" s="1"/>
      <c r="N83" s="1"/>
      <c r="O83" s="2"/>
      <c r="P83" s="1"/>
      <c r="Q83" s="1"/>
      <c r="R83" s="1"/>
      <c r="S83" s="3" t="str">
        <f t="shared" si="17"/>
        <v/>
      </c>
      <c r="T83" s="4" t="str">
        <f t="shared" si="18"/>
        <v/>
      </c>
      <c r="U83" s="4" t="str">
        <f t="shared" si="19"/>
        <v/>
      </c>
    </row>
    <row r="84" spans="1:21" ht="14.4">
      <c r="A84" s="1" t="str">
        <f>all!A84</f>
        <v>Mitchell</v>
      </c>
      <c r="B84" s="1" t="s">
        <v>249</v>
      </c>
      <c r="C84" s="1">
        <v>269</v>
      </c>
      <c r="D84" s="1">
        <v>134</v>
      </c>
      <c r="E84" s="1">
        <v>1</v>
      </c>
      <c r="F84" s="1">
        <v>148</v>
      </c>
      <c r="G84" s="2">
        <v>304</v>
      </c>
      <c r="H84" s="1">
        <v>183</v>
      </c>
      <c r="I84" s="1">
        <v>25</v>
      </c>
      <c r="J84" s="1">
        <v>208</v>
      </c>
      <c r="K84" s="2">
        <f t="shared" ref="K84:R86" si="23">C84</f>
        <v>269</v>
      </c>
      <c r="L84" s="1">
        <f t="shared" si="23"/>
        <v>134</v>
      </c>
      <c r="M84" s="1">
        <f t="shared" si="23"/>
        <v>1</v>
      </c>
      <c r="N84" s="1">
        <f t="shared" si="23"/>
        <v>148</v>
      </c>
      <c r="O84" s="2">
        <f t="shared" si="23"/>
        <v>304</v>
      </c>
      <c r="P84" s="1">
        <f t="shared" si="23"/>
        <v>183</v>
      </c>
      <c r="Q84" s="1">
        <f t="shared" si="23"/>
        <v>25</v>
      </c>
      <c r="R84" s="1">
        <f t="shared" si="23"/>
        <v>208</v>
      </c>
      <c r="S84" s="3">
        <f t="shared" si="17"/>
        <v>8.2236842105263164E-2</v>
      </c>
      <c r="T84" s="4">
        <f t="shared" si="18"/>
        <v>3.7174721189591076E-3</v>
      </c>
      <c r="U84" s="4">
        <f t="shared" si="19"/>
        <v>0.4157303370786517</v>
      </c>
    </row>
    <row r="85" spans="1:21" ht="14.4">
      <c r="A85" s="1" t="str">
        <f>all!A85</f>
        <v>Montgomery</v>
      </c>
      <c r="B85" s="1" t="s">
        <v>251</v>
      </c>
      <c r="C85" s="1"/>
      <c r="D85" s="1"/>
      <c r="E85" s="1"/>
      <c r="F85" s="1"/>
      <c r="G85" s="2"/>
      <c r="H85" s="1"/>
      <c r="I85" s="1"/>
      <c r="J85" s="1"/>
      <c r="K85" s="2">
        <f t="shared" si="23"/>
        <v>0</v>
      </c>
      <c r="L85" s="1">
        <f t="shared" si="23"/>
        <v>0</v>
      </c>
      <c r="M85" s="1">
        <f t="shared" si="23"/>
        <v>0</v>
      </c>
      <c r="N85" s="1">
        <f t="shared" si="23"/>
        <v>0</v>
      </c>
      <c r="O85" s="2">
        <f t="shared" si="23"/>
        <v>0</v>
      </c>
      <c r="P85" s="1">
        <f t="shared" si="23"/>
        <v>0</v>
      </c>
      <c r="Q85" s="1">
        <f t="shared" si="23"/>
        <v>0</v>
      </c>
      <c r="R85" s="1">
        <f t="shared" si="23"/>
        <v>0</v>
      </c>
      <c r="S85" s="3" t="str">
        <f t="shared" si="17"/>
        <v/>
      </c>
      <c r="T85" s="4" t="str">
        <f t="shared" si="18"/>
        <v/>
      </c>
      <c r="U85" s="4" t="str">
        <f t="shared" si="19"/>
        <v/>
      </c>
    </row>
    <row r="86" spans="1:21" ht="14.4">
      <c r="A86" s="1" t="str">
        <f>all!A86</f>
        <v>Moore</v>
      </c>
      <c r="B86" s="1" t="s">
        <v>253</v>
      </c>
      <c r="C86" s="1"/>
      <c r="D86" s="1"/>
      <c r="E86" s="1"/>
      <c r="F86" s="1"/>
      <c r="G86" s="2"/>
      <c r="H86" s="1"/>
      <c r="I86" s="1"/>
      <c r="J86" s="1"/>
      <c r="K86" s="2">
        <f t="shared" si="23"/>
        <v>0</v>
      </c>
      <c r="L86" s="1">
        <f t="shared" si="23"/>
        <v>0</v>
      </c>
      <c r="M86" s="1">
        <f t="shared" si="23"/>
        <v>0</v>
      </c>
      <c r="N86" s="1">
        <f t="shared" si="23"/>
        <v>0</v>
      </c>
      <c r="O86" s="2">
        <f t="shared" si="23"/>
        <v>0</v>
      </c>
      <c r="P86" s="1">
        <f t="shared" si="23"/>
        <v>0</v>
      </c>
      <c r="Q86" s="1">
        <f t="shared" si="23"/>
        <v>0</v>
      </c>
      <c r="R86" s="1">
        <f t="shared" si="23"/>
        <v>0</v>
      </c>
      <c r="S86" s="3" t="str">
        <f t="shared" si="17"/>
        <v/>
      </c>
      <c r="T86" s="4" t="str">
        <f t="shared" si="18"/>
        <v/>
      </c>
      <c r="U86" s="4" t="str">
        <f t="shared" si="19"/>
        <v/>
      </c>
    </row>
    <row r="87" spans="1:21" ht="14.4">
      <c r="A87" s="1" t="str">
        <f>all!A87</f>
        <v>Nash</v>
      </c>
      <c r="B87" s="1" t="s">
        <v>255</v>
      </c>
      <c r="C87" s="1"/>
      <c r="D87" s="1"/>
      <c r="E87" s="1"/>
      <c r="F87" s="1"/>
      <c r="G87" s="2"/>
      <c r="H87" s="1"/>
      <c r="I87" s="1"/>
      <c r="J87" s="1"/>
      <c r="K87" s="2">
        <f>C87+C88</f>
        <v>1808</v>
      </c>
      <c r="L87" s="6">
        <f t="shared" ref="L87:R87" si="24">D87+D88</f>
        <v>9</v>
      </c>
      <c r="M87" s="6">
        <f t="shared" si="24"/>
        <v>8</v>
      </c>
      <c r="N87" s="6">
        <f t="shared" si="24"/>
        <v>1750</v>
      </c>
      <c r="O87" s="2">
        <f t="shared" si="24"/>
        <v>1789</v>
      </c>
      <c r="P87" s="6">
        <f t="shared" si="24"/>
        <v>71</v>
      </c>
      <c r="Q87" s="6">
        <f t="shared" si="24"/>
        <v>61</v>
      </c>
      <c r="R87" s="1">
        <f t="shared" si="24"/>
        <v>1600</v>
      </c>
      <c r="S87" s="3">
        <f t="shared" si="17"/>
        <v>3.4097261039686973E-2</v>
      </c>
      <c r="T87" s="4">
        <f t="shared" si="18"/>
        <v>4.4247787610619468E-3</v>
      </c>
      <c r="U87" s="4">
        <f t="shared" si="19"/>
        <v>0.52238805970149249</v>
      </c>
    </row>
    <row r="88" spans="1:21" ht="14.4">
      <c r="A88" s="1"/>
      <c r="B88" s="1" t="s">
        <v>256</v>
      </c>
      <c r="C88" s="1">
        <v>1808</v>
      </c>
      <c r="D88" s="1">
        <v>9</v>
      </c>
      <c r="E88" s="1">
        <v>8</v>
      </c>
      <c r="F88" s="1">
        <v>1750</v>
      </c>
      <c r="G88" s="2">
        <v>1789</v>
      </c>
      <c r="H88" s="1">
        <v>71</v>
      </c>
      <c r="I88" s="1">
        <v>61</v>
      </c>
      <c r="J88" s="1">
        <v>1600</v>
      </c>
      <c r="K88" s="2"/>
      <c r="L88" s="6"/>
      <c r="M88" s="6"/>
      <c r="N88" s="6"/>
      <c r="O88" s="2"/>
      <c r="P88" s="6"/>
      <c r="Q88" s="6"/>
      <c r="R88" s="1"/>
      <c r="S88" s="3" t="str">
        <f t="shared" si="17"/>
        <v/>
      </c>
      <c r="T88" s="4" t="str">
        <f t="shared" si="18"/>
        <v/>
      </c>
      <c r="U88" s="4" t="str">
        <f t="shared" si="19"/>
        <v/>
      </c>
    </row>
    <row r="89" spans="1:21" ht="14.4">
      <c r="A89" s="1" t="str">
        <f>all!A89</f>
        <v>New Hanover</v>
      </c>
      <c r="B89" s="1" t="s">
        <v>258</v>
      </c>
      <c r="C89" s="1">
        <v>2160</v>
      </c>
      <c r="D89" s="1">
        <v>476</v>
      </c>
      <c r="E89" s="1">
        <v>85</v>
      </c>
      <c r="F89" s="1">
        <v>1200</v>
      </c>
      <c r="G89" s="2">
        <v>2259</v>
      </c>
      <c r="H89" s="1">
        <v>313</v>
      </c>
      <c r="I89" s="1">
        <v>598</v>
      </c>
      <c r="J89" s="1">
        <v>1699</v>
      </c>
      <c r="K89" s="2">
        <f>C89+C90</f>
        <v>2160</v>
      </c>
      <c r="L89" s="6">
        <f t="shared" ref="L89:R89" si="25">D89+D90</f>
        <v>476</v>
      </c>
      <c r="M89" s="6">
        <f t="shared" si="25"/>
        <v>85</v>
      </c>
      <c r="N89" s="6">
        <f t="shared" si="25"/>
        <v>1200</v>
      </c>
      <c r="O89" s="2">
        <f t="shared" si="25"/>
        <v>2259</v>
      </c>
      <c r="P89" s="6">
        <f t="shared" si="25"/>
        <v>313</v>
      </c>
      <c r="Q89" s="6">
        <f t="shared" si="25"/>
        <v>598</v>
      </c>
      <c r="R89" s="1">
        <f t="shared" si="25"/>
        <v>1699</v>
      </c>
      <c r="S89" s="3">
        <f t="shared" si="17"/>
        <v>0.26471890216910138</v>
      </c>
      <c r="T89" s="4">
        <f t="shared" si="18"/>
        <v>3.9351851851851853E-2</v>
      </c>
      <c r="U89" s="4">
        <f t="shared" si="19"/>
        <v>0.41393583994480854</v>
      </c>
    </row>
    <row r="90" spans="1:21" ht="14.4">
      <c r="A90" s="1"/>
      <c r="B90" s="1" t="s">
        <v>259</v>
      </c>
      <c r="C90" s="1"/>
      <c r="D90" s="1"/>
      <c r="E90" s="1"/>
      <c r="F90" s="1"/>
      <c r="G90" s="2"/>
      <c r="H90" s="1"/>
      <c r="I90" s="1"/>
      <c r="J90" s="1"/>
      <c r="K90" s="2"/>
      <c r="L90" s="6"/>
      <c r="M90" s="6"/>
      <c r="N90" s="6"/>
      <c r="O90" s="2"/>
      <c r="P90" s="6"/>
      <c r="Q90" s="6"/>
      <c r="R90" s="1"/>
      <c r="S90" s="3" t="str">
        <f t="shared" si="17"/>
        <v/>
      </c>
      <c r="T90" s="4" t="str">
        <f t="shared" si="18"/>
        <v/>
      </c>
      <c r="U90" s="4" t="str">
        <f t="shared" si="19"/>
        <v/>
      </c>
    </row>
    <row r="91" spans="1:21" ht="14.4">
      <c r="A91" s="1" t="str">
        <f>all!A91</f>
        <v>Northampton</v>
      </c>
      <c r="B91" s="1" t="s">
        <v>261</v>
      </c>
      <c r="C91" s="1"/>
      <c r="D91" s="1"/>
      <c r="E91" s="1"/>
      <c r="F91" s="1"/>
      <c r="G91" s="2"/>
      <c r="H91" s="1"/>
      <c r="I91" s="1"/>
      <c r="J91" s="1"/>
      <c r="K91" s="2">
        <f>C91+C92</f>
        <v>382</v>
      </c>
      <c r="L91" s="6">
        <f t="shared" ref="L91:Q91" si="26">SUM(D91:D95)</f>
        <v>0</v>
      </c>
      <c r="M91" s="6">
        <f t="shared" si="26"/>
        <v>0</v>
      </c>
      <c r="N91" s="6">
        <f t="shared" si="26"/>
        <v>382</v>
      </c>
      <c r="O91" s="2">
        <f t="shared" si="26"/>
        <v>638</v>
      </c>
      <c r="P91" s="6">
        <f t="shared" si="26"/>
        <v>0</v>
      </c>
      <c r="Q91" s="6">
        <f t="shared" si="26"/>
        <v>0</v>
      </c>
      <c r="R91" s="1">
        <f t="shared" ref="R91" si="27">J91+J92</f>
        <v>629</v>
      </c>
      <c r="S91" s="3">
        <f t="shared" si="17"/>
        <v>0</v>
      </c>
      <c r="T91" s="4">
        <f t="shared" si="18"/>
        <v>0</v>
      </c>
      <c r="U91" s="4">
        <f t="shared" si="19"/>
        <v>0.37784371909000991</v>
      </c>
    </row>
    <row r="92" spans="1:21" ht="14.4">
      <c r="A92" s="1"/>
      <c r="B92" s="1" t="s">
        <v>262</v>
      </c>
      <c r="C92" s="1">
        <v>382</v>
      </c>
      <c r="D92" s="1">
        <v>0</v>
      </c>
      <c r="E92" s="1">
        <v>0</v>
      </c>
      <c r="F92" s="1">
        <v>382</v>
      </c>
      <c r="G92" s="2">
        <v>638</v>
      </c>
      <c r="H92" s="1">
        <v>0</v>
      </c>
      <c r="I92" s="1">
        <v>0</v>
      </c>
      <c r="J92" s="1">
        <v>629</v>
      </c>
      <c r="K92" s="2"/>
      <c r="L92" s="6"/>
      <c r="M92" s="6"/>
      <c r="N92" s="6"/>
      <c r="O92" s="2"/>
      <c r="P92" s="6"/>
      <c r="Q92" s="6"/>
      <c r="R92" s="1"/>
      <c r="S92" s="3" t="str">
        <f t="shared" si="17"/>
        <v/>
      </c>
      <c r="T92" s="4" t="str">
        <f t="shared" si="18"/>
        <v/>
      </c>
      <c r="U92" s="4" t="str">
        <f t="shared" si="19"/>
        <v/>
      </c>
    </row>
    <row r="93" spans="1:21" ht="14.4">
      <c r="A93" s="1"/>
      <c r="B93" s="1" t="s">
        <v>263</v>
      </c>
      <c r="C93" s="1"/>
      <c r="D93" s="1"/>
      <c r="E93" s="1"/>
      <c r="F93" s="1"/>
      <c r="G93" s="2"/>
      <c r="H93" s="1"/>
      <c r="I93" s="1"/>
      <c r="J93" s="1"/>
      <c r="K93" s="2"/>
      <c r="L93" s="6"/>
      <c r="M93" s="6"/>
      <c r="N93" s="6"/>
      <c r="O93" s="2"/>
      <c r="P93" s="6"/>
      <c r="Q93" s="6"/>
      <c r="R93" s="1"/>
      <c r="S93" s="3" t="str">
        <f t="shared" si="17"/>
        <v/>
      </c>
      <c r="T93" s="4" t="str">
        <f t="shared" si="18"/>
        <v/>
      </c>
      <c r="U93" s="4" t="str">
        <f t="shared" si="19"/>
        <v/>
      </c>
    </row>
    <row r="94" spans="1:21" ht="14.4">
      <c r="A94" s="1"/>
      <c r="B94" s="1" t="s">
        <v>264</v>
      </c>
      <c r="C94" s="1"/>
      <c r="D94" s="1"/>
      <c r="E94" s="1"/>
      <c r="F94" s="1"/>
      <c r="G94" s="2"/>
      <c r="H94" s="1"/>
      <c r="I94" s="1"/>
      <c r="J94" s="1"/>
      <c r="K94" s="2"/>
      <c r="L94" s="6"/>
      <c r="M94" s="6"/>
      <c r="N94" s="6"/>
      <c r="O94" s="2"/>
      <c r="P94" s="6"/>
      <c r="Q94" s="6"/>
      <c r="R94" s="1"/>
      <c r="S94" s="3" t="str">
        <f t="shared" si="17"/>
        <v/>
      </c>
      <c r="T94" s="4" t="str">
        <f t="shared" si="18"/>
        <v/>
      </c>
      <c r="U94" s="4" t="str">
        <f t="shared" si="19"/>
        <v/>
      </c>
    </row>
    <row r="95" spans="1:21" ht="14.4">
      <c r="A95" s="1"/>
      <c r="B95" s="1" t="s">
        <v>265</v>
      </c>
      <c r="C95" s="1"/>
      <c r="D95" s="1"/>
      <c r="E95" s="1"/>
      <c r="F95" s="1"/>
      <c r="G95" s="2"/>
      <c r="H95" s="1"/>
      <c r="I95" s="1"/>
      <c r="J95" s="1"/>
      <c r="K95" s="2"/>
      <c r="L95" s="6"/>
      <c r="M95" s="6"/>
      <c r="N95" s="6"/>
      <c r="O95" s="2"/>
      <c r="P95" s="6"/>
      <c r="Q95" s="6"/>
      <c r="R95" s="1"/>
      <c r="S95" s="3" t="str">
        <f t="shared" si="17"/>
        <v/>
      </c>
      <c r="T95" s="4" t="str">
        <f t="shared" si="18"/>
        <v/>
      </c>
      <c r="U95" s="4" t="str">
        <f t="shared" si="19"/>
        <v/>
      </c>
    </row>
    <row r="96" spans="1:21" ht="14.4">
      <c r="A96" s="1" t="str">
        <f>all!A96</f>
        <v>Onslow</v>
      </c>
      <c r="B96" s="1" t="s">
        <v>267</v>
      </c>
      <c r="C96" s="1">
        <v>1494</v>
      </c>
      <c r="D96" s="1">
        <v>353</v>
      </c>
      <c r="E96" s="1">
        <v>0</v>
      </c>
      <c r="F96" s="1">
        <v>2054</v>
      </c>
      <c r="G96" s="2">
        <v>5978</v>
      </c>
      <c r="H96" s="1">
        <v>1415</v>
      </c>
      <c r="I96" s="1">
        <v>0</v>
      </c>
      <c r="J96" s="1">
        <v>3081</v>
      </c>
      <c r="K96" s="2">
        <f t="shared" ref="K96:R100" si="28">C96</f>
        <v>1494</v>
      </c>
      <c r="L96" s="6">
        <f t="shared" si="28"/>
        <v>353</v>
      </c>
      <c r="M96" s="6">
        <f t="shared" si="28"/>
        <v>0</v>
      </c>
      <c r="N96" s="6">
        <f t="shared" si="28"/>
        <v>2054</v>
      </c>
      <c r="O96" s="2">
        <f t="shared" si="28"/>
        <v>5978</v>
      </c>
      <c r="P96" s="6">
        <f t="shared" si="28"/>
        <v>1415</v>
      </c>
      <c r="Q96" s="6">
        <f t="shared" si="28"/>
        <v>0</v>
      </c>
      <c r="R96" s="1">
        <f t="shared" si="28"/>
        <v>3081</v>
      </c>
      <c r="S96" s="3">
        <f t="shared" si="17"/>
        <v>0</v>
      </c>
      <c r="T96" s="4">
        <f t="shared" si="18"/>
        <v>0</v>
      </c>
      <c r="U96" s="4">
        <f t="shared" si="19"/>
        <v>0.4</v>
      </c>
    </row>
    <row r="97" spans="1:21" ht="14.4">
      <c r="A97" s="1" t="str">
        <f>all!A97</f>
        <v>Orange</v>
      </c>
      <c r="B97" s="1" t="s">
        <v>268</v>
      </c>
      <c r="C97" s="1"/>
      <c r="D97" s="1"/>
      <c r="E97" s="1"/>
      <c r="F97" s="1"/>
      <c r="G97" s="2"/>
      <c r="H97" s="1"/>
      <c r="I97" s="1"/>
      <c r="J97" s="1"/>
      <c r="K97" s="2">
        <f>C97+C98</f>
        <v>0</v>
      </c>
      <c r="L97" s="6">
        <f t="shared" ref="L97:R97" si="29">D97+D98</f>
        <v>0</v>
      </c>
      <c r="M97" s="6">
        <f t="shared" si="29"/>
        <v>0</v>
      </c>
      <c r="N97" s="6">
        <f t="shared" si="29"/>
        <v>0</v>
      </c>
      <c r="O97" s="2">
        <f t="shared" si="29"/>
        <v>0</v>
      </c>
      <c r="P97" s="6">
        <f t="shared" si="29"/>
        <v>0</v>
      </c>
      <c r="Q97" s="6">
        <f t="shared" si="29"/>
        <v>0</v>
      </c>
      <c r="R97" s="1">
        <f t="shared" si="29"/>
        <v>0</v>
      </c>
      <c r="S97" s="3" t="str">
        <f t="shared" si="17"/>
        <v/>
      </c>
      <c r="T97" s="4" t="str">
        <f t="shared" si="18"/>
        <v/>
      </c>
      <c r="U97" s="4" t="str">
        <f t="shared" si="19"/>
        <v/>
      </c>
    </row>
    <row r="98" spans="1:21" ht="14.4">
      <c r="A98" s="1"/>
      <c r="B98" s="1" t="s">
        <v>341</v>
      </c>
      <c r="C98" s="1"/>
      <c r="D98" s="1"/>
      <c r="E98" s="1"/>
      <c r="F98" s="1"/>
      <c r="G98" s="2"/>
      <c r="H98" s="1"/>
      <c r="I98" s="1"/>
      <c r="J98" s="1"/>
      <c r="K98" s="2"/>
      <c r="L98" s="6"/>
      <c r="M98" s="6"/>
      <c r="N98" s="6"/>
      <c r="O98" s="2"/>
      <c r="P98" s="6"/>
      <c r="Q98" s="6"/>
      <c r="R98" s="1"/>
      <c r="S98" s="3" t="str">
        <f t="shared" si="17"/>
        <v/>
      </c>
      <c r="T98" s="4" t="str">
        <f t="shared" si="18"/>
        <v/>
      </c>
      <c r="U98" s="4"/>
    </row>
    <row r="99" spans="1:21" ht="14.4">
      <c r="A99" s="1" t="str">
        <f>all!A99</f>
        <v>Pasquotank</v>
      </c>
      <c r="B99" s="1" t="s">
        <v>270</v>
      </c>
      <c r="C99" s="1">
        <v>1749</v>
      </c>
      <c r="D99" s="1">
        <v>398</v>
      </c>
      <c r="E99" s="1">
        <v>30</v>
      </c>
      <c r="F99" s="1">
        <v>1102</v>
      </c>
      <c r="G99" s="2">
        <v>1374</v>
      </c>
      <c r="H99" s="1">
        <v>532</v>
      </c>
      <c r="I99" s="1">
        <v>242</v>
      </c>
      <c r="J99" s="1">
        <v>466</v>
      </c>
      <c r="K99" s="2">
        <f t="shared" ref="K99:R99" si="30">C99</f>
        <v>1749</v>
      </c>
      <c r="L99" s="6">
        <f t="shared" si="30"/>
        <v>398</v>
      </c>
      <c r="M99" s="6">
        <f t="shared" si="30"/>
        <v>30</v>
      </c>
      <c r="N99" s="6">
        <f t="shared" si="30"/>
        <v>1102</v>
      </c>
      <c r="O99" s="2">
        <f t="shared" si="30"/>
        <v>1374</v>
      </c>
      <c r="P99" s="6">
        <f t="shared" si="30"/>
        <v>532</v>
      </c>
      <c r="Q99" s="6">
        <f t="shared" si="30"/>
        <v>242</v>
      </c>
      <c r="R99" s="1">
        <f t="shared" si="30"/>
        <v>466</v>
      </c>
      <c r="S99" s="3">
        <f t="shared" si="17"/>
        <v>0.17612809315866085</v>
      </c>
      <c r="T99" s="4">
        <f t="shared" si="18"/>
        <v>1.7152658662092625E-2</v>
      </c>
      <c r="U99" s="4">
        <f t="shared" si="19"/>
        <v>0.70280612244897955</v>
      </c>
    </row>
    <row r="100" spans="1:21" ht="14.4">
      <c r="A100" s="1" t="str">
        <f>all!A100</f>
        <v>Pender</v>
      </c>
      <c r="B100" s="1" t="s">
        <v>272</v>
      </c>
      <c r="C100" s="1">
        <v>454</v>
      </c>
      <c r="D100" s="1">
        <v>18</v>
      </c>
      <c r="E100" s="1">
        <v>13</v>
      </c>
      <c r="F100" s="1">
        <v>348</v>
      </c>
      <c r="G100" s="2">
        <v>775</v>
      </c>
      <c r="H100" s="1">
        <v>97</v>
      </c>
      <c r="I100" s="1">
        <v>85</v>
      </c>
      <c r="J100" s="1">
        <v>466</v>
      </c>
      <c r="K100" s="2">
        <f t="shared" si="28"/>
        <v>454</v>
      </c>
      <c r="L100" s="6">
        <f t="shared" si="28"/>
        <v>18</v>
      </c>
      <c r="M100" s="6">
        <f t="shared" si="28"/>
        <v>13</v>
      </c>
      <c r="N100" s="6">
        <f t="shared" si="28"/>
        <v>348</v>
      </c>
      <c r="O100" s="2">
        <f t="shared" si="28"/>
        <v>775</v>
      </c>
      <c r="P100" s="6">
        <f t="shared" si="28"/>
        <v>97</v>
      </c>
      <c r="Q100" s="6">
        <f t="shared" si="28"/>
        <v>85</v>
      </c>
      <c r="R100" s="1">
        <f t="shared" si="28"/>
        <v>466</v>
      </c>
      <c r="S100" s="3">
        <f t="shared" si="17"/>
        <v>0.10967741935483871</v>
      </c>
      <c r="T100" s="4">
        <f t="shared" si="18"/>
        <v>2.8634361233480177E-2</v>
      </c>
      <c r="U100" s="4">
        <f t="shared" si="19"/>
        <v>0.4275184275184275</v>
      </c>
    </row>
    <row r="101" spans="1:21" ht="14.4">
      <c r="A101" s="1" t="str">
        <f>all!A101</f>
        <v>Perquimans</v>
      </c>
      <c r="B101" s="1" t="s">
        <v>273</v>
      </c>
      <c r="C101" s="1">
        <v>222</v>
      </c>
      <c r="D101" s="1">
        <v>50</v>
      </c>
      <c r="E101" s="1">
        <v>1</v>
      </c>
      <c r="F101" s="1">
        <v>171</v>
      </c>
      <c r="G101" s="2">
        <v>172</v>
      </c>
      <c r="H101" s="1">
        <v>85</v>
      </c>
      <c r="I101" s="1">
        <v>14</v>
      </c>
      <c r="J101" s="1">
        <v>73</v>
      </c>
      <c r="K101" s="2"/>
      <c r="L101" s="6"/>
      <c r="M101" s="6"/>
      <c r="N101" s="6"/>
      <c r="O101" s="2"/>
      <c r="P101" s="6"/>
      <c r="Q101" s="6"/>
      <c r="R101" s="1"/>
      <c r="S101" s="3" t="str">
        <f t="shared" si="17"/>
        <v/>
      </c>
      <c r="T101" s="4" t="str">
        <f t="shared" si="18"/>
        <v/>
      </c>
      <c r="U101" s="4" t="str">
        <f t="shared" si="19"/>
        <v/>
      </c>
    </row>
    <row r="102" spans="1:21" ht="14.4">
      <c r="A102" s="1" t="str">
        <f>all!A102</f>
        <v>Person</v>
      </c>
      <c r="B102" s="1" t="s">
        <v>274</v>
      </c>
      <c r="C102" s="1">
        <v>872</v>
      </c>
      <c r="D102" s="1">
        <v>61</v>
      </c>
      <c r="E102" s="1">
        <v>66</v>
      </c>
      <c r="F102" s="1">
        <v>745</v>
      </c>
      <c r="G102" s="2">
        <v>1399</v>
      </c>
      <c r="H102" s="1">
        <v>120</v>
      </c>
      <c r="I102" s="1">
        <v>212</v>
      </c>
      <c r="J102" s="1">
        <v>1067</v>
      </c>
      <c r="K102" s="2">
        <f t="shared" ref="K102:R102" si="31">C102</f>
        <v>872</v>
      </c>
      <c r="L102" s="6">
        <f t="shared" si="31"/>
        <v>61</v>
      </c>
      <c r="M102" s="6">
        <f t="shared" si="31"/>
        <v>66</v>
      </c>
      <c r="N102" s="6">
        <f t="shared" si="31"/>
        <v>745</v>
      </c>
      <c r="O102" s="2">
        <f t="shared" si="31"/>
        <v>1399</v>
      </c>
      <c r="P102" s="6">
        <f t="shared" si="31"/>
        <v>120</v>
      </c>
      <c r="Q102" s="6">
        <f t="shared" si="31"/>
        <v>212</v>
      </c>
      <c r="R102" s="1">
        <f t="shared" si="31"/>
        <v>1067</v>
      </c>
      <c r="S102" s="3">
        <f t="shared" si="17"/>
        <v>0.15153681200857755</v>
      </c>
      <c r="T102" s="4">
        <f t="shared" si="18"/>
        <v>7.5688073394495417E-2</v>
      </c>
      <c r="U102" s="4">
        <f t="shared" si="19"/>
        <v>0.41114790286975716</v>
      </c>
    </row>
    <row r="103" spans="1:21" ht="14.4">
      <c r="A103" s="1" t="str">
        <f>all!A103</f>
        <v>Pitt</v>
      </c>
      <c r="B103" s="1" t="s">
        <v>276</v>
      </c>
      <c r="C103" s="1"/>
      <c r="D103" s="1"/>
      <c r="E103" s="1"/>
      <c r="F103" s="1"/>
      <c r="G103" s="2"/>
      <c r="H103" s="1"/>
      <c r="I103" s="1"/>
      <c r="J103" s="1"/>
      <c r="K103" s="2">
        <f>SUM(C103:C108)</f>
        <v>1666</v>
      </c>
      <c r="L103" s="6">
        <f t="shared" ref="L103:R103" si="32">SUM(D103:D108)</f>
        <v>167</v>
      </c>
      <c r="M103" s="6">
        <f t="shared" si="32"/>
        <v>6</v>
      </c>
      <c r="N103" s="6">
        <f t="shared" si="32"/>
        <v>1246</v>
      </c>
      <c r="O103" s="2">
        <f t="shared" si="32"/>
        <v>2312</v>
      </c>
      <c r="P103" s="6">
        <f t="shared" si="32"/>
        <v>293</v>
      </c>
      <c r="Q103" s="6">
        <f t="shared" si="32"/>
        <v>146</v>
      </c>
      <c r="R103" s="1">
        <f t="shared" si="32"/>
        <v>1748</v>
      </c>
      <c r="S103" s="3">
        <f t="shared" si="17"/>
        <v>6.3148788927335636E-2</v>
      </c>
      <c r="T103" s="4">
        <f t="shared" si="18"/>
        <v>3.6014405762304922E-3</v>
      </c>
      <c r="U103" s="4">
        <f t="shared" si="19"/>
        <v>0.41616566466265864</v>
      </c>
    </row>
    <row r="104" spans="1:21" ht="14.4">
      <c r="A104" s="1"/>
      <c r="B104" s="1" t="s">
        <v>277</v>
      </c>
      <c r="C104" s="1"/>
      <c r="D104" s="1"/>
      <c r="E104" s="1"/>
      <c r="F104" s="1"/>
      <c r="G104" s="2"/>
      <c r="H104" s="1"/>
      <c r="I104" s="1"/>
      <c r="J104" s="1"/>
      <c r="K104" s="2"/>
      <c r="L104" s="6"/>
      <c r="M104" s="6"/>
      <c r="N104" s="6"/>
      <c r="O104" s="2"/>
      <c r="P104" s="6"/>
      <c r="Q104" s="6"/>
      <c r="R104" s="1"/>
      <c r="S104" s="3" t="str">
        <f t="shared" si="17"/>
        <v/>
      </c>
      <c r="T104" s="4" t="str">
        <f t="shared" si="18"/>
        <v/>
      </c>
      <c r="U104" s="4" t="str">
        <f t="shared" si="19"/>
        <v/>
      </c>
    </row>
    <row r="105" spans="1:21" ht="14.4">
      <c r="A105" s="1"/>
      <c r="B105" s="1" t="s">
        <v>278</v>
      </c>
      <c r="C105" s="1">
        <v>1666</v>
      </c>
      <c r="D105" s="1">
        <v>167</v>
      </c>
      <c r="E105" s="1">
        <v>6</v>
      </c>
      <c r="F105" s="1">
        <v>1246</v>
      </c>
      <c r="G105" s="2">
        <v>2312</v>
      </c>
      <c r="H105" s="1">
        <v>293</v>
      </c>
      <c r="I105" s="1">
        <v>146</v>
      </c>
      <c r="J105" s="1">
        <v>1748</v>
      </c>
      <c r="K105" s="2"/>
      <c r="L105" s="6"/>
      <c r="M105" s="6"/>
      <c r="N105" s="6"/>
      <c r="O105" s="2"/>
      <c r="P105" s="6"/>
      <c r="Q105" s="6"/>
      <c r="R105" s="1"/>
      <c r="S105" s="3" t="str">
        <f t="shared" si="17"/>
        <v/>
      </c>
      <c r="T105" s="4" t="str">
        <f t="shared" si="18"/>
        <v/>
      </c>
      <c r="U105" s="4" t="str">
        <f t="shared" si="19"/>
        <v/>
      </c>
    </row>
    <row r="106" spans="1:21" ht="14.4">
      <c r="A106" s="1"/>
      <c r="B106" s="1" t="s">
        <v>279</v>
      </c>
      <c r="C106" s="1"/>
      <c r="D106" s="1"/>
      <c r="E106" s="1"/>
      <c r="F106" s="1"/>
      <c r="G106" s="2"/>
      <c r="H106" s="1"/>
      <c r="I106" s="1"/>
      <c r="J106" s="1"/>
      <c r="K106" s="2"/>
      <c r="L106" s="6"/>
      <c r="M106" s="6"/>
      <c r="N106" s="6"/>
      <c r="O106" s="2"/>
      <c r="P106" s="6"/>
      <c r="Q106" s="6"/>
      <c r="R106" s="1"/>
      <c r="S106" s="3" t="str">
        <f t="shared" si="17"/>
        <v/>
      </c>
      <c r="T106" s="4" t="str">
        <f t="shared" si="18"/>
        <v/>
      </c>
      <c r="U106" s="4" t="str">
        <f t="shared" si="19"/>
        <v/>
      </c>
    </row>
    <row r="107" spans="1:21" ht="14.4">
      <c r="A107" s="1"/>
      <c r="B107" s="1" t="s">
        <v>280</v>
      </c>
      <c r="C107" s="1"/>
      <c r="D107" s="1"/>
      <c r="E107" s="1"/>
      <c r="F107" s="1"/>
      <c r="G107" s="2"/>
      <c r="H107" s="1"/>
      <c r="I107" s="1"/>
      <c r="J107" s="1"/>
      <c r="K107" s="2"/>
      <c r="L107" s="6"/>
      <c r="M107" s="6"/>
      <c r="N107" s="6"/>
      <c r="O107" s="2"/>
      <c r="P107" s="6"/>
      <c r="Q107" s="6"/>
      <c r="R107" s="1"/>
      <c r="S107" s="3" t="str">
        <f t="shared" si="17"/>
        <v/>
      </c>
      <c r="T107" s="4" t="str">
        <f t="shared" si="18"/>
        <v/>
      </c>
      <c r="U107" s="4" t="str">
        <f t="shared" si="19"/>
        <v/>
      </c>
    </row>
    <row r="108" spans="1:21" ht="14.4">
      <c r="A108" s="1"/>
      <c r="B108" s="1" t="s">
        <v>281</v>
      </c>
      <c r="C108" s="1"/>
      <c r="D108" s="1"/>
      <c r="E108" s="1"/>
      <c r="F108" s="1"/>
      <c r="G108" s="2"/>
      <c r="H108" s="1"/>
      <c r="I108" s="1"/>
      <c r="J108" s="1"/>
      <c r="K108" s="2"/>
      <c r="L108" s="6"/>
      <c r="M108" s="6"/>
      <c r="N108" s="6"/>
      <c r="O108" s="2"/>
      <c r="P108" s="6"/>
      <c r="Q108" s="6"/>
      <c r="R108" s="1"/>
      <c r="S108" s="3" t="str">
        <f t="shared" si="17"/>
        <v/>
      </c>
      <c r="T108" s="4" t="str">
        <f t="shared" si="18"/>
        <v/>
      </c>
      <c r="U108" s="4" t="str">
        <f t="shared" si="19"/>
        <v/>
      </c>
    </row>
    <row r="109" spans="1:21" ht="14.4">
      <c r="A109" s="1" t="str">
        <f>all!A109</f>
        <v>Polk</v>
      </c>
      <c r="B109" s="1" t="s">
        <v>283</v>
      </c>
      <c r="C109" s="1"/>
      <c r="D109" s="1"/>
      <c r="E109" s="1"/>
      <c r="F109" s="1"/>
      <c r="G109" s="2"/>
      <c r="H109" s="1"/>
      <c r="I109" s="1"/>
      <c r="J109" s="1"/>
      <c r="K109" s="2">
        <f t="shared" ref="K109:R111" si="33">C109</f>
        <v>0</v>
      </c>
      <c r="L109" s="6">
        <f t="shared" si="33"/>
        <v>0</v>
      </c>
      <c r="M109" s="6">
        <f t="shared" si="33"/>
        <v>0</v>
      </c>
      <c r="N109" s="6">
        <f t="shared" si="33"/>
        <v>0</v>
      </c>
      <c r="O109" s="2">
        <f t="shared" si="33"/>
        <v>0</v>
      </c>
      <c r="P109" s="6">
        <f t="shared" si="33"/>
        <v>0</v>
      </c>
      <c r="Q109" s="6">
        <f t="shared" si="33"/>
        <v>0</v>
      </c>
      <c r="R109" s="1">
        <f t="shared" si="33"/>
        <v>0</v>
      </c>
      <c r="S109" s="3" t="str">
        <f t="shared" si="17"/>
        <v/>
      </c>
      <c r="T109" s="4" t="str">
        <f t="shared" si="18"/>
        <v/>
      </c>
      <c r="U109" s="4" t="str">
        <f t="shared" si="19"/>
        <v/>
      </c>
    </row>
    <row r="110" spans="1:21" ht="14.4">
      <c r="A110" s="1" t="str">
        <f>all!A110</f>
        <v>Randolph</v>
      </c>
      <c r="B110" s="1" t="s">
        <v>284</v>
      </c>
      <c r="C110" s="1">
        <v>3175</v>
      </c>
      <c r="D110" s="1">
        <v>53</v>
      </c>
      <c r="E110" s="1">
        <v>15</v>
      </c>
      <c r="F110" s="1">
        <v>3107</v>
      </c>
      <c r="G110" s="2">
        <v>3279</v>
      </c>
      <c r="H110" s="1">
        <v>152</v>
      </c>
      <c r="I110" s="1">
        <v>292</v>
      </c>
      <c r="J110" s="1">
        <v>2835</v>
      </c>
      <c r="K110" s="2">
        <f t="shared" si="33"/>
        <v>3175</v>
      </c>
      <c r="L110" s="6">
        <f t="shared" si="33"/>
        <v>53</v>
      </c>
      <c r="M110" s="6">
        <f t="shared" si="33"/>
        <v>15</v>
      </c>
      <c r="N110" s="6">
        <f t="shared" si="33"/>
        <v>3107</v>
      </c>
      <c r="O110" s="2">
        <f t="shared" si="33"/>
        <v>3279</v>
      </c>
      <c r="P110" s="6">
        <f t="shared" si="33"/>
        <v>152</v>
      </c>
      <c r="Q110" s="6">
        <f t="shared" si="33"/>
        <v>292</v>
      </c>
      <c r="R110" s="1">
        <f t="shared" si="33"/>
        <v>2835</v>
      </c>
      <c r="S110" s="3">
        <f t="shared" si="17"/>
        <v>8.9051540103690152E-2</v>
      </c>
      <c r="T110" s="4">
        <f t="shared" si="18"/>
        <v>4.7244094488188976E-3</v>
      </c>
      <c r="U110" s="4">
        <f t="shared" si="19"/>
        <v>0.52288791652642208</v>
      </c>
    </row>
    <row r="111" spans="1:21" ht="14.4">
      <c r="A111" s="1" t="str">
        <f>all!A111</f>
        <v>Richmond</v>
      </c>
      <c r="B111" s="1" t="s">
        <v>285</v>
      </c>
      <c r="C111" s="1">
        <v>810</v>
      </c>
      <c r="D111" s="1">
        <v>66</v>
      </c>
      <c r="E111" s="1">
        <v>0</v>
      </c>
      <c r="F111" s="1">
        <v>800</v>
      </c>
      <c r="G111" s="2">
        <v>1949</v>
      </c>
      <c r="H111" s="1">
        <v>113</v>
      </c>
      <c r="I111" s="1">
        <v>30</v>
      </c>
      <c r="J111" s="1">
        <v>1815</v>
      </c>
      <c r="K111" s="2">
        <f t="shared" si="33"/>
        <v>810</v>
      </c>
      <c r="L111" s="6">
        <f t="shared" si="33"/>
        <v>66</v>
      </c>
      <c r="M111" s="6">
        <f t="shared" si="33"/>
        <v>0</v>
      </c>
      <c r="N111" s="6">
        <f t="shared" si="33"/>
        <v>800</v>
      </c>
      <c r="O111" s="2">
        <f t="shared" si="33"/>
        <v>1949</v>
      </c>
      <c r="P111" s="6">
        <f t="shared" si="33"/>
        <v>113</v>
      </c>
      <c r="Q111" s="6">
        <f t="shared" si="33"/>
        <v>30</v>
      </c>
      <c r="R111" s="6">
        <f t="shared" si="33"/>
        <v>1815</v>
      </c>
      <c r="S111" s="3">
        <f t="shared" si="17"/>
        <v>1.5392508978963571E-2</v>
      </c>
      <c r="T111" s="4">
        <f t="shared" si="18"/>
        <v>0</v>
      </c>
      <c r="U111" s="4">
        <f t="shared" si="19"/>
        <v>0.30592734225621415</v>
      </c>
    </row>
    <row r="112" spans="1:21" ht="14.4">
      <c r="A112" s="1" t="str">
        <f>all!A112</f>
        <v>Robeson</v>
      </c>
      <c r="B112" s="1" t="s">
        <v>286</v>
      </c>
      <c r="C112" s="1"/>
      <c r="D112" s="1"/>
      <c r="E112" s="1"/>
      <c r="F112" s="1"/>
      <c r="G112" s="2"/>
      <c r="H112" s="1"/>
      <c r="I112" s="1"/>
      <c r="J112" s="1"/>
      <c r="K112" s="2">
        <f>SUM(C112:C115)</f>
        <v>999</v>
      </c>
      <c r="L112" s="6">
        <f t="shared" ref="L112:R112" si="34">SUM(D112:D115)</f>
        <v>332</v>
      </c>
      <c r="M112" s="6">
        <f t="shared" si="34"/>
        <v>4</v>
      </c>
      <c r="N112" s="6">
        <f t="shared" si="34"/>
        <v>737</v>
      </c>
      <c r="O112" s="2">
        <f t="shared" si="34"/>
        <v>3714</v>
      </c>
      <c r="P112" s="6">
        <f t="shared" si="34"/>
        <v>951</v>
      </c>
      <c r="Q112" s="6">
        <f t="shared" si="34"/>
        <v>112</v>
      </c>
      <c r="R112" s="1">
        <f t="shared" si="34"/>
        <v>2888</v>
      </c>
      <c r="S112" s="3">
        <f t="shared" si="17"/>
        <v>3.0156165858912225E-2</v>
      </c>
      <c r="T112" s="4">
        <f t="shared" si="18"/>
        <v>4.004004004004004E-3</v>
      </c>
      <c r="U112" s="4">
        <f t="shared" si="19"/>
        <v>0.2033103448275862</v>
      </c>
    </row>
    <row r="113" spans="1:21" ht="14.4">
      <c r="A113" s="1"/>
      <c r="B113" s="1" t="s">
        <v>287</v>
      </c>
      <c r="C113" s="1"/>
      <c r="D113" s="1"/>
      <c r="E113" s="1"/>
      <c r="F113" s="1"/>
      <c r="G113" s="2"/>
      <c r="H113" s="1"/>
      <c r="I113" s="1"/>
      <c r="J113" s="1"/>
      <c r="K113" s="2"/>
      <c r="L113" s="6"/>
      <c r="M113" s="6"/>
      <c r="N113" s="6"/>
      <c r="O113" s="2"/>
      <c r="P113" s="6"/>
      <c r="Q113" s="6"/>
      <c r="R113" s="1"/>
      <c r="S113" s="3" t="str">
        <f t="shared" si="17"/>
        <v/>
      </c>
      <c r="T113" s="4" t="str">
        <f t="shared" si="18"/>
        <v/>
      </c>
      <c r="U113" s="4" t="str">
        <f t="shared" si="19"/>
        <v/>
      </c>
    </row>
    <row r="114" spans="1:21" ht="14.4">
      <c r="A114" s="1"/>
      <c r="B114" s="1" t="s">
        <v>288</v>
      </c>
      <c r="C114" s="1">
        <v>999</v>
      </c>
      <c r="D114" s="1">
        <v>332</v>
      </c>
      <c r="E114" s="1">
        <v>4</v>
      </c>
      <c r="F114" s="1">
        <v>737</v>
      </c>
      <c r="G114" s="2">
        <v>3714</v>
      </c>
      <c r="H114" s="1">
        <v>951</v>
      </c>
      <c r="I114" s="1">
        <v>112</v>
      </c>
      <c r="J114" s="1">
        <v>2888</v>
      </c>
      <c r="K114" s="2"/>
      <c r="L114" s="6"/>
      <c r="M114" s="6"/>
      <c r="N114" s="6"/>
      <c r="O114" s="2"/>
      <c r="P114" s="6"/>
      <c r="Q114" s="6"/>
      <c r="R114" s="1"/>
      <c r="S114" s="3" t="str">
        <f t="shared" si="17"/>
        <v/>
      </c>
      <c r="T114" s="4" t="str">
        <f t="shared" si="18"/>
        <v/>
      </c>
      <c r="U114" s="4" t="str">
        <f t="shared" si="19"/>
        <v/>
      </c>
    </row>
    <row r="115" spans="1:21" ht="14.4">
      <c r="A115" s="1"/>
      <c r="B115" s="1" t="s">
        <v>289</v>
      </c>
      <c r="C115" s="1"/>
      <c r="D115" s="1"/>
      <c r="E115" s="1"/>
      <c r="F115" s="1"/>
      <c r="G115" s="2"/>
      <c r="H115" s="1"/>
      <c r="I115" s="1"/>
      <c r="J115" s="1"/>
      <c r="K115" s="2"/>
      <c r="L115" s="6"/>
      <c r="M115" s="6"/>
      <c r="N115" s="6"/>
      <c r="O115" s="2"/>
      <c r="P115" s="6"/>
      <c r="Q115" s="6"/>
      <c r="R115" s="1"/>
      <c r="S115" s="3" t="str">
        <f t="shared" si="17"/>
        <v/>
      </c>
      <c r="T115" s="4" t="str">
        <f t="shared" si="18"/>
        <v/>
      </c>
      <c r="U115" s="4" t="str">
        <f t="shared" si="19"/>
        <v/>
      </c>
    </row>
    <row r="116" spans="1:21" ht="14.4">
      <c r="A116" s="1" t="str">
        <f>all!A116</f>
        <v>Rockingham</v>
      </c>
      <c r="B116" s="1" t="s">
        <v>342</v>
      </c>
      <c r="C116" s="1">
        <v>1835</v>
      </c>
      <c r="D116" s="1">
        <v>22</v>
      </c>
      <c r="E116" s="1">
        <v>12</v>
      </c>
      <c r="F116" s="1">
        <v>1801</v>
      </c>
      <c r="G116" s="2">
        <v>2360</v>
      </c>
      <c r="H116" s="1">
        <v>79</v>
      </c>
      <c r="I116" s="1">
        <v>167</v>
      </c>
      <c r="J116" s="1">
        <v>2114</v>
      </c>
      <c r="K116" s="2">
        <f>C116+C117</f>
        <v>2060</v>
      </c>
      <c r="L116" s="6">
        <f t="shared" ref="L116:R116" si="35">D116+D117</f>
        <v>32</v>
      </c>
      <c r="M116" s="6">
        <f t="shared" si="35"/>
        <v>12</v>
      </c>
      <c r="N116" s="6">
        <f t="shared" si="35"/>
        <v>2026</v>
      </c>
      <c r="O116" s="2">
        <f t="shared" si="35"/>
        <v>2537</v>
      </c>
      <c r="P116" s="6">
        <f t="shared" si="35"/>
        <v>99</v>
      </c>
      <c r="Q116" s="6">
        <f t="shared" si="35"/>
        <v>172</v>
      </c>
      <c r="R116" s="1">
        <f t="shared" si="35"/>
        <v>2291</v>
      </c>
      <c r="S116" s="3">
        <f t="shared" si="17"/>
        <v>6.7796610169491525E-2</v>
      </c>
      <c r="T116" s="4">
        <f t="shared" si="18"/>
        <v>5.8252427184466021E-3</v>
      </c>
      <c r="U116" s="4">
        <f t="shared" si="19"/>
        <v>0.46930738939078065</v>
      </c>
    </row>
    <row r="117" spans="1:21" ht="14.4">
      <c r="A117" s="1"/>
      <c r="B117" s="1" t="s">
        <v>343</v>
      </c>
      <c r="C117" s="1">
        <v>225</v>
      </c>
      <c r="D117" s="1">
        <v>10</v>
      </c>
      <c r="E117" s="1">
        <v>0</v>
      </c>
      <c r="F117" s="1">
        <v>225</v>
      </c>
      <c r="G117" s="2">
        <v>177</v>
      </c>
      <c r="H117" s="1">
        <v>20</v>
      </c>
      <c r="I117" s="1">
        <v>5</v>
      </c>
      <c r="J117" s="1">
        <v>177</v>
      </c>
      <c r="K117" s="2"/>
      <c r="L117" s="6"/>
      <c r="M117" s="6"/>
      <c r="N117" s="6"/>
      <c r="O117" s="2"/>
      <c r="P117" s="6"/>
      <c r="Q117" s="6"/>
      <c r="R117" s="1"/>
      <c r="S117" s="3" t="str">
        <f t="shared" si="17"/>
        <v/>
      </c>
      <c r="T117" s="4" t="str">
        <f t="shared" si="18"/>
        <v/>
      </c>
      <c r="U117" s="4"/>
    </row>
    <row r="118" spans="1:21" ht="14.4">
      <c r="A118" s="1" t="str">
        <f>all!A118</f>
        <v>Rowan</v>
      </c>
      <c r="B118" s="1" t="s">
        <v>292</v>
      </c>
      <c r="C118" s="1">
        <v>2718</v>
      </c>
      <c r="D118" s="1">
        <v>218</v>
      </c>
      <c r="E118" s="1">
        <v>172</v>
      </c>
      <c r="F118" s="1">
        <v>1954</v>
      </c>
      <c r="G118" s="2">
        <v>5137</v>
      </c>
      <c r="H118" s="1">
        <v>541</v>
      </c>
      <c r="I118" s="1">
        <v>720</v>
      </c>
      <c r="J118" s="1">
        <v>4842</v>
      </c>
      <c r="K118" s="2">
        <f t="shared" ref="K118:R129" si="36">C118</f>
        <v>2718</v>
      </c>
      <c r="L118" s="6">
        <f t="shared" si="36"/>
        <v>218</v>
      </c>
      <c r="M118" s="6">
        <f t="shared" si="36"/>
        <v>172</v>
      </c>
      <c r="N118" s="6">
        <f t="shared" si="36"/>
        <v>1954</v>
      </c>
      <c r="O118" s="2">
        <f t="shared" si="36"/>
        <v>5137</v>
      </c>
      <c r="P118" s="6">
        <f t="shared" si="36"/>
        <v>541</v>
      </c>
      <c r="Q118" s="6">
        <f t="shared" si="36"/>
        <v>720</v>
      </c>
      <c r="R118" s="1">
        <f t="shared" si="36"/>
        <v>4842</v>
      </c>
      <c r="S118" s="3">
        <f t="shared" si="17"/>
        <v>0.1401596262409967</v>
      </c>
      <c r="T118" s="4">
        <f t="shared" si="18"/>
        <v>6.3281824871228839E-2</v>
      </c>
      <c r="U118" s="4">
        <f t="shared" si="19"/>
        <v>0.28752207180694528</v>
      </c>
    </row>
    <row r="119" spans="1:21" ht="14.4">
      <c r="A119" s="1" t="str">
        <f>all!A119</f>
        <v>Rutherford</v>
      </c>
      <c r="B119" s="1" t="s">
        <v>294</v>
      </c>
      <c r="C119" s="1">
        <v>2095</v>
      </c>
      <c r="D119" s="1">
        <v>67</v>
      </c>
      <c r="E119" s="1">
        <v>110</v>
      </c>
      <c r="F119" s="1">
        <v>1908</v>
      </c>
      <c r="G119" s="2">
        <v>3323</v>
      </c>
      <c r="H119" s="1">
        <v>339</v>
      </c>
      <c r="I119" s="1">
        <v>347</v>
      </c>
      <c r="J119" s="1">
        <v>2647</v>
      </c>
      <c r="K119" s="2">
        <f t="shared" si="36"/>
        <v>2095</v>
      </c>
      <c r="L119" s="6">
        <f t="shared" si="36"/>
        <v>67</v>
      </c>
      <c r="M119" s="6">
        <f t="shared" si="36"/>
        <v>110</v>
      </c>
      <c r="N119" s="6">
        <f t="shared" si="36"/>
        <v>1908</v>
      </c>
      <c r="O119" s="2">
        <f t="shared" si="36"/>
        <v>3323</v>
      </c>
      <c r="P119" s="6">
        <f t="shared" si="36"/>
        <v>339</v>
      </c>
      <c r="Q119" s="6">
        <f t="shared" si="36"/>
        <v>347</v>
      </c>
      <c r="R119" s="1">
        <f t="shared" si="36"/>
        <v>2647</v>
      </c>
      <c r="S119" s="3">
        <f t="shared" si="17"/>
        <v>0.10442371351188685</v>
      </c>
      <c r="T119" s="4">
        <f t="shared" si="18"/>
        <v>5.2505966587112173E-2</v>
      </c>
      <c r="U119" s="4">
        <f t="shared" si="19"/>
        <v>0.41888035126234907</v>
      </c>
    </row>
    <row r="120" spans="1:21" ht="14.4">
      <c r="A120" s="1" t="str">
        <f>all!A120</f>
        <v>Sampson</v>
      </c>
      <c r="B120" s="1" t="s">
        <v>296</v>
      </c>
      <c r="C120" s="1"/>
      <c r="D120" s="1"/>
      <c r="E120" s="1"/>
      <c r="F120" s="1"/>
      <c r="G120" s="2"/>
      <c r="H120" s="1"/>
      <c r="I120" s="1"/>
      <c r="J120" s="1"/>
      <c r="K120" s="2">
        <f t="shared" si="36"/>
        <v>0</v>
      </c>
      <c r="L120" s="6">
        <f t="shared" si="36"/>
        <v>0</v>
      </c>
      <c r="M120" s="6">
        <f t="shared" si="36"/>
        <v>0</v>
      </c>
      <c r="N120" s="6">
        <f t="shared" si="36"/>
        <v>0</v>
      </c>
      <c r="O120" s="2">
        <f t="shared" si="36"/>
        <v>0</v>
      </c>
      <c r="P120" s="6">
        <f t="shared" si="36"/>
        <v>0</v>
      </c>
      <c r="Q120" s="6">
        <f t="shared" si="36"/>
        <v>0</v>
      </c>
      <c r="R120" s="1">
        <f t="shared" si="36"/>
        <v>0</v>
      </c>
      <c r="S120" s="3" t="str">
        <f t="shared" si="17"/>
        <v/>
      </c>
      <c r="T120" s="4" t="str">
        <f t="shared" si="18"/>
        <v/>
      </c>
      <c r="U120" s="4" t="str">
        <f t="shared" si="19"/>
        <v/>
      </c>
    </row>
    <row r="121" spans="1:21" ht="14.4">
      <c r="A121" s="1" t="str">
        <f>all!A121</f>
        <v>Scotland</v>
      </c>
      <c r="B121" s="1" t="s">
        <v>297</v>
      </c>
      <c r="C121" s="1">
        <v>612</v>
      </c>
      <c r="D121" s="1">
        <v>200</v>
      </c>
      <c r="E121" s="1">
        <v>21</v>
      </c>
      <c r="F121" s="1">
        <v>376</v>
      </c>
      <c r="G121" s="2">
        <v>1442</v>
      </c>
      <c r="H121" s="1">
        <v>367</v>
      </c>
      <c r="I121" s="1">
        <v>93</v>
      </c>
      <c r="J121" s="1">
        <v>951</v>
      </c>
      <c r="K121" s="2">
        <f t="shared" si="36"/>
        <v>612</v>
      </c>
      <c r="L121" s="6">
        <f t="shared" si="36"/>
        <v>200</v>
      </c>
      <c r="M121" s="6">
        <f t="shared" si="36"/>
        <v>21</v>
      </c>
      <c r="N121" s="6">
        <f t="shared" si="36"/>
        <v>376</v>
      </c>
      <c r="O121" s="2">
        <f t="shared" si="36"/>
        <v>1442</v>
      </c>
      <c r="P121" s="6">
        <f t="shared" si="36"/>
        <v>367</v>
      </c>
      <c r="Q121" s="6">
        <f t="shared" si="36"/>
        <v>93</v>
      </c>
      <c r="R121" s="1">
        <f t="shared" si="36"/>
        <v>951</v>
      </c>
      <c r="S121" s="3">
        <f t="shared" si="17"/>
        <v>6.4493758668515949E-2</v>
      </c>
      <c r="T121" s="4">
        <f t="shared" si="18"/>
        <v>3.4313725490196081E-2</v>
      </c>
      <c r="U121" s="4">
        <f t="shared" si="19"/>
        <v>0.28334589299171065</v>
      </c>
    </row>
    <row r="122" spans="1:21" ht="14.4">
      <c r="A122" s="1" t="str">
        <f>all!A122</f>
        <v>Stanly</v>
      </c>
      <c r="B122" s="1" t="s">
        <v>299</v>
      </c>
      <c r="C122" s="1">
        <v>2270</v>
      </c>
      <c r="D122" s="1">
        <v>44</v>
      </c>
      <c r="E122" s="1">
        <v>10</v>
      </c>
      <c r="F122" s="1">
        <v>1912</v>
      </c>
      <c r="G122" s="2">
        <v>2426</v>
      </c>
      <c r="H122" s="1">
        <v>256</v>
      </c>
      <c r="I122" s="1">
        <v>200</v>
      </c>
      <c r="J122" s="1">
        <v>1579</v>
      </c>
      <c r="K122" s="2">
        <f t="shared" si="36"/>
        <v>2270</v>
      </c>
      <c r="L122" s="6">
        <f t="shared" si="36"/>
        <v>44</v>
      </c>
      <c r="M122" s="6">
        <f t="shared" si="36"/>
        <v>10</v>
      </c>
      <c r="N122" s="6">
        <f t="shared" si="36"/>
        <v>1912</v>
      </c>
      <c r="O122" s="2">
        <f t="shared" si="36"/>
        <v>2426</v>
      </c>
      <c r="P122" s="6">
        <f t="shared" si="36"/>
        <v>256</v>
      </c>
      <c r="Q122" s="6">
        <f t="shared" si="36"/>
        <v>200</v>
      </c>
      <c r="R122" s="1">
        <f t="shared" si="36"/>
        <v>1579</v>
      </c>
      <c r="S122" s="3">
        <f t="shared" si="17"/>
        <v>8.244023083264633E-2</v>
      </c>
      <c r="T122" s="4">
        <f t="shared" si="18"/>
        <v>4.4052863436123352E-3</v>
      </c>
      <c r="U122" s="4">
        <f t="shared" si="19"/>
        <v>0.54769407046691487</v>
      </c>
    </row>
    <row r="123" spans="1:21" ht="14.4">
      <c r="A123" s="1" t="str">
        <f>all!A123</f>
        <v>Stokes</v>
      </c>
      <c r="B123" s="1" t="s">
        <v>301</v>
      </c>
      <c r="C123" s="1">
        <v>1740</v>
      </c>
      <c r="D123" s="1">
        <v>40</v>
      </c>
      <c r="E123" s="1">
        <v>11</v>
      </c>
      <c r="F123" s="1">
        <v>1694</v>
      </c>
      <c r="G123" s="2">
        <v>1911</v>
      </c>
      <c r="H123" s="1">
        <v>148</v>
      </c>
      <c r="I123" s="1">
        <v>119</v>
      </c>
      <c r="J123" s="1">
        <v>1642</v>
      </c>
      <c r="K123" s="2">
        <f t="shared" si="36"/>
        <v>1740</v>
      </c>
      <c r="L123" s="6">
        <f t="shared" si="36"/>
        <v>40</v>
      </c>
      <c r="M123" s="6">
        <f t="shared" si="36"/>
        <v>11</v>
      </c>
      <c r="N123" s="6">
        <f t="shared" si="36"/>
        <v>1694</v>
      </c>
      <c r="O123" s="2">
        <f t="shared" si="36"/>
        <v>1911</v>
      </c>
      <c r="P123" s="6">
        <f t="shared" si="36"/>
        <v>148</v>
      </c>
      <c r="Q123" s="6">
        <f t="shared" si="36"/>
        <v>119</v>
      </c>
      <c r="R123" s="1">
        <f t="shared" si="36"/>
        <v>1642</v>
      </c>
      <c r="S123" s="3">
        <f t="shared" si="17"/>
        <v>6.2271062271062272E-2</v>
      </c>
      <c r="T123" s="4">
        <f t="shared" si="18"/>
        <v>6.32183908045977E-3</v>
      </c>
      <c r="U123" s="4">
        <f t="shared" si="19"/>
        <v>0.50779376498800954</v>
      </c>
    </row>
    <row r="124" spans="1:21" ht="14.4">
      <c r="A124" s="1" t="str">
        <f>all!A124</f>
        <v>Surry</v>
      </c>
      <c r="B124" s="1" t="s">
        <v>303</v>
      </c>
      <c r="C124" s="1">
        <v>1688</v>
      </c>
      <c r="D124" s="1">
        <v>2</v>
      </c>
      <c r="E124" s="1">
        <v>10</v>
      </c>
      <c r="F124" s="1">
        <v>1561</v>
      </c>
      <c r="G124" s="2">
        <v>2403</v>
      </c>
      <c r="H124" s="1">
        <v>47</v>
      </c>
      <c r="I124" s="1">
        <v>101</v>
      </c>
      <c r="J124" s="1">
        <v>2206</v>
      </c>
      <c r="K124" s="2">
        <f t="shared" si="36"/>
        <v>1688</v>
      </c>
      <c r="L124" s="6">
        <f t="shared" si="36"/>
        <v>2</v>
      </c>
      <c r="M124" s="6">
        <f t="shared" si="36"/>
        <v>10</v>
      </c>
      <c r="N124" s="6">
        <f t="shared" si="36"/>
        <v>1561</v>
      </c>
      <c r="O124" s="2">
        <f t="shared" si="36"/>
        <v>2403</v>
      </c>
      <c r="P124" s="6">
        <f t="shared" si="36"/>
        <v>47</v>
      </c>
      <c r="Q124" s="6">
        <f t="shared" si="36"/>
        <v>101</v>
      </c>
      <c r="R124" s="1">
        <f t="shared" si="36"/>
        <v>2206</v>
      </c>
      <c r="S124" s="3">
        <f t="shared" si="17"/>
        <v>4.2030794839783607E-2</v>
      </c>
      <c r="T124" s="4">
        <f t="shared" si="18"/>
        <v>5.9241706161137437E-3</v>
      </c>
      <c r="U124" s="4">
        <f t="shared" si="19"/>
        <v>0.41438810724714625</v>
      </c>
    </row>
    <row r="125" spans="1:21" ht="14.4">
      <c r="A125" s="1" t="s">
        <v>345</v>
      </c>
      <c r="B125" s="1" t="s">
        <v>344</v>
      </c>
      <c r="C125" s="5"/>
      <c r="D125" s="1"/>
      <c r="E125" s="1"/>
      <c r="F125" s="1"/>
      <c r="G125" s="2"/>
      <c r="H125" s="1"/>
      <c r="I125" s="1"/>
      <c r="J125" s="1"/>
      <c r="K125" s="2">
        <f t="shared" si="36"/>
        <v>0</v>
      </c>
      <c r="L125" s="6">
        <f t="shared" si="36"/>
        <v>0</v>
      </c>
      <c r="M125" s="6">
        <f t="shared" si="36"/>
        <v>0</v>
      </c>
      <c r="N125" s="6">
        <f t="shared" si="36"/>
        <v>0</v>
      </c>
      <c r="O125" s="2">
        <f t="shared" si="36"/>
        <v>0</v>
      </c>
      <c r="P125" s="6">
        <f t="shared" si="36"/>
        <v>0</v>
      </c>
      <c r="Q125" s="6">
        <f t="shared" si="36"/>
        <v>0</v>
      </c>
      <c r="R125" s="1">
        <f t="shared" si="36"/>
        <v>0</v>
      </c>
      <c r="S125" s="3" t="str">
        <f t="shared" si="17"/>
        <v/>
      </c>
      <c r="T125" s="4" t="str">
        <f t="shared" si="18"/>
        <v/>
      </c>
      <c r="U125" s="4" t="str">
        <f t="shared" si="19"/>
        <v/>
      </c>
    </row>
    <row r="126" spans="1:21" ht="14.4">
      <c r="A126" s="1" t="str">
        <f>all!A126</f>
        <v>Transylvania</v>
      </c>
      <c r="B126" s="1" t="s">
        <v>305</v>
      </c>
      <c r="C126" s="1">
        <v>385</v>
      </c>
      <c r="D126" s="1">
        <v>14</v>
      </c>
      <c r="E126" s="1">
        <v>1</v>
      </c>
      <c r="F126" s="1">
        <v>387</v>
      </c>
      <c r="G126" s="2">
        <v>825</v>
      </c>
      <c r="H126" s="1">
        <v>95</v>
      </c>
      <c r="I126" s="1">
        <v>49</v>
      </c>
      <c r="J126" s="1">
        <v>680</v>
      </c>
      <c r="K126" s="2">
        <f t="shared" si="36"/>
        <v>385</v>
      </c>
      <c r="L126" s="6">
        <f t="shared" si="36"/>
        <v>14</v>
      </c>
      <c r="M126" s="6">
        <f t="shared" si="36"/>
        <v>1</v>
      </c>
      <c r="N126" s="6">
        <f t="shared" si="36"/>
        <v>387</v>
      </c>
      <c r="O126" s="2">
        <f t="shared" si="36"/>
        <v>825</v>
      </c>
      <c r="P126" s="6">
        <f t="shared" si="36"/>
        <v>95</v>
      </c>
      <c r="Q126" s="6">
        <f t="shared" si="36"/>
        <v>49</v>
      </c>
      <c r="R126" s="1">
        <f t="shared" si="36"/>
        <v>680</v>
      </c>
      <c r="S126" s="3">
        <f t="shared" si="17"/>
        <v>5.9393939393939395E-2</v>
      </c>
      <c r="T126" s="4">
        <f t="shared" si="18"/>
        <v>2.5974025974025974E-3</v>
      </c>
      <c r="U126" s="4">
        <f t="shared" si="19"/>
        <v>0.36269915651358953</v>
      </c>
    </row>
    <row r="127" spans="1:21" ht="14.4">
      <c r="A127" s="1" t="str">
        <f>all!A127</f>
        <v>Tyrrell</v>
      </c>
      <c r="B127" s="1" t="s">
        <v>307</v>
      </c>
      <c r="C127" s="1"/>
      <c r="D127" s="1"/>
      <c r="E127" s="1"/>
      <c r="F127" s="1"/>
      <c r="G127" s="2"/>
      <c r="H127" s="1"/>
      <c r="I127" s="1"/>
      <c r="J127" s="1"/>
      <c r="K127" s="2">
        <f t="shared" si="36"/>
        <v>0</v>
      </c>
      <c r="L127" s="6">
        <f t="shared" si="36"/>
        <v>0</v>
      </c>
      <c r="M127" s="6">
        <f t="shared" si="36"/>
        <v>0</v>
      </c>
      <c r="N127" s="6">
        <f t="shared" si="36"/>
        <v>0</v>
      </c>
      <c r="O127" s="2">
        <f t="shared" si="36"/>
        <v>0</v>
      </c>
      <c r="P127" s="6">
        <f t="shared" si="36"/>
        <v>0</v>
      </c>
      <c r="Q127" s="6">
        <f t="shared" si="36"/>
        <v>0</v>
      </c>
      <c r="R127" s="1">
        <f t="shared" si="36"/>
        <v>0</v>
      </c>
      <c r="S127" s="3" t="str">
        <f t="shared" si="17"/>
        <v/>
      </c>
      <c r="T127" s="4" t="str">
        <f t="shared" si="18"/>
        <v/>
      </c>
      <c r="U127" s="4" t="str">
        <f t="shared" si="19"/>
        <v/>
      </c>
    </row>
    <row r="128" spans="1:21" ht="14.4">
      <c r="A128" s="1" t="str">
        <f>all!A128</f>
        <v>Union</v>
      </c>
      <c r="B128" s="1" t="s">
        <v>309</v>
      </c>
      <c r="C128" s="1">
        <v>3236</v>
      </c>
      <c r="D128" s="1">
        <v>825</v>
      </c>
      <c r="E128" s="1">
        <v>13</v>
      </c>
      <c r="F128" s="1">
        <v>2398</v>
      </c>
      <c r="G128" s="2">
        <v>4196</v>
      </c>
      <c r="H128" s="1">
        <v>1161</v>
      </c>
      <c r="I128" s="1">
        <v>237</v>
      </c>
      <c r="J128" s="1">
        <v>2798</v>
      </c>
      <c r="K128" s="2">
        <f t="shared" si="36"/>
        <v>3236</v>
      </c>
      <c r="L128" s="6">
        <f t="shared" si="36"/>
        <v>825</v>
      </c>
      <c r="M128" s="6">
        <f t="shared" si="36"/>
        <v>13</v>
      </c>
      <c r="N128" s="6">
        <f t="shared" si="36"/>
        <v>2398</v>
      </c>
      <c r="O128" s="2">
        <f t="shared" si="36"/>
        <v>4196</v>
      </c>
      <c r="P128" s="6">
        <f t="shared" si="36"/>
        <v>1161</v>
      </c>
      <c r="Q128" s="6">
        <f t="shared" si="36"/>
        <v>237</v>
      </c>
      <c r="R128" s="1">
        <f t="shared" si="36"/>
        <v>2798</v>
      </c>
      <c r="S128" s="3">
        <f t="shared" si="17"/>
        <v>5.6482364156339372E-2</v>
      </c>
      <c r="T128" s="4">
        <f t="shared" si="18"/>
        <v>4.0173053152039555E-3</v>
      </c>
      <c r="U128" s="4">
        <f t="shared" si="19"/>
        <v>0.46150885296381833</v>
      </c>
    </row>
    <row r="129" spans="1:21" ht="14.4">
      <c r="A129" s="1" t="str">
        <f>all!A129</f>
        <v>Vance</v>
      </c>
      <c r="B129" s="1" t="s">
        <v>311</v>
      </c>
      <c r="C129" s="1">
        <v>1224</v>
      </c>
      <c r="D129" s="1">
        <v>136</v>
      </c>
      <c r="E129" s="1">
        <v>5</v>
      </c>
      <c r="F129" s="1">
        <v>1083</v>
      </c>
      <c r="G129" s="2">
        <v>1860</v>
      </c>
      <c r="H129" s="1">
        <v>140</v>
      </c>
      <c r="I129" s="1">
        <v>16</v>
      </c>
      <c r="J129" s="1">
        <v>1704</v>
      </c>
      <c r="K129" s="2">
        <f t="shared" si="36"/>
        <v>1224</v>
      </c>
      <c r="L129" s="6">
        <f t="shared" si="36"/>
        <v>136</v>
      </c>
      <c r="M129" s="6">
        <f t="shared" si="36"/>
        <v>5</v>
      </c>
      <c r="N129" s="6">
        <f t="shared" si="36"/>
        <v>1083</v>
      </c>
      <c r="O129" s="2">
        <f t="shared" si="36"/>
        <v>1860</v>
      </c>
      <c r="P129" s="6">
        <f t="shared" si="36"/>
        <v>140</v>
      </c>
      <c r="Q129" s="6">
        <f t="shared" si="36"/>
        <v>16</v>
      </c>
      <c r="R129" s="1">
        <f t="shared" si="36"/>
        <v>1704</v>
      </c>
      <c r="S129" s="3">
        <f t="shared" si="17"/>
        <v>8.6021505376344086E-3</v>
      </c>
      <c r="T129" s="4">
        <f t="shared" si="18"/>
        <v>4.0849673202614381E-3</v>
      </c>
      <c r="U129" s="4">
        <f t="shared" si="19"/>
        <v>0.38858988159311086</v>
      </c>
    </row>
    <row r="130" spans="1:21" ht="14.4">
      <c r="A130" s="1" t="str">
        <f>all!A130</f>
        <v>Wake</v>
      </c>
      <c r="B130" s="1" t="s">
        <v>312</v>
      </c>
      <c r="C130" s="1"/>
      <c r="D130" s="1"/>
      <c r="E130" s="1"/>
      <c r="F130" s="1"/>
      <c r="G130" s="2"/>
      <c r="H130" s="1"/>
      <c r="I130" s="1"/>
      <c r="J130" s="1"/>
      <c r="K130" s="2">
        <f>C131+C130</f>
        <v>4132</v>
      </c>
      <c r="L130" s="6">
        <f t="shared" ref="L130:R130" si="37">D131+D130</f>
        <v>699</v>
      </c>
      <c r="M130" s="6">
        <f t="shared" si="37"/>
        <v>98</v>
      </c>
      <c r="N130" s="6">
        <f t="shared" si="37"/>
        <v>3112</v>
      </c>
      <c r="O130" s="2">
        <f t="shared" si="37"/>
        <v>4245</v>
      </c>
      <c r="P130" s="6">
        <f t="shared" si="37"/>
        <v>1498</v>
      </c>
      <c r="Q130" s="6">
        <f t="shared" si="37"/>
        <v>365</v>
      </c>
      <c r="R130" s="1">
        <f t="shared" si="37"/>
        <v>2206</v>
      </c>
      <c r="S130" s="3">
        <f t="shared" si="17"/>
        <v>8.5983510011778563E-2</v>
      </c>
      <c r="T130" s="4">
        <f t="shared" si="18"/>
        <v>2.3717328170377541E-2</v>
      </c>
      <c r="U130" s="4">
        <f t="shared" si="19"/>
        <v>0.58518239939826999</v>
      </c>
    </row>
    <row r="131" spans="1:21" ht="14.4">
      <c r="A131" s="1"/>
      <c r="B131" s="1" t="s">
        <v>313</v>
      </c>
      <c r="C131" s="1">
        <v>4132</v>
      </c>
      <c r="D131" s="1">
        <v>699</v>
      </c>
      <c r="E131" s="1">
        <v>98</v>
      </c>
      <c r="F131" s="1">
        <v>3112</v>
      </c>
      <c r="G131" s="2">
        <v>4245</v>
      </c>
      <c r="H131" s="1">
        <v>1498</v>
      </c>
      <c r="I131" s="1">
        <v>365</v>
      </c>
      <c r="J131" s="1">
        <v>2206</v>
      </c>
      <c r="K131" s="2"/>
      <c r="L131" s="6"/>
      <c r="M131" s="6"/>
      <c r="N131" s="6"/>
      <c r="O131" s="2"/>
      <c r="P131" s="6"/>
      <c r="Q131" s="6"/>
      <c r="R131" s="1"/>
      <c r="S131" s="3" t="str">
        <f t="shared" si="17"/>
        <v/>
      </c>
      <c r="T131" s="4" t="str">
        <f t="shared" si="18"/>
        <v/>
      </c>
      <c r="U131" s="4" t="str">
        <f t="shared" si="19"/>
        <v/>
      </c>
    </row>
    <row r="132" spans="1:21" ht="14.4">
      <c r="A132" s="1" t="str">
        <f>all!A132</f>
        <v>Warren</v>
      </c>
      <c r="B132" s="1" t="s">
        <v>315</v>
      </c>
      <c r="C132" s="1"/>
      <c r="D132" s="1"/>
      <c r="E132" s="1"/>
      <c r="F132" s="1"/>
      <c r="G132" s="2">
        <v>1086</v>
      </c>
      <c r="H132" s="1">
        <v>64</v>
      </c>
      <c r="I132" s="1">
        <v>9</v>
      </c>
      <c r="J132" s="1">
        <v>1013</v>
      </c>
      <c r="K132" s="2">
        <f t="shared" ref="K132:R133" si="38">C132</f>
        <v>0</v>
      </c>
      <c r="L132" s="6">
        <f t="shared" si="38"/>
        <v>0</v>
      </c>
      <c r="M132" s="6">
        <f t="shared" si="38"/>
        <v>0</v>
      </c>
      <c r="N132" s="6">
        <f t="shared" si="38"/>
        <v>0</v>
      </c>
      <c r="O132" s="2">
        <f t="shared" si="38"/>
        <v>1086</v>
      </c>
      <c r="P132" s="6">
        <f t="shared" si="38"/>
        <v>64</v>
      </c>
      <c r="Q132" s="6">
        <f t="shared" si="38"/>
        <v>9</v>
      </c>
      <c r="R132" s="1">
        <f t="shared" si="38"/>
        <v>1013</v>
      </c>
      <c r="S132" s="3">
        <f t="shared" si="17"/>
        <v>8.2872928176795577E-3</v>
      </c>
      <c r="T132" s="4" t="str">
        <f t="shared" si="18"/>
        <v/>
      </c>
      <c r="U132" s="4">
        <f t="shared" si="19"/>
        <v>0</v>
      </c>
    </row>
    <row r="133" spans="1:21" ht="14.4">
      <c r="A133" s="1" t="str">
        <f>all!A133</f>
        <v>Washington</v>
      </c>
      <c r="B133" s="1" t="s">
        <v>317</v>
      </c>
      <c r="C133" s="1">
        <v>444</v>
      </c>
      <c r="D133" s="1">
        <v>10</v>
      </c>
      <c r="E133" s="1">
        <v>18</v>
      </c>
      <c r="F133" s="1">
        <v>423</v>
      </c>
      <c r="G133" s="2">
        <v>415</v>
      </c>
      <c r="H133" s="1">
        <v>94</v>
      </c>
      <c r="I133" s="1">
        <v>2</v>
      </c>
      <c r="J133" s="1">
        <v>277</v>
      </c>
      <c r="K133" s="2">
        <f t="shared" si="38"/>
        <v>444</v>
      </c>
      <c r="L133" s="6">
        <f t="shared" si="38"/>
        <v>10</v>
      </c>
      <c r="M133" s="6">
        <f t="shared" si="38"/>
        <v>18</v>
      </c>
      <c r="N133" s="6">
        <f t="shared" si="38"/>
        <v>423</v>
      </c>
      <c r="O133" s="2">
        <f t="shared" si="38"/>
        <v>415</v>
      </c>
      <c r="P133" s="6">
        <f t="shared" si="38"/>
        <v>94</v>
      </c>
      <c r="Q133" s="6">
        <f t="shared" si="38"/>
        <v>2</v>
      </c>
      <c r="R133" s="1">
        <f t="shared" si="38"/>
        <v>277</v>
      </c>
      <c r="S133" s="3">
        <f t="shared" si="17"/>
        <v>4.8192771084337354E-3</v>
      </c>
      <c r="T133" s="4">
        <f t="shared" si="18"/>
        <v>4.0540540540540543E-2</v>
      </c>
      <c r="U133" s="4">
        <f t="shared" si="19"/>
        <v>0.60428571428571431</v>
      </c>
    </row>
    <row r="134" spans="1:21" ht="14.4">
      <c r="A134" s="1" t="str">
        <f>all!A134</f>
        <v>Watauga</v>
      </c>
      <c r="B134" s="1" t="s">
        <v>319</v>
      </c>
      <c r="C134" s="1">
        <v>559</v>
      </c>
      <c r="D134" s="1">
        <v>39</v>
      </c>
      <c r="E134" s="1">
        <v>39</v>
      </c>
      <c r="F134" s="1">
        <v>444</v>
      </c>
      <c r="G134" s="2">
        <v>724</v>
      </c>
      <c r="H134" s="1">
        <v>100</v>
      </c>
      <c r="I134" s="1">
        <v>174</v>
      </c>
      <c r="J134" s="1">
        <v>342</v>
      </c>
      <c r="K134" s="2">
        <f>C135+C134</f>
        <v>559</v>
      </c>
      <c r="L134" s="6">
        <f t="shared" ref="L134:R134" si="39">D135+D134</f>
        <v>39</v>
      </c>
      <c r="M134" s="6">
        <f t="shared" si="39"/>
        <v>39</v>
      </c>
      <c r="N134" s="6">
        <f t="shared" si="39"/>
        <v>444</v>
      </c>
      <c r="O134" s="2">
        <f t="shared" si="39"/>
        <v>724</v>
      </c>
      <c r="P134" s="6">
        <f t="shared" si="39"/>
        <v>100</v>
      </c>
      <c r="Q134" s="6">
        <f t="shared" si="39"/>
        <v>174</v>
      </c>
      <c r="R134" s="1">
        <f t="shared" si="39"/>
        <v>342</v>
      </c>
      <c r="S134" s="3">
        <f t="shared" si="17"/>
        <v>0.24033149171270718</v>
      </c>
      <c r="T134" s="4">
        <f t="shared" si="18"/>
        <v>6.9767441860465115E-2</v>
      </c>
      <c r="U134" s="4">
        <f t="shared" si="19"/>
        <v>0.56488549618320616</v>
      </c>
    </row>
    <row r="135" spans="1:21" ht="14.4">
      <c r="A135" s="1"/>
      <c r="B135" s="1" t="s">
        <v>320</v>
      </c>
      <c r="C135" s="1"/>
      <c r="D135" s="1"/>
      <c r="E135" s="1"/>
      <c r="F135" s="1"/>
      <c r="G135" s="2"/>
      <c r="H135" s="1"/>
      <c r="I135" s="1"/>
      <c r="J135" s="1"/>
      <c r="K135" s="2"/>
      <c r="L135" s="6"/>
      <c r="M135" s="6"/>
      <c r="N135" s="6"/>
      <c r="O135" s="2"/>
      <c r="P135" s="6"/>
      <c r="Q135" s="6"/>
      <c r="R135" s="1"/>
      <c r="S135" s="3" t="str">
        <f t="shared" ref="S135:S140" si="40">IFERROR(Q135/O135,"")</f>
        <v/>
      </c>
      <c r="T135" s="4" t="str">
        <f t="shared" ref="T135:T140" si="41">IFERROR(M135/K135,"")</f>
        <v/>
      </c>
      <c r="U135" s="4" t="str">
        <f t="shared" si="19"/>
        <v/>
      </c>
    </row>
    <row r="136" spans="1:21" ht="14.4">
      <c r="A136" s="1" t="str">
        <f>all!A136</f>
        <v>Wayne</v>
      </c>
      <c r="B136" s="1" t="s">
        <v>322</v>
      </c>
      <c r="C136" s="1">
        <v>3686</v>
      </c>
      <c r="D136" s="1">
        <v>111</v>
      </c>
      <c r="E136" s="1">
        <v>15</v>
      </c>
      <c r="F136" s="1">
        <v>3560</v>
      </c>
      <c r="G136" s="2">
        <v>3567</v>
      </c>
      <c r="H136" s="1">
        <v>238</v>
      </c>
      <c r="I136" s="1">
        <v>255</v>
      </c>
      <c r="J136" s="1">
        <v>3074</v>
      </c>
      <c r="K136" s="2">
        <f t="shared" ref="K136:R140" si="42">C136</f>
        <v>3686</v>
      </c>
      <c r="L136" s="6">
        <f t="shared" si="42"/>
        <v>111</v>
      </c>
      <c r="M136" s="6">
        <f t="shared" si="42"/>
        <v>15</v>
      </c>
      <c r="N136" s="6">
        <f t="shared" si="42"/>
        <v>3560</v>
      </c>
      <c r="O136" s="2">
        <f t="shared" si="42"/>
        <v>3567</v>
      </c>
      <c r="P136" s="6">
        <f t="shared" si="42"/>
        <v>238</v>
      </c>
      <c r="Q136" s="6">
        <f t="shared" si="42"/>
        <v>255</v>
      </c>
      <c r="R136" s="1">
        <f t="shared" si="42"/>
        <v>3074</v>
      </c>
      <c r="S136" s="3">
        <f t="shared" si="40"/>
        <v>7.1488645920941965E-2</v>
      </c>
      <c r="T136" s="4">
        <f t="shared" si="41"/>
        <v>4.0694519804666306E-3</v>
      </c>
      <c r="U136" s="4">
        <f t="shared" si="19"/>
        <v>0.53662948447392222</v>
      </c>
    </row>
    <row r="137" spans="1:21" ht="14.4">
      <c r="A137" s="1" t="str">
        <f>all!A137</f>
        <v>Wilkes</v>
      </c>
      <c r="B137" s="1" t="s">
        <v>324</v>
      </c>
      <c r="C137" s="1">
        <v>2646</v>
      </c>
      <c r="D137" s="1">
        <v>177</v>
      </c>
      <c r="E137" s="1">
        <v>10</v>
      </c>
      <c r="F137" s="1">
        <v>2459</v>
      </c>
      <c r="G137" s="2">
        <v>3237</v>
      </c>
      <c r="H137" s="1">
        <v>393</v>
      </c>
      <c r="I137" s="1">
        <v>169</v>
      </c>
      <c r="J137" s="1">
        <v>2675</v>
      </c>
      <c r="K137" s="2">
        <f t="shared" si="42"/>
        <v>2646</v>
      </c>
      <c r="L137" s="6">
        <f t="shared" si="42"/>
        <v>177</v>
      </c>
      <c r="M137" s="6">
        <f t="shared" si="42"/>
        <v>10</v>
      </c>
      <c r="N137" s="6">
        <f t="shared" si="42"/>
        <v>2459</v>
      </c>
      <c r="O137" s="2">
        <f t="shared" si="42"/>
        <v>3237</v>
      </c>
      <c r="P137" s="6">
        <f t="shared" si="42"/>
        <v>393</v>
      </c>
      <c r="Q137" s="6">
        <f t="shared" si="42"/>
        <v>169</v>
      </c>
      <c r="R137" s="1">
        <f t="shared" si="42"/>
        <v>2675</v>
      </c>
      <c r="S137" s="3">
        <f t="shared" si="40"/>
        <v>5.2208835341365459E-2</v>
      </c>
      <c r="T137" s="4">
        <f t="shared" si="41"/>
        <v>3.779289493575208E-3</v>
      </c>
      <c r="U137" s="4">
        <f t="shared" ref="U137:U140" si="43">IFERROR(N137/(N137+R137),"")</f>
        <v>0.47896377093883913</v>
      </c>
    </row>
    <row r="138" spans="1:21" ht="14.4">
      <c r="A138" s="1" t="str">
        <f>all!A138</f>
        <v>Wilson</v>
      </c>
      <c r="B138" s="1" t="s">
        <v>326</v>
      </c>
      <c r="C138" s="1">
        <v>1142</v>
      </c>
      <c r="D138" s="1">
        <v>63</v>
      </c>
      <c r="E138" s="1">
        <v>12</v>
      </c>
      <c r="F138" s="1">
        <v>1112</v>
      </c>
      <c r="G138" s="2">
        <v>1681</v>
      </c>
      <c r="H138" s="1">
        <v>118</v>
      </c>
      <c r="I138" s="1">
        <v>103</v>
      </c>
      <c r="J138" s="1">
        <v>1417</v>
      </c>
      <c r="K138" s="2">
        <f t="shared" si="42"/>
        <v>1142</v>
      </c>
      <c r="L138" s="6">
        <f t="shared" si="42"/>
        <v>63</v>
      </c>
      <c r="M138" s="6">
        <f t="shared" si="42"/>
        <v>12</v>
      </c>
      <c r="N138" s="6">
        <f t="shared" si="42"/>
        <v>1112</v>
      </c>
      <c r="O138" s="2">
        <f t="shared" si="42"/>
        <v>1681</v>
      </c>
      <c r="P138" s="6">
        <f t="shared" si="42"/>
        <v>118</v>
      </c>
      <c r="Q138" s="6">
        <f t="shared" si="42"/>
        <v>103</v>
      </c>
      <c r="R138" s="1">
        <f t="shared" si="42"/>
        <v>1417</v>
      </c>
      <c r="S138" s="3">
        <f t="shared" si="40"/>
        <v>6.1273051754907791E-2</v>
      </c>
      <c r="T138" s="4">
        <f t="shared" si="41"/>
        <v>1.0507880910683012E-2</v>
      </c>
      <c r="U138" s="4">
        <f t="shared" si="43"/>
        <v>0.43969948596283115</v>
      </c>
    </row>
    <row r="139" spans="1:21" ht="14.4">
      <c r="A139" s="1" t="str">
        <f>all!A139</f>
        <v>Yadkin</v>
      </c>
      <c r="B139" s="1" t="s">
        <v>328</v>
      </c>
      <c r="C139" s="1"/>
      <c r="D139" s="1"/>
      <c r="E139" s="1"/>
      <c r="F139" s="1"/>
      <c r="G139" s="2"/>
      <c r="H139" s="1"/>
      <c r="I139" s="1"/>
      <c r="J139" s="1"/>
      <c r="K139" s="2">
        <f t="shared" si="42"/>
        <v>0</v>
      </c>
      <c r="L139" s="6">
        <f t="shared" si="42"/>
        <v>0</v>
      </c>
      <c r="M139" s="6">
        <f t="shared" si="42"/>
        <v>0</v>
      </c>
      <c r="N139" s="6">
        <f t="shared" si="42"/>
        <v>0</v>
      </c>
      <c r="O139" s="2">
        <f t="shared" si="42"/>
        <v>0</v>
      </c>
      <c r="P139" s="6">
        <f t="shared" si="42"/>
        <v>0</v>
      </c>
      <c r="Q139" s="6">
        <f t="shared" si="42"/>
        <v>0</v>
      </c>
      <c r="R139" s="1">
        <f t="shared" si="42"/>
        <v>0</v>
      </c>
      <c r="S139" s="3" t="str">
        <f t="shared" si="40"/>
        <v/>
      </c>
      <c r="T139" s="4" t="str">
        <f t="shared" si="41"/>
        <v/>
      </c>
      <c r="U139" s="4" t="str">
        <f t="shared" si="43"/>
        <v/>
      </c>
    </row>
    <row r="140" spans="1:21" ht="14.4">
      <c r="A140" s="1" t="str">
        <f>all!A140</f>
        <v>Yancey</v>
      </c>
      <c r="B140" s="1" t="s">
        <v>330</v>
      </c>
      <c r="C140" s="1">
        <v>548</v>
      </c>
      <c r="D140" s="1">
        <v>215</v>
      </c>
      <c r="E140" s="1">
        <v>0</v>
      </c>
      <c r="F140" s="1">
        <v>297</v>
      </c>
      <c r="G140" s="2">
        <v>451</v>
      </c>
      <c r="H140" s="1">
        <v>247</v>
      </c>
      <c r="I140" s="1">
        <v>9</v>
      </c>
      <c r="J140" s="1">
        <v>162</v>
      </c>
      <c r="K140" s="2">
        <f t="shared" si="42"/>
        <v>548</v>
      </c>
      <c r="L140" s="6">
        <f t="shared" si="42"/>
        <v>215</v>
      </c>
      <c r="M140" s="6">
        <f t="shared" si="42"/>
        <v>0</v>
      </c>
      <c r="N140" s="6">
        <f t="shared" si="42"/>
        <v>297</v>
      </c>
      <c r="O140" s="2">
        <f t="shared" si="42"/>
        <v>451</v>
      </c>
      <c r="P140" s="6">
        <f t="shared" si="42"/>
        <v>247</v>
      </c>
      <c r="Q140" s="6">
        <f t="shared" si="42"/>
        <v>9</v>
      </c>
      <c r="R140" s="1">
        <f t="shared" si="42"/>
        <v>162</v>
      </c>
      <c r="S140" s="3">
        <f t="shared" si="40"/>
        <v>1.9955654101995565E-2</v>
      </c>
      <c r="T140" s="4">
        <f t="shared" si="41"/>
        <v>0</v>
      </c>
      <c r="U140" s="4">
        <f t="shared" si="43"/>
        <v>0.6470588235294118</v>
      </c>
    </row>
    <row r="141" spans="1:21" ht="14.4">
      <c r="A141" s="1"/>
      <c r="B141" s="1"/>
      <c r="C141" s="1"/>
      <c r="D141" s="1"/>
      <c r="E141" s="1"/>
      <c r="F141" s="1"/>
      <c r="G141" s="2"/>
      <c r="H141" s="1"/>
      <c r="I141" s="1"/>
      <c r="J141" s="1"/>
      <c r="K141" s="2"/>
      <c r="L141" s="1"/>
      <c r="M141" s="1"/>
      <c r="N141" s="1"/>
      <c r="O141" s="2"/>
      <c r="P141" s="1"/>
      <c r="Q141" s="1"/>
      <c r="R141" s="1"/>
      <c r="S141" s="3"/>
      <c r="T141" s="4"/>
      <c r="U141" s="4"/>
    </row>
    <row r="142" spans="1:21" ht="14.4">
      <c r="A142" s="1"/>
      <c r="B142" s="1"/>
      <c r="C142" s="1"/>
      <c r="D142" s="1"/>
      <c r="E142" s="1"/>
      <c r="F142" s="1"/>
      <c r="G142" s="2"/>
      <c r="H142" s="1"/>
      <c r="I142" s="1"/>
      <c r="J142" s="1"/>
      <c r="K142" s="2"/>
      <c r="L142" s="1"/>
      <c r="M142" s="1"/>
      <c r="N142" s="1"/>
      <c r="O142" s="2"/>
      <c r="P142" s="1"/>
      <c r="Q142" s="1"/>
      <c r="R142" s="1"/>
      <c r="S142" s="3"/>
      <c r="T142" s="4"/>
      <c r="U142" s="4"/>
    </row>
    <row r="143" spans="1:21" ht="14.4">
      <c r="A143" s="1"/>
      <c r="B143" s="1"/>
      <c r="C143" s="1"/>
      <c r="D143" s="1"/>
      <c r="E143" s="1"/>
      <c r="F143" s="1"/>
      <c r="G143" s="2"/>
      <c r="H143" s="1"/>
      <c r="I143" s="1"/>
      <c r="J143" s="1"/>
      <c r="K143" s="2"/>
      <c r="L143" s="1"/>
      <c r="M143" s="1"/>
      <c r="N143" s="1"/>
      <c r="O143" s="2"/>
      <c r="P143" s="1"/>
      <c r="Q143" s="1"/>
      <c r="R143" s="1"/>
      <c r="S143" s="3"/>
      <c r="T143" s="4"/>
      <c r="U143" s="4"/>
    </row>
    <row r="144" spans="1:21" ht="14.4">
      <c r="A144" s="1"/>
      <c r="B144" s="1"/>
      <c r="C144" s="1"/>
      <c r="D144" s="1"/>
      <c r="E144" s="1"/>
      <c r="F144" s="1"/>
      <c r="G144" s="2"/>
      <c r="H144" s="1"/>
      <c r="I144" s="1"/>
      <c r="J144" s="1"/>
      <c r="K144" s="2"/>
      <c r="L144" s="1"/>
      <c r="M144" s="1"/>
      <c r="N144" s="1"/>
      <c r="O144" s="2"/>
      <c r="P144" s="1"/>
      <c r="Q144" s="1"/>
      <c r="R144" s="1"/>
      <c r="S144" s="3"/>
      <c r="T144" s="4"/>
      <c r="U144" s="4"/>
    </row>
    <row r="145" spans="1:21" ht="14.4">
      <c r="A145" s="1"/>
      <c r="B145" s="1" t="s">
        <v>130</v>
      </c>
      <c r="C145" s="1"/>
      <c r="D145" s="1"/>
      <c r="E145" s="1"/>
      <c r="F145" s="1"/>
      <c r="G145" s="2"/>
      <c r="H145" s="1"/>
      <c r="I145" s="1"/>
      <c r="J145" s="1"/>
      <c r="K145" s="2"/>
      <c r="L145" s="1"/>
      <c r="M145" s="1"/>
      <c r="N145" s="1"/>
      <c r="O145" s="2"/>
      <c r="P145" s="1"/>
      <c r="Q145" s="1"/>
      <c r="R145" s="1"/>
      <c r="S145" s="3"/>
      <c r="T145" s="4"/>
      <c r="U145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5"/>
  <sheetViews>
    <sheetView zoomScale="90" zoomScaleNormal="90" workbookViewId="0">
      <pane ySplit="3" topLeftCell="A134" activePane="bottomLeft" state="frozen"/>
      <selection activeCell="O48" sqref="O48"/>
      <selection pane="bottomLeft" activeCell="O48" sqref="O48"/>
    </sheetView>
  </sheetViews>
  <sheetFormatPr defaultRowHeight="12.6" customHeight="1"/>
  <cols>
    <col min="1" max="1" width="15.109375" customWidth="1"/>
    <col min="2" max="2" width="27.6640625" customWidth="1"/>
    <col min="3" max="10" width="8.33203125" customWidth="1"/>
    <col min="11" max="18" width="6.77734375" customWidth="1"/>
    <col min="22" max="25" width="8.88671875" customWidth="1"/>
  </cols>
  <sheetData>
    <row r="1" spans="1:21" ht="14.4">
      <c r="A1" s="1">
        <v>2003</v>
      </c>
      <c r="B1" s="1"/>
      <c r="C1" s="1"/>
      <c r="D1" s="1"/>
      <c r="E1" s="1"/>
      <c r="F1" s="1"/>
      <c r="G1" s="2"/>
      <c r="H1" s="1"/>
      <c r="I1" s="1"/>
      <c r="J1" s="1"/>
      <c r="K1" s="2"/>
      <c r="L1" s="1"/>
      <c r="M1" s="1"/>
      <c r="N1" s="1"/>
      <c r="O1" s="2"/>
      <c r="P1" s="1"/>
      <c r="Q1" s="1"/>
      <c r="R1" s="1"/>
      <c r="S1" s="3"/>
      <c r="T1" s="4"/>
      <c r="U1" s="4"/>
    </row>
    <row r="2" spans="1:21" ht="14.4">
      <c r="A2" s="1"/>
      <c r="B2" s="1"/>
      <c r="C2" s="1"/>
      <c r="D2" s="1" t="s">
        <v>4</v>
      </c>
      <c r="E2" s="1"/>
      <c r="F2" s="1"/>
      <c r="G2" s="2"/>
      <c r="H2" s="1" t="s">
        <v>5</v>
      </c>
      <c r="I2" s="1"/>
      <c r="J2" s="1"/>
      <c r="K2" s="2" t="s">
        <v>117</v>
      </c>
      <c r="L2" s="1" t="s">
        <v>4</v>
      </c>
      <c r="M2" s="1"/>
      <c r="N2" s="1"/>
      <c r="O2" s="2" t="s">
        <v>5</v>
      </c>
      <c r="P2" s="1"/>
      <c r="Q2" s="1"/>
      <c r="R2" s="1"/>
      <c r="S2" s="3" t="s">
        <v>8</v>
      </c>
      <c r="T2" s="4"/>
      <c r="U2" s="4" t="s">
        <v>333</v>
      </c>
    </row>
    <row r="3" spans="1:21" ht="14.4">
      <c r="A3" s="1" t="s">
        <v>0</v>
      </c>
      <c r="B3" s="1"/>
      <c r="C3" s="1" t="s">
        <v>6</v>
      </c>
      <c r="D3" s="1" t="s">
        <v>7</v>
      </c>
      <c r="E3" s="1" t="s">
        <v>8</v>
      </c>
      <c r="F3" s="1" t="s">
        <v>9</v>
      </c>
      <c r="G3" s="2" t="s">
        <v>6</v>
      </c>
      <c r="H3" s="1" t="s">
        <v>7</v>
      </c>
      <c r="I3" s="1" t="s">
        <v>8</v>
      </c>
      <c r="J3" s="1" t="s">
        <v>9</v>
      </c>
      <c r="K3" s="2" t="s">
        <v>6</v>
      </c>
      <c r="L3" s="1" t="s">
        <v>7</v>
      </c>
      <c r="M3" s="1" t="s">
        <v>8</v>
      </c>
      <c r="N3" s="1" t="s">
        <v>9</v>
      </c>
      <c r="O3" s="2" t="s">
        <v>6</v>
      </c>
      <c r="P3" s="1" t="s">
        <v>7</v>
      </c>
      <c r="Q3" s="1" t="s">
        <v>8</v>
      </c>
      <c r="R3" s="1" t="s">
        <v>9</v>
      </c>
      <c r="S3" s="3" t="s">
        <v>2</v>
      </c>
      <c r="T3" s="4" t="s">
        <v>3</v>
      </c>
      <c r="U3" s="4" t="s">
        <v>26</v>
      </c>
    </row>
    <row r="4" spans="1:21" ht="14.4">
      <c r="A4" s="1" t="str">
        <f>all!A4</f>
        <v>Alamance</v>
      </c>
      <c r="B4" s="1" t="s">
        <v>132</v>
      </c>
      <c r="C4" s="1">
        <v>2852</v>
      </c>
      <c r="D4" s="1">
        <v>225</v>
      </c>
      <c r="E4" s="1">
        <v>31</v>
      </c>
      <c r="F4" s="1">
        <v>2563</v>
      </c>
      <c r="G4" s="2">
        <v>2901</v>
      </c>
      <c r="H4" s="1">
        <v>402</v>
      </c>
      <c r="I4" s="1">
        <v>286</v>
      </c>
      <c r="J4" s="1">
        <v>2177</v>
      </c>
      <c r="K4" s="2">
        <f>C4</f>
        <v>2852</v>
      </c>
      <c r="L4" s="1">
        <f t="shared" ref="L4:R20" si="0">D4</f>
        <v>225</v>
      </c>
      <c r="M4" s="1">
        <f t="shared" si="0"/>
        <v>31</v>
      </c>
      <c r="N4" s="1">
        <f t="shared" si="0"/>
        <v>2563</v>
      </c>
      <c r="O4" s="2">
        <f t="shared" si="0"/>
        <v>2901</v>
      </c>
      <c r="P4" s="1">
        <f t="shared" si="0"/>
        <v>402</v>
      </c>
      <c r="Q4" s="1">
        <f t="shared" si="0"/>
        <v>286</v>
      </c>
      <c r="R4" s="1">
        <f t="shared" si="0"/>
        <v>2177</v>
      </c>
      <c r="S4" s="3">
        <f>IFERROR(Q4/O4,"")</f>
        <v>9.8586694243364359E-2</v>
      </c>
      <c r="T4" s="4">
        <f>IFERROR(M4/K4,"")</f>
        <v>1.0869565217391304E-2</v>
      </c>
      <c r="U4" s="4">
        <f>IFERROR(N4/(N4+R4),"")</f>
        <v>0.54071729957805903</v>
      </c>
    </row>
    <row r="5" spans="1:21" ht="14.4">
      <c r="A5" s="1" t="str">
        <f>all!A5</f>
        <v>Alexander</v>
      </c>
      <c r="B5" s="1" t="s">
        <v>134</v>
      </c>
      <c r="C5" s="1">
        <v>1246</v>
      </c>
      <c r="D5" s="1">
        <v>190</v>
      </c>
      <c r="E5" s="1">
        <v>5</v>
      </c>
      <c r="F5" s="1">
        <v>1051</v>
      </c>
      <c r="G5" s="2">
        <v>1599</v>
      </c>
      <c r="H5" s="1">
        <v>615</v>
      </c>
      <c r="I5" s="1">
        <v>96</v>
      </c>
      <c r="J5" s="1">
        <v>888</v>
      </c>
      <c r="K5" s="2">
        <f t="shared" ref="K5:R64" si="1">C5</f>
        <v>1246</v>
      </c>
      <c r="L5" s="1">
        <f t="shared" si="0"/>
        <v>190</v>
      </c>
      <c r="M5" s="1">
        <f t="shared" si="0"/>
        <v>5</v>
      </c>
      <c r="N5" s="1">
        <f t="shared" si="0"/>
        <v>1051</v>
      </c>
      <c r="O5" s="2">
        <f t="shared" si="0"/>
        <v>1599</v>
      </c>
      <c r="P5" s="1">
        <f t="shared" si="0"/>
        <v>615</v>
      </c>
      <c r="Q5" s="1">
        <f t="shared" si="0"/>
        <v>96</v>
      </c>
      <c r="R5" s="1">
        <f t="shared" si="0"/>
        <v>888</v>
      </c>
      <c r="S5" s="3">
        <f t="shared" ref="S5:S69" si="2">IFERROR(Q5/O5,"")</f>
        <v>6.0037523452157598E-2</v>
      </c>
      <c r="T5" s="4">
        <f t="shared" ref="T5:T69" si="3">IFERROR(M5/K5,"")</f>
        <v>4.0128410914927765E-3</v>
      </c>
      <c r="U5" s="4">
        <f t="shared" ref="U5:U69" si="4">IFERROR(N5/(N5+R5),"")</f>
        <v>0.5420319752449716</v>
      </c>
    </row>
    <row r="6" spans="1:21" ht="14.4">
      <c r="A6" s="1" t="str">
        <f>all!A6</f>
        <v>Alleghany</v>
      </c>
      <c r="B6" s="1" t="s">
        <v>136</v>
      </c>
      <c r="C6" s="1">
        <v>137</v>
      </c>
      <c r="D6" s="1">
        <v>101</v>
      </c>
      <c r="E6" s="1">
        <v>1</v>
      </c>
      <c r="F6" s="1">
        <v>35</v>
      </c>
      <c r="G6" s="2">
        <v>541</v>
      </c>
      <c r="H6" s="1">
        <v>247</v>
      </c>
      <c r="I6" s="1">
        <v>15</v>
      </c>
      <c r="J6" s="1">
        <v>274</v>
      </c>
      <c r="K6" s="2">
        <f t="shared" si="1"/>
        <v>137</v>
      </c>
      <c r="L6" s="1">
        <f t="shared" si="0"/>
        <v>101</v>
      </c>
      <c r="M6" s="1">
        <f t="shared" si="0"/>
        <v>1</v>
      </c>
      <c r="N6" s="1">
        <f t="shared" si="0"/>
        <v>35</v>
      </c>
      <c r="O6" s="2">
        <f t="shared" si="0"/>
        <v>541</v>
      </c>
      <c r="P6" s="1">
        <f t="shared" si="0"/>
        <v>247</v>
      </c>
      <c r="Q6" s="1">
        <f t="shared" si="0"/>
        <v>15</v>
      </c>
      <c r="R6" s="1">
        <f t="shared" si="0"/>
        <v>274</v>
      </c>
      <c r="S6" s="3">
        <f t="shared" si="2"/>
        <v>2.7726432532347505E-2</v>
      </c>
      <c r="T6" s="4">
        <f t="shared" si="3"/>
        <v>7.2992700729927005E-3</v>
      </c>
      <c r="U6" s="4">
        <f t="shared" si="4"/>
        <v>0.11326860841423948</v>
      </c>
    </row>
    <row r="7" spans="1:21" ht="14.4">
      <c r="A7" s="1" t="str">
        <f>all!A7</f>
        <v>Anson</v>
      </c>
      <c r="B7" s="1" t="s">
        <v>138</v>
      </c>
      <c r="C7" s="1">
        <v>339</v>
      </c>
      <c r="D7" s="1">
        <v>2</v>
      </c>
      <c r="E7" s="1">
        <v>0</v>
      </c>
      <c r="F7" s="1">
        <v>337</v>
      </c>
      <c r="G7" s="2">
        <v>908</v>
      </c>
      <c r="H7" s="1">
        <v>0</v>
      </c>
      <c r="I7" s="1">
        <v>9</v>
      </c>
      <c r="J7" s="1">
        <v>899</v>
      </c>
      <c r="K7" s="2">
        <f t="shared" si="1"/>
        <v>339</v>
      </c>
      <c r="L7" s="1">
        <f t="shared" si="0"/>
        <v>2</v>
      </c>
      <c r="M7" s="1">
        <f t="shared" si="0"/>
        <v>0</v>
      </c>
      <c r="N7" s="1">
        <f t="shared" si="0"/>
        <v>337</v>
      </c>
      <c r="O7" s="2">
        <f t="shared" si="0"/>
        <v>908</v>
      </c>
      <c r="P7" s="1">
        <f t="shared" si="0"/>
        <v>0</v>
      </c>
      <c r="Q7" s="1">
        <f t="shared" si="0"/>
        <v>9</v>
      </c>
      <c r="R7" s="1">
        <f t="shared" si="0"/>
        <v>899</v>
      </c>
      <c r="S7" s="3">
        <f t="shared" si="2"/>
        <v>9.911894273127754E-3</v>
      </c>
      <c r="T7" s="4">
        <f t="shared" si="3"/>
        <v>0</v>
      </c>
      <c r="U7" s="4">
        <f t="shared" si="4"/>
        <v>0.2726537216828479</v>
      </c>
    </row>
    <row r="8" spans="1:21" ht="14.4">
      <c r="A8" s="1" t="str">
        <f>all!A8</f>
        <v>Ashe</v>
      </c>
      <c r="B8" s="1" t="s">
        <v>140</v>
      </c>
      <c r="C8" s="1"/>
      <c r="D8" s="1"/>
      <c r="E8" s="1"/>
      <c r="F8" s="1"/>
      <c r="G8" s="2"/>
      <c r="H8" s="1"/>
      <c r="I8" s="1"/>
      <c r="J8" s="1"/>
      <c r="K8" s="2">
        <f t="shared" si="1"/>
        <v>0</v>
      </c>
      <c r="L8" s="1">
        <f t="shared" si="0"/>
        <v>0</v>
      </c>
      <c r="M8" s="1">
        <f t="shared" si="0"/>
        <v>0</v>
      </c>
      <c r="N8" s="1">
        <f t="shared" si="0"/>
        <v>0</v>
      </c>
      <c r="O8" s="2">
        <f t="shared" si="0"/>
        <v>0</v>
      </c>
      <c r="P8" s="1">
        <f t="shared" si="0"/>
        <v>0</v>
      </c>
      <c r="Q8" s="1">
        <f t="shared" si="0"/>
        <v>0</v>
      </c>
      <c r="R8" s="1">
        <f t="shared" si="0"/>
        <v>0</v>
      </c>
      <c r="S8" s="3" t="str">
        <f t="shared" si="2"/>
        <v/>
      </c>
      <c r="T8" s="4" t="str">
        <f t="shared" si="3"/>
        <v/>
      </c>
      <c r="U8" s="4" t="str">
        <f t="shared" si="4"/>
        <v/>
      </c>
    </row>
    <row r="9" spans="1:21" ht="14.4">
      <c r="A9" s="1" t="str">
        <f>all!A9</f>
        <v>Avery</v>
      </c>
      <c r="B9" s="1" t="s">
        <v>142</v>
      </c>
      <c r="C9" s="1"/>
      <c r="D9" s="1"/>
      <c r="E9" s="1"/>
      <c r="F9" s="1"/>
      <c r="G9" s="2"/>
      <c r="H9" s="1"/>
      <c r="I9" s="1"/>
      <c r="J9" s="1"/>
      <c r="K9" s="2">
        <f t="shared" si="1"/>
        <v>0</v>
      </c>
      <c r="L9" s="1">
        <f t="shared" si="0"/>
        <v>0</v>
      </c>
      <c r="M9" s="1">
        <f t="shared" si="0"/>
        <v>0</v>
      </c>
      <c r="N9" s="1">
        <f t="shared" si="0"/>
        <v>0</v>
      </c>
      <c r="O9" s="2">
        <f t="shared" si="0"/>
        <v>0</v>
      </c>
      <c r="P9" s="1">
        <f t="shared" si="0"/>
        <v>0</v>
      </c>
      <c r="Q9" s="1">
        <f t="shared" si="0"/>
        <v>0</v>
      </c>
      <c r="R9" s="1">
        <f t="shared" si="0"/>
        <v>0</v>
      </c>
      <c r="S9" s="3" t="str">
        <f t="shared" si="2"/>
        <v/>
      </c>
      <c r="T9" s="4" t="str">
        <f t="shared" si="3"/>
        <v/>
      </c>
      <c r="U9" s="4" t="str">
        <f t="shared" si="4"/>
        <v/>
      </c>
    </row>
    <row r="10" spans="1:21" ht="14.4">
      <c r="A10" s="1" t="str">
        <f>all!A10</f>
        <v>Beaufort</v>
      </c>
      <c r="B10" s="1" t="s">
        <v>144</v>
      </c>
      <c r="C10" s="1">
        <v>1708</v>
      </c>
      <c r="D10" s="1">
        <v>57</v>
      </c>
      <c r="E10" s="1">
        <v>16</v>
      </c>
      <c r="F10" s="1">
        <v>1682</v>
      </c>
      <c r="G10" s="2">
        <v>1651</v>
      </c>
      <c r="H10" s="1">
        <v>120</v>
      </c>
      <c r="I10" s="1">
        <v>70</v>
      </c>
      <c r="J10" s="1">
        <v>1431</v>
      </c>
      <c r="K10" s="2">
        <f t="shared" si="1"/>
        <v>1708</v>
      </c>
      <c r="L10" s="1">
        <f t="shared" si="0"/>
        <v>57</v>
      </c>
      <c r="M10" s="1">
        <f t="shared" si="0"/>
        <v>16</v>
      </c>
      <c r="N10" s="1">
        <f t="shared" si="0"/>
        <v>1682</v>
      </c>
      <c r="O10" s="2">
        <f t="shared" si="0"/>
        <v>1651</v>
      </c>
      <c r="P10" s="1">
        <f t="shared" si="0"/>
        <v>120</v>
      </c>
      <c r="Q10" s="1">
        <f t="shared" si="0"/>
        <v>70</v>
      </c>
      <c r="R10" s="1">
        <f t="shared" si="0"/>
        <v>1431</v>
      </c>
      <c r="S10" s="3">
        <f t="shared" si="2"/>
        <v>4.2398546335554212E-2</v>
      </c>
      <c r="T10" s="4">
        <f t="shared" si="3"/>
        <v>9.3676814988290398E-3</v>
      </c>
      <c r="U10" s="4">
        <f t="shared" si="4"/>
        <v>0.54031480886604566</v>
      </c>
    </row>
    <row r="11" spans="1:21" ht="14.4">
      <c r="A11" s="1" t="str">
        <f>all!A11</f>
        <v>Bertie</v>
      </c>
      <c r="B11" s="1" t="s">
        <v>146</v>
      </c>
      <c r="C11" s="1"/>
      <c r="D11" s="1"/>
      <c r="E11" s="1"/>
      <c r="F11" s="1"/>
      <c r="G11" s="2"/>
      <c r="H11" s="1"/>
      <c r="I11" s="1"/>
      <c r="J11" s="1"/>
      <c r="K11" s="2">
        <f>C11+C12</f>
        <v>0</v>
      </c>
      <c r="L11" s="1">
        <f t="shared" ref="L11:R11" si="5">D11+D12</f>
        <v>0</v>
      </c>
      <c r="M11" s="1">
        <f t="shared" si="5"/>
        <v>0</v>
      </c>
      <c r="N11" s="1">
        <f t="shared" si="5"/>
        <v>0</v>
      </c>
      <c r="O11" s="2">
        <f t="shared" si="5"/>
        <v>0</v>
      </c>
      <c r="P11" s="1">
        <f t="shared" si="5"/>
        <v>0</v>
      </c>
      <c r="Q11" s="1">
        <f t="shared" si="5"/>
        <v>0</v>
      </c>
      <c r="R11" s="1">
        <f t="shared" si="5"/>
        <v>0</v>
      </c>
      <c r="S11" s="3" t="str">
        <f t="shared" si="2"/>
        <v/>
      </c>
      <c r="T11" s="4" t="str">
        <f t="shared" si="3"/>
        <v/>
      </c>
      <c r="U11" s="4" t="str">
        <f t="shared" si="4"/>
        <v/>
      </c>
    </row>
    <row r="12" spans="1:21" ht="14.4">
      <c r="A12" s="1"/>
      <c r="B12" s="1" t="s">
        <v>147</v>
      </c>
      <c r="C12" s="1"/>
      <c r="D12" s="1"/>
      <c r="E12" s="1"/>
      <c r="F12" s="1"/>
      <c r="G12" s="2"/>
      <c r="H12" s="1"/>
      <c r="I12" s="1"/>
      <c r="J12" s="1"/>
      <c r="K12" s="2"/>
      <c r="L12" s="1"/>
      <c r="M12" s="1"/>
      <c r="N12" s="1"/>
      <c r="O12" s="2"/>
      <c r="P12" s="1"/>
      <c r="Q12" s="1"/>
      <c r="R12" s="1"/>
      <c r="S12" s="3" t="str">
        <f t="shared" si="2"/>
        <v/>
      </c>
      <c r="T12" s="4" t="str">
        <f t="shared" si="3"/>
        <v/>
      </c>
      <c r="U12" s="4" t="str">
        <f t="shared" si="4"/>
        <v/>
      </c>
    </row>
    <row r="13" spans="1:21" ht="14.4">
      <c r="A13" s="1" t="str">
        <f>all!A13</f>
        <v>Bladen</v>
      </c>
      <c r="B13" s="1" t="s">
        <v>148</v>
      </c>
      <c r="C13" s="1"/>
      <c r="D13" s="1"/>
      <c r="E13" s="1"/>
      <c r="F13" s="1"/>
      <c r="G13" s="2"/>
      <c r="H13" s="1"/>
      <c r="I13" s="1"/>
      <c r="J13" s="1"/>
      <c r="K13" s="2">
        <f t="shared" si="1"/>
        <v>0</v>
      </c>
      <c r="L13" s="1">
        <f t="shared" si="0"/>
        <v>0</v>
      </c>
      <c r="M13" s="1">
        <f t="shared" si="0"/>
        <v>0</v>
      </c>
      <c r="N13" s="1">
        <f t="shared" si="0"/>
        <v>0</v>
      </c>
      <c r="O13" s="2">
        <f t="shared" si="0"/>
        <v>0</v>
      </c>
      <c r="P13" s="1">
        <f t="shared" si="0"/>
        <v>0</v>
      </c>
      <c r="Q13" s="1">
        <f t="shared" si="0"/>
        <v>0</v>
      </c>
      <c r="R13" s="1">
        <f t="shared" si="0"/>
        <v>0</v>
      </c>
      <c r="S13" s="3" t="str">
        <f t="shared" si="2"/>
        <v/>
      </c>
      <c r="T13" s="4" t="str">
        <f t="shared" si="3"/>
        <v/>
      </c>
      <c r="U13" s="4" t="str">
        <f t="shared" si="4"/>
        <v/>
      </c>
    </row>
    <row r="14" spans="1:21" ht="14.4">
      <c r="A14" s="1" t="str">
        <f>all!A14</f>
        <v>Brunswick</v>
      </c>
      <c r="B14" s="1" t="s">
        <v>150</v>
      </c>
      <c r="C14" s="1">
        <v>3239</v>
      </c>
      <c r="D14" s="1">
        <v>164</v>
      </c>
      <c r="E14" s="1">
        <v>16</v>
      </c>
      <c r="F14" s="1">
        <v>2854</v>
      </c>
      <c r="G14" s="2">
        <v>2997</v>
      </c>
      <c r="H14" s="1">
        <v>440</v>
      </c>
      <c r="I14" s="1">
        <v>226</v>
      </c>
      <c r="J14" s="1">
        <v>2126</v>
      </c>
      <c r="K14" s="2">
        <f>SUM(C14:C19)</f>
        <v>3239</v>
      </c>
      <c r="L14" s="6">
        <f t="shared" ref="L14:Q14" si="6">SUM(D14:D19)</f>
        <v>164</v>
      </c>
      <c r="M14" s="6">
        <f t="shared" si="6"/>
        <v>16</v>
      </c>
      <c r="N14" s="6">
        <f t="shared" si="6"/>
        <v>2854</v>
      </c>
      <c r="O14" s="2">
        <f t="shared" si="6"/>
        <v>2997</v>
      </c>
      <c r="P14" s="6">
        <f t="shared" si="6"/>
        <v>440</v>
      </c>
      <c r="Q14" s="6">
        <f t="shared" si="6"/>
        <v>226</v>
      </c>
      <c r="R14" s="6">
        <f t="shared" ref="R14" si="7">J14+J15</f>
        <v>2126</v>
      </c>
      <c r="S14" s="3">
        <f t="shared" si="2"/>
        <v>7.5408742075408736E-2</v>
      </c>
      <c r="T14" s="4">
        <f t="shared" si="3"/>
        <v>4.9397962334053721E-3</v>
      </c>
      <c r="U14" s="4">
        <f t="shared" si="4"/>
        <v>0.57309236947791165</v>
      </c>
    </row>
    <row r="15" spans="1:21" ht="14.4">
      <c r="A15" s="1"/>
      <c r="B15" s="1" t="s">
        <v>151</v>
      </c>
      <c r="C15" s="1"/>
      <c r="D15" s="1"/>
      <c r="E15" s="1"/>
      <c r="F15" s="1"/>
      <c r="G15" s="2"/>
      <c r="H15" s="1"/>
      <c r="I15" s="1"/>
      <c r="J15" s="1"/>
      <c r="K15" s="2"/>
      <c r="L15" s="1"/>
      <c r="M15" s="1"/>
      <c r="N15" s="1"/>
      <c r="O15" s="2"/>
      <c r="P15" s="1"/>
      <c r="Q15" s="1"/>
      <c r="R15" s="1"/>
      <c r="S15" s="3" t="str">
        <f t="shared" si="2"/>
        <v/>
      </c>
      <c r="T15" s="4" t="str">
        <f t="shared" si="3"/>
        <v/>
      </c>
      <c r="U15" s="4" t="str">
        <f t="shared" si="4"/>
        <v/>
      </c>
    </row>
    <row r="16" spans="1:21" ht="14.4">
      <c r="A16" s="1"/>
      <c r="B16" s="1" t="s">
        <v>152</v>
      </c>
      <c r="C16" s="1"/>
      <c r="D16" s="1"/>
      <c r="E16" s="1"/>
      <c r="F16" s="1"/>
      <c r="G16" s="2"/>
      <c r="H16" s="1"/>
      <c r="I16" s="1"/>
      <c r="J16" s="1"/>
      <c r="K16" s="2"/>
      <c r="L16" s="1"/>
      <c r="M16" s="1"/>
      <c r="N16" s="1"/>
      <c r="O16" s="2"/>
      <c r="P16" s="1"/>
      <c r="Q16" s="1"/>
      <c r="R16" s="1"/>
      <c r="S16" s="3" t="str">
        <f t="shared" si="2"/>
        <v/>
      </c>
      <c r="T16" s="4" t="str">
        <f t="shared" si="3"/>
        <v/>
      </c>
      <c r="U16" s="4" t="str">
        <f t="shared" si="4"/>
        <v/>
      </c>
    </row>
    <row r="17" spans="1:21" ht="14.4">
      <c r="A17" s="1"/>
      <c r="B17" s="1" t="s">
        <v>153</v>
      </c>
      <c r="C17" s="1"/>
      <c r="D17" s="1"/>
      <c r="E17" s="1"/>
      <c r="F17" s="1"/>
      <c r="G17" s="2"/>
      <c r="H17" s="1"/>
      <c r="I17" s="1"/>
      <c r="J17" s="1"/>
      <c r="K17" s="2"/>
      <c r="L17" s="1"/>
      <c r="M17" s="1"/>
      <c r="N17" s="1"/>
      <c r="O17" s="2"/>
      <c r="P17" s="1"/>
      <c r="Q17" s="1"/>
      <c r="R17" s="1"/>
      <c r="S17" s="3" t="str">
        <f t="shared" si="2"/>
        <v/>
      </c>
      <c r="T17" s="4" t="str">
        <f t="shared" si="3"/>
        <v/>
      </c>
      <c r="U17" s="4" t="str">
        <f t="shared" si="4"/>
        <v/>
      </c>
    </row>
    <row r="18" spans="1:21" ht="14.4">
      <c r="A18" s="1"/>
      <c r="B18" s="1" t="s">
        <v>154</v>
      </c>
      <c r="C18" s="1"/>
      <c r="D18" s="1"/>
      <c r="E18" s="1"/>
      <c r="F18" s="1"/>
      <c r="G18" s="2"/>
      <c r="H18" s="1"/>
      <c r="I18" s="1"/>
      <c r="J18" s="1"/>
      <c r="K18" s="2"/>
      <c r="L18" s="1"/>
      <c r="M18" s="1"/>
      <c r="N18" s="1"/>
      <c r="O18" s="2"/>
      <c r="P18" s="1"/>
      <c r="Q18" s="1"/>
      <c r="R18" s="1"/>
      <c r="S18" s="3" t="str">
        <f t="shared" si="2"/>
        <v/>
      </c>
      <c r="T18" s="4" t="str">
        <f t="shared" si="3"/>
        <v/>
      </c>
      <c r="U18" s="4" t="str">
        <f t="shared" si="4"/>
        <v/>
      </c>
    </row>
    <row r="19" spans="1:21" ht="14.4">
      <c r="A19" s="1"/>
      <c r="B19" s="1" t="s">
        <v>155</v>
      </c>
      <c r="C19" s="1"/>
      <c r="D19" s="1"/>
      <c r="E19" s="1"/>
      <c r="F19" s="1"/>
      <c r="G19" s="2"/>
      <c r="H19" s="1"/>
      <c r="I19" s="1"/>
      <c r="J19" s="1"/>
      <c r="K19" s="2"/>
      <c r="L19" s="1"/>
      <c r="M19" s="1"/>
      <c r="N19" s="1"/>
      <c r="O19" s="2"/>
      <c r="P19" s="1"/>
      <c r="Q19" s="1"/>
      <c r="R19" s="1"/>
      <c r="S19" s="3" t="str">
        <f t="shared" si="2"/>
        <v/>
      </c>
      <c r="T19" s="4" t="str">
        <f t="shared" si="3"/>
        <v/>
      </c>
      <c r="U19" s="4" t="str">
        <f t="shared" si="4"/>
        <v/>
      </c>
    </row>
    <row r="20" spans="1:21" ht="14.4">
      <c r="A20" s="1" t="str">
        <f>all!A20</f>
        <v>Buncombe</v>
      </c>
      <c r="B20" s="1" t="s">
        <v>157</v>
      </c>
      <c r="C20" s="1">
        <v>4318</v>
      </c>
      <c r="D20" s="1">
        <v>572</v>
      </c>
      <c r="E20" s="1">
        <v>60</v>
      </c>
      <c r="F20" s="1">
        <v>3566</v>
      </c>
      <c r="G20" s="2">
        <v>5089</v>
      </c>
      <c r="H20" s="1">
        <v>1136</v>
      </c>
      <c r="I20" s="1">
        <v>672</v>
      </c>
      <c r="J20" s="1">
        <v>3117</v>
      </c>
      <c r="K20" s="2">
        <f t="shared" si="1"/>
        <v>4318</v>
      </c>
      <c r="L20" s="1">
        <f t="shared" si="0"/>
        <v>572</v>
      </c>
      <c r="M20" s="1">
        <f t="shared" si="0"/>
        <v>60</v>
      </c>
      <c r="N20" s="1">
        <f t="shared" si="0"/>
        <v>3566</v>
      </c>
      <c r="O20" s="2">
        <f t="shared" si="0"/>
        <v>5089</v>
      </c>
      <c r="P20" s="1">
        <f t="shared" si="0"/>
        <v>1136</v>
      </c>
      <c r="Q20" s="1">
        <f t="shared" si="0"/>
        <v>672</v>
      </c>
      <c r="R20" s="1">
        <f t="shared" si="0"/>
        <v>3117</v>
      </c>
      <c r="S20" s="3">
        <f t="shared" si="2"/>
        <v>0.13204951856946354</v>
      </c>
      <c r="T20" s="4">
        <f t="shared" si="3"/>
        <v>1.3895321908290875E-2</v>
      </c>
      <c r="U20" s="4">
        <f t="shared" si="4"/>
        <v>0.53359269789016905</v>
      </c>
    </row>
    <row r="21" spans="1:21" ht="14.4">
      <c r="A21" s="1" t="str">
        <f>all!A21</f>
        <v>Burke</v>
      </c>
      <c r="B21" s="1" t="s">
        <v>159</v>
      </c>
      <c r="C21" s="1"/>
      <c r="D21" s="1"/>
      <c r="E21" s="1"/>
      <c r="F21" s="1"/>
      <c r="G21" s="2"/>
      <c r="H21" s="1"/>
      <c r="I21" s="1"/>
      <c r="J21" s="1"/>
      <c r="K21" s="2">
        <f t="shared" si="1"/>
        <v>0</v>
      </c>
      <c r="L21" s="1">
        <f t="shared" si="1"/>
        <v>0</v>
      </c>
      <c r="M21" s="1">
        <f t="shared" si="1"/>
        <v>0</v>
      </c>
      <c r="N21" s="1">
        <f t="shared" si="1"/>
        <v>0</v>
      </c>
      <c r="O21" s="2">
        <f t="shared" si="1"/>
        <v>0</v>
      </c>
      <c r="P21" s="1">
        <f t="shared" si="1"/>
        <v>0</v>
      </c>
      <c r="Q21" s="1">
        <f t="shared" si="1"/>
        <v>0</v>
      </c>
      <c r="R21" s="1">
        <f t="shared" si="1"/>
        <v>0</v>
      </c>
      <c r="S21" s="3" t="str">
        <f t="shared" si="2"/>
        <v/>
      </c>
      <c r="T21" s="4" t="str">
        <f t="shared" si="3"/>
        <v/>
      </c>
      <c r="U21" s="4" t="str">
        <f t="shared" si="4"/>
        <v/>
      </c>
    </row>
    <row r="22" spans="1:21" ht="14.4">
      <c r="A22" s="1" t="str">
        <f>all!A22</f>
        <v>Cabarrus</v>
      </c>
      <c r="B22" s="1" t="s">
        <v>161</v>
      </c>
      <c r="C22" s="1"/>
      <c r="D22" s="1"/>
      <c r="E22" s="1"/>
      <c r="F22" s="1"/>
      <c r="G22" s="2"/>
      <c r="H22" s="1"/>
      <c r="I22" s="1"/>
      <c r="J22" s="1"/>
      <c r="K22" s="2">
        <f t="shared" si="1"/>
        <v>0</v>
      </c>
      <c r="L22" s="1">
        <f t="shared" si="1"/>
        <v>0</v>
      </c>
      <c r="M22" s="1">
        <f t="shared" si="1"/>
        <v>0</v>
      </c>
      <c r="N22" s="1">
        <f t="shared" si="1"/>
        <v>0</v>
      </c>
      <c r="O22" s="2">
        <f t="shared" si="1"/>
        <v>0</v>
      </c>
      <c r="P22" s="1">
        <f t="shared" si="1"/>
        <v>0</v>
      </c>
      <c r="Q22" s="1">
        <f t="shared" si="1"/>
        <v>0</v>
      </c>
      <c r="R22" s="1">
        <f t="shared" si="1"/>
        <v>0</v>
      </c>
      <c r="S22" s="3" t="str">
        <f t="shared" si="2"/>
        <v/>
      </c>
      <c r="T22" s="4" t="str">
        <f t="shared" si="3"/>
        <v/>
      </c>
      <c r="U22" s="4" t="str">
        <f t="shared" si="4"/>
        <v/>
      </c>
    </row>
    <row r="23" spans="1:21" ht="14.4">
      <c r="A23" s="1" t="str">
        <f>all!A23</f>
        <v>Caldwell</v>
      </c>
      <c r="B23" s="1" t="s">
        <v>163</v>
      </c>
      <c r="C23" s="1">
        <v>2884</v>
      </c>
      <c r="D23" s="1">
        <v>49</v>
      </c>
      <c r="E23" s="1">
        <v>24</v>
      </c>
      <c r="F23" s="1">
        <v>2931</v>
      </c>
      <c r="G23" s="2">
        <v>3496</v>
      </c>
      <c r="H23" s="1">
        <v>273</v>
      </c>
      <c r="I23" s="1">
        <v>190</v>
      </c>
      <c r="J23" s="1">
        <v>3112</v>
      </c>
      <c r="K23" s="2">
        <f t="shared" si="1"/>
        <v>2884</v>
      </c>
      <c r="L23" s="1">
        <f t="shared" si="1"/>
        <v>49</v>
      </c>
      <c r="M23" s="1">
        <f t="shared" si="1"/>
        <v>24</v>
      </c>
      <c r="N23" s="1">
        <f t="shared" si="1"/>
        <v>2931</v>
      </c>
      <c r="O23" s="2">
        <f t="shared" si="1"/>
        <v>3496</v>
      </c>
      <c r="P23" s="1">
        <f t="shared" si="1"/>
        <v>273</v>
      </c>
      <c r="Q23" s="1">
        <f t="shared" si="1"/>
        <v>190</v>
      </c>
      <c r="R23" s="1">
        <f t="shared" si="1"/>
        <v>3112</v>
      </c>
      <c r="S23" s="3">
        <f t="shared" si="2"/>
        <v>5.434782608695652E-2</v>
      </c>
      <c r="T23" s="4">
        <f t="shared" si="3"/>
        <v>8.321775312066574E-3</v>
      </c>
      <c r="U23" s="4">
        <f t="shared" si="4"/>
        <v>0.48502399470461693</v>
      </c>
    </row>
    <row r="24" spans="1:21" ht="14.4">
      <c r="A24" s="1" t="str">
        <f>all!A24</f>
        <v>Camden</v>
      </c>
      <c r="B24" s="1" t="s">
        <v>337</v>
      </c>
      <c r="C24" s="1"/>
      <c r="D24" s="1"/>
      <c r="E24" s="1"/>
      <c r="F24" s="1"/>
      <c r="G24" s="2"/>
      <c r="H24" s="1"/>
      <c r="I24" s="1"/>
      <c r="J24" s="1"/>
      <c r="K24" s="2"/>
      <c r="L24" s="1"/>
      <c r="M24" s="1"/>
      <c r="N24" s="1"/>
      <c r="O24" s="2"/>
      <c r="P24" s="1"/>
      <c r="Q24" s="1"/>
      <c r="R24" s="1"/>
      <c r="S24" s="3" t="str">
        <f t="shared" si="2"/>
        <v/>
      </c>
      <c r="T24" s="4" t="str">
        <f t="shared" si="3"/>
        <v/>
      </c>
      <c r="U24" s="4"/>
    </row>
    <row r="25" spans="1:21" ht="14.4">
      <c r="A25" s="1" t="str">
        <f>all!A25</f>
        <v>Carteret</v>
      </c>
      <c r="B25" s="1" t="s">
        <v>165</v>
      </c>
      <c r="C25" s="1">
        <v>2792</v>
      </c>
      <c r="D25" s="1">
        <v>306</v>
      </c>
      <c r="E25" s="1">
        <v>29</v>
      </c>
      <c r="F25" s="1">
        <v>2227</v>
      </c>
      <c r="G25" s="2">
        <v>1631</v>
      </c>
      <c r="H25" s="1">
        <v>561</v>
      </c>
      <c r="I25" s="1">
        <v>175</v>
      </c>
      <c r="J25" s="1">
        <v>827</v>
      </c>
      <c r="K25" s="2">
        <f t="shared" si="1"/>
        <v>2792</v>
      </c>
      <c r="L25" s="1">
        <f t="shared" si="1"/>
        <v>306</v>
      </c>
      <c r="M25" s="1">
        <f t="shared" si="1"/>
        <v>29</v>
      </c>
      <c r="N25" s="1">
        <f t="shared" si="1"/>
        <v>2227</v>
      </c>
      <c r="O25" s="2">
        <f t="shared" si="1"/>
        <v>1631</v>
      </c>
      <c r="P25" s="1">
        <f t="shared" si="1"/>
        <v>561</v>
      </c>
      <c r="Q25" s="1">
        <f t="shared" si="1"/>
        <v>175</v>
      </c>
      <c r="R25" s="1">
        <f t="shared" si="1"/>
        <v>827</v>
      </c>
      <c r="S25" s="3">
        <f t="shared" si="2"/>
        <v>0.1072961373390558</v>
      </c>
      <c r="T25" s="4">
        <f t="shared" si="3"/>
        <v>1.0386819484240688E-2</v>
      </c>
      <c r="U25" s="4">
        <f t="shared" si="4"/>
        <v>0.72920759659462997</v>
      </c>
    </row>
    <row r="26" spans="1:21" ht="14.4">
      <c r="A26" s="1" t="str">
        <f>all!A26</f>
        <v>Caswell</v>
      </c>
      <c r="B26" s="1" t="s">
        <v>166</v>
      </c>
      <c r="C26" s="1">
        <v>946</v>
      </c>
      <c r="D26" s="1">
        <v>47</v>
      </c>
      <c r="E26" s="1">
        <v>9</v>
      </c>
      <c r="F26" s="1">
        <v>900</v>
      </c>
      <c r="G26" s="2">
        <v>1081</v>
      </c>
      <c r="H26" s="1">
        <v>133</v>
      </c>
      <c r="I26" s="1">
        <v>38</v>
      </c>
      <c r="J26" s="1">
        <v>900</v>
      </c>
      <c r="K26" s="2">
        <f t="shared" si="1"/>
        <v>946</v>
      </c>
      <c r="L26" s="1">
        <f t="shared" si="1"/>
        <v>47</v>
      </c>
      <c r="M26" s="1">
        <f t="shared" si="1"/>
        <v>9</v>
      </c>
      <c r="N26" s="1">
        <f t="shared" si="1"/>
        <v>900</v>
      </c>
      <c r="O26" s="2">
        <f t="shared" si="1"/>
        <v>1081</v>
      </c>
      <c r="P26" s="1">
        <f t="shared" si="1"/>
        <v>133</v>
      </c>
      <c r="Q26" s="1">
        <f t="shared" si="1"/>
        <v>38</v>
      </c>
      <c r="R26" s="1">
        <f t="shared" si="1"/>
        <v>900</v>
      </c>
      <c r="S26" s="3">
        <f t="shared" si="2"/>
        <v>3.515263644773358E-2</v>
      </c>
      <c r="T26" s="4">
        <f t="shared" si="3"/>
        <v>9.5137420718816069E-3</v>
      </c>
      <c r="U26" s="4">
        <f t="shared" si="4"/>
        <v>0.5</v>
      </c>
    </row>
    <row r="27" spans="1:21" ht="14.4">
      <c r="A27" s="1" t="str">
        <f>all!A27</f>
        <v>Catawba</v>
      </c>
      <c r="B27" s="1" t="s">
        <v>168</v>
      </c>
      <c r="C27" s="1">
        <v>3257</v>
      </c>
      <c r="D27" s="1">
        <v>214</v>
      </c>
      <c r="E27" s="1">
        <v>8</v>
      </c>
      <c r="F27" s="1">
        <v>3023</v>
      </c>
      <c r="G27" s="2">
        <v>2940</v>
      </c>
      <c r="H27" s="1">
        <v>538</v>
      </c>
      <c r="I27" s="1">
        <v>262</v>
      </c>
      <c r="J27" s="1">
        <v>2150</v>
      </c>
      <c r="K27" s="2">
        <f t="shared" si="1"/>
        <v>3257</v>
      </c>
      <c r="L27" s="1">
        <f t="shared" si="1"/>
        <v>214</v>
      </c>
      <c r="M27" s="1">
        <f t="shared" si="1"/>
        <v>8</v>
      </c>
      <c r="N27" s="1">
        <f t="shared" si="1"/>
        <v>3023</v>
      </c>
      <c r="O27" s="2">
        <f t="shared" si="1"/>
        <v>2940</v>
      </c>
      <c r="P27" s="1">
        <f t="shared" si="1"/>
        <v>538</v>
      </c>
      <c r="Q27" s="1">
        <f t="shared" si="1"/>
        <v>262</v>
      </c>
      <c r="R27" s="1">
        <f t="shared" si="1"/>
        <v>2150</v>
      </c>
      <c r="S27" s="3">
        <f t="shared" si="2"/>
        <v>8.9115646258503406E-2</v>
      </c>
      <c r="T27" s="4">
        <f t="shared" si="3"/>
        <v>2.4562480810561868E-3</v>
      </c>
      <c r="U27" s="4">
        <f t="shared" si="4"/>
        <v>0.5843804368838198</v>
      </c>
    </row>
    <row r="28" spans="1:21" ht="14.4">
      <c r="A28" s="1" t="str">
        <f>all!A28</f>
        <v>Chatham</v>
      </c>
      <c r="B28" s="1" t="s">
        <v>170</v>
      </c>
      <c r="C28" s="1">
        <v>1044</v>
      </c>
      <c r="D28" s="1">
        <v>335</v>
      </c>
      <c r="E28" s="1">
        <v>6</v>
      </c>
      <c r="F28" s="1">
        <v>691</v>
      </c>
      <c r="G28" s="2">
        <v>1245</v>
      </c>
      <c r="H28" s="1">
        <v>303</v>
      </c>
      <c r="I28" s="1">
        <v>123</v>
      </c>
      <c r="J28" s="1">
        <v>782</v>
      </c>
      <c r="K28" s="2">
        <f t="shared" si="1"/>
        <v>1044</v>
      </c>
      <c r="L28" s="1">
        <f t="shared" si="1"/>
        <v>335</v>
      </c>
      <c r="M28" s="1">
        <f t="shared" si="1"/>
        <v>6</v>
      </c>
      <c r="N28" s="1">
        <f t="shared" si="1"/>
        <v>691</v>
      </c>
      <c r="O28" s="2">
        <f t="shared" si="1"/>
        <v>1245</v>
      </c>
      <c r="P28" s="1">
        <f t="shared" si="1"/>
        <v>303</v>
      </c>
      <c r="Q28" s="1">
        <f t="shared" si="1"/>
        <v>123</v>
      </c>
      <c r="R28" s="1">
        <f t="shared" si="1"/>
        <v>782</v>
      </c>
      <c r="S28" s="3">
        <f t="shared" si="2"/>
        <v>9.8795180722891562E-2</v>
      </c>
      <c r="T28" s="4">
        <f t="shared" si="3"/>
        <v>5.7471264367816091E-3</v>
      </c>
      <c r="U28" s="4">
        <f t="shared" si="4"/>
        <v>0.46911065852002715</v>
      </c>
    </row>
    <row r="29" spans="1:21" ht="14.4">
      <c r="A29" s="1" t="str">
        <f>all!A29</f>
        <v>Cherokee</v>
      </c>
      <c r="B29" s="1" t="s">
        <v>172</v>
      </c>
      <c r="C29" s="1"/>
      <c r="D29" s="1"/>
      <c r="E29" s="1"/>
      <c r="F29" s="1"/>
      <c r="G29" s="2"/>
      <c r="H29" s="1"/>
      <c r="I29" s="1"/>
      <c r="J29" s="1"/>
      <c r="K29" s="2">
        <f>C29+C31+C54</f>
        <v>0</v>
      </c>
      <c r="L29" s="1">
        <f t="shared" ref="L29:Q29" si="8">D29+D31+D54</f>
        <v>0</v>
      </c>
      <c r="M29" s="1">
        <f t="shared" si="8"/>
        <v>0</v>
      </c>
      <c r="N29" s="1">
        <f t="shared" si="8"/>
        <v>0</v>
      </c>
      <c r="O29" s="2">
        <f t="shared" si="8"/>
        <v>0</v>
      </c>
      <c r="P29" s="1">
        <f t="shared" si="8"/>
        <v>0</v>
      </c>
      <c r="Q29" s="1">
        <f t="shared" si="8"/>
        <v>0</v>
      </c>
      <c r="R29" s="1">
        <f t="shared" si="1"/>
        <v>0</v>
      </c>
      <c r="S29" s="3" t="str">
        <f t="shared" si="2"/>
        <v/>
      </c>
      <c r="T29" s="4" t="str">
        <f t="shared" si="3"/>
        <v/>
      </c>
      <c r="U29" s="4" t="str">
        <f t="shared" si="4"/>
        <v/>
      </c>
    </row>
    <row r="30" spans="1:21" ht="14.4">
      <c r="A30" s="1" t="str">
        <f>all!A30</f>
        <v>Chowan</v>
      </c>
      <c r="B30" s="1" t="s">
        <v>174</v>
      </c>
      <c r="C30" s="1">
        <v>739</v>
      </c>
      <c r="D30" s="1">
        <v>80</v>
      </c>
      <c r="E30" s="1">
        <v>6</v>
      </c>
      <c r="F30" s="1">
        <v>653</v>
      </c>
      <c r="G30" s="2">
        <v>709</v>
      </c>
      <c r="H30" s="1">
        <v>152</v>
      </c>
      <c r="I30" s="1">
        <v>70</v>
      </c>
      <c r="J30" s="1">
        <v>487</v>
      </c>
      <c r="K30" s="2">
        <f t="shared" ref="K30:Q30" si="9">C30+C53+C101</f>
        <v>1499</v>
      </c>
      <c r="L30" s="1">
        <f t="shared" si="9"/>
        <v>191</v>
      </c>
      <c r="M30" s="1">
        <f t="shared" si="9"/>
        <v>24</v>
      </c>
      <c r="N30" s="1">
        <f t="shared" si="9"/>
        <v>1284</v>
      </c>
      <c r="O30" s="2">
        <f t="shared" si="9"/>
        <v>1531</v>
      </c>
      <c r="P30" s="1">
        <f t="shared" si="9"/>
        <v>305</v>
      </c>
      <c r="Q30" s="1">
        <f t="shared" si="9"/>
        <v>105</v>
      </c>
      <c r="R30" s="1">
        <f t="shared" si="1"/>
        <v>487</v>
      </c>
      <c r="S30" s="3">
        <f t="shared" si="2"/>
        <v>6.8582625734813843E-2</v>
      </c>
      <c r="T30" s="4">
        <f t="shared" si="3"/>
        <v>1.6010673782521682E-2</v>
      </c>
      <c r="U30" s="4">
        <f t="shared" si="4"/>
        <v>0.72501411631846413</v>
      </c>
    </row>
    <row r="31" spans="1:21" ht="14.4">
      <c r="A31" s="1" t="str">
        <f>all!A31</f>
        <v>Clay</v>
      </c>
      <c r="B31" s="1" t="s">
        <v>123</v>
      </c>
      <c r="C31" s="1"/>
      <c r="D31" s="1"/>
      <c r="E31" s="1"/>
      <c r="F31" s="1"/>
      <c r="G31" s="2"/>
      <c r="H31" s="1"/>
      <c r="I31" s="1"/>
      <c r="J31" s="1"/>
      <c r="K31" s="2"/>
      <c r="L31" s="1"/>
      <c r="M31" s="1"/>
      <c r="N31" s="1"/>
      <c r="O31" s="2"/>
      <c r="P31" s="1"/>
      <c r="Q31" s="1"/>
      <c r="R31" s="1"/>
      <c r="S31" s="3" t="str">
        <f t="shared" si="2"/>
        <v/>
      </c>
      <c r="T31" s="4" t="str">
        <f t="shared" si="3"/>
        <v/>
      </c>
      <c r="U31" s="4" t="str">
        <f t="shared" si="4"/>
        <v/>
      </c>
    </row>
    <row r="32" spans="1:21" ht="14.4">
      <c r="A32" s="1" t="str">
        <f>all!A32</f>
        <v>Cleveland</v>
      </c>
      <c r="B32" s="1" t="s">
        <v>176</v>
      </c>
      <c r="C32" s="1">
        <v>3918</v>
      </c>
      <c r="D32" s="1">
        <v>6</v>
      </c>
      <c r="E32" s="1">
        <v>49</v>
      </c>
      <c r="F32" s="1">
        <v>3798</v>
      </c>
      <c r="G32" s="2">
        <v>3875</v>
      </c>
      <c r="H32" s="1">
        <v>35</v>
      </c>
      <c r="I32" s="1">
        <v>353</v>
      </c>
      <c r="J32" s="1">
        <v>3491</v>
      </c>
      <c r="K32" s="2">
        <f t="shared" si="1"/>
        <v>3918</v>
      </c>
      <c r="L32" s="1">
        <f t="shared" si="1"/>
        <v>6</v>
      </c>
      <c r="M32" s="1">
        <f t="shared" si="1"/>
        <v>49</v>
      </c>
      <c r="N32" s="1">
        <f t="shared" si="1"/>
        <v>3798</v>
      </c>
      <c r="O32" s="2">
        <f t="shared" si="1"/>
        <v>3875</v>
      </c>
      <c r="P32" s="1">
        <f t="shared" si="1"/>
        <v>35</v>
      </c>
      <c r="Q32" s="1">
        <f t="shared" si="1"/>
        <v>353</v>
      </c>
      <c r="R32" s="1">
        <f t="shared" si="1"/>
        <v>3491</v>
      </c>
      <c r="S32" s="3">
        <f t="shared" si="2"/>
        <v>9.1096774193548391E-2</v>
      </c>
      <c r="T32" s="4">
        <f t="shared" si="3"/>
        <v>1.2506380806533947E-2</v>
      </c>
      <c r="U32" s="4">
        <f t="shared" si="4"/>
        <v>0.52105913019618599</v>
      </c>
    </row>
    <row r="33" spans="1:21" ht="14.4">
      <c r="A33" s="1" t="str">
        <f>all!A33</f>
        <v>Columbus</v>
      </c>
      <c r="B33" s="1" t="s">
        <v>178</v>
      </c>
      <c r="C33" s="1">
        <v>1646</v>
      </c>
      <c r="D33" s="1">
        <v>90</v>
      </c>
      <c r="E33" s="1">
        <v>22</v>
      </c>
      <c r="F33" s="1">
        <v>1534</v>
      </c>
      <c r="G33" s="2">
        <v>2569</v>
      </c>
      <c r="H33" s="1">
        <v>418</v>
      </c>
      <c r="I33" s="1">
        <v>93</v>
      </c>
      <c r="J33" s="1">
        <v>2058</v>
      </c>
      <c r="K33" s="2">
        <f t="shared" si="1"/>
        <v>1646</v>
      </c>
      <c r="L33" s="1">
        <f t="shared" si="1"/>
        <v>90</v>
      </c>
      <c r="M33" s="1">
        <f t="shared" si="1"/>
        <v>22</v>
      </c>
      <c r="N33" s="1">
        <f t="shared" si="1"/>
        <v>1534</v>
      </c>
      <c r="O33" s="2">
        <f t="shared" si="1"/>
        <v>2569</v>
      </c>
      <c r="P33" s="1">
        <f t="shared" si="1"/>
        <v>418</v>
      </c>
      <c r="Q33" s="1">
        <f t="shared" si="1"/>
        <v>93</v>
      </c>
      <c r="R33" s="1">
        <f t="shared" si="1"/>
        <v>2058</v>
      </c>
      <c r="S33" s="3">
        <f t="shared" si="2"/>
        <v>3.62008563643441E-2</v>
      </c>
      <c r="T33" s="4">
        <f t="shared" si="3"/>
        <v>1.3365735115431349E-2</v>
      </c>
      <c r="U33" s="4">
        <f t="shared" si="4"/>
        <v>0.42706013363028955</v>
      </c>
    </row>
    <row r="34" spans="1:21" ht="14.4">
      <c r="A34" s="1" t="str">
        <f>all!A34</f>
        <v>Craven</v>
      </c>
      <c r="B34" s="1" t="s">
        <v>180</v>
      </c>
      <c r="C34" s="1">
        <v>3313</v>
      </c>
      <c r="D34" s="1">
        <v>165</v>
      </c>
      <c r="E34" s="1">
        <v>13</v>
      </c>
      <c r="F34" s="1">
        <v>3111</v>
      </c>
      <c r="G34" s="2">
        <v>2648</v>
      </c>
      <c r="H34" s="1">
        <v>346</v>
      </c>
      <c r="I34" s="1">
        <v>227</v>
      </c>
      <c r="J34" s="1">
        <v>2014</v>
      </c>
      <c r="K34" s="2">
        <f>C34+C35</f>
        <v>3515</v>
      </c>
      <c r="L34" s="1">
        <f t="shared" ref="L34:Q34" si="10">D34+D35</f>
        <v>181</v>
      </c>
      <c r="M34" s="1">
        <f t="shared" si="10"/>
        <v>22</v>
      </c>
      <c r="N34" s="1">
        <f t="shared" si="10"/>
        <v>3288</v>
      </c>
      <c r="O34" s="2">
        <f t="shared" si="10"/>
        <v>2927</v>
      </c>
      <c r="P34" s="1">
        <f t="shared" si="10"/>
        <v>441</v>
      </c>
      <c r="Q34" s="1">
        <f t="shared" si="10"/>
        <v>339</v>
      </c>
      <c r="R34" s="1">
        <f t="shared" si="1"/>
        <v>2014</v>
      </c>
      <c r="S34" s="3">
        <f t="shared" si="2"/>
        <v>0.11581824393577041</v>
      </c>
      <c r="T34" s="4">
        <f t="shared" si="3"/>
        <v>6.2588904694167854E-3</v>
      </c>
      <c r="U34" s="4">
        <f t="shared" si="4"/>
        <v>0.62014334213504341</v>
      </c>
    </row>
    <row r="35" spans="1:21" ht="14.4">
      <c r="A35" s="1"/>
      <c r="B35" s="1" t="s">
        <v>181</v>
      </c>
      <c r="C35" s="1">
        <v>202</v>
      </c>
      <c r="D35" s="1">
        <v>16</v>
      </c>
      <c r="E35" s="1">
        <v>9</v>
      </c>
      <c r="F35" s="1">
        <v>177</v>
      </c>
      <c r="G35" s="2">
        <v>279</v>
      </c>
      <c r="H35" s="1">
        <v>95</v>
      </c>
      <c r="I35" s="1">
        <v>112</v>
      </c>
      <c r="J35" s="1">
        <v>72</v>
      </c>
      <c r="K35" s="2"/>
      <c r="L35" s="1"/>
      <c r="M35" s="1"/>
      <c r="N35" s="1"/>
      <c r="O35" s="2"/>
      <c r="P35" s="1"/>
      <c r="Q35" s="1"/>
      <c r="R35" s="1"/>
      <c r="S35" s="3" t="str">
        <f t="shared" si="2"/>
        <v/>
      </c>
      <c r="T35" s="4" t="str">
        <f t="shared" si="3"/>
        <v/>
      </c>
      <c r="U35" s="4" t="str">
        <f t="shared" si="4"/>
        <v/>
      </c>
    </row>
    <row r="36" spans="1:21" ht="14.4">
      <c r="A36" s="1" t="str">
        <f>all!A36</f>
        <v>Cumberland</v>
      </c>
      <c r="B36" s="1" t="s">
        <v>182</v>
      </c>
      <c r="C36" s="1"/>
      <c r="D36" s="1"/>
      <c r="E36" s="1"/>
      <c r="F36" s="1"/>
      <c r="G36" s="2"/>
      <c r="H36" s="1"/>
      <c r="I36" s="1"/>
      <c r="J36" s="1"/>
      <c r="K36" s="2">
        <f t="shared" si="1"/>
        <v>0</v>
      </c>
      <c r="L36" s="1">
        <f t="shared" si="1"/>
        <v>0</v>
      </c>
      <c r="M36" s="1">
        <f t="shared" si="1"/>
        <v>0</v>
      </c>
      <c r="N36" s="1">
        <f t="shared" si="1"/>
        <v>0</v>
      </c>
      <c r="O36" s="2">
        <f t="shared" si="1"/>
        <v>0</v>
      </c>
      <c r="P36" s="1">
        <f t="shared" si="1"/>
        <v>0</v>
      </c>
      <c r="Q36" s="1">
        <f t="shared" si="1"/>
        <v>0</v>
      </c>
      <c r="R36" s="1">
        <f t="shared" si="1"/>
        <v>0</v>
      </c>
      <c r="S36" s="3" t="str">
        <f t="shared" si="2"/>
        <v/>
      </c>
      <c r="T36" s="4" t="str">
        <f t="shared" si="3"/>
        <v/>
      </c>
      <c r="U36" s="4" t="str">
        <f t="shared" si="4"/>
        <v/>
      </c>
    </row>
    <row r="37" spans="1:21" ht="14.4">
      <c r="A37" s="1" t="str">
        <f>all!A37</f>
        <v>Currituck</v>
      </c>
      <c r="B37" s="1" t="s">
        <v>184</v>
      </c>
      <c r="C37" s="1"/>
      <c r="D37" s="1"/>
      <c r="E37" s="1"/>
      <c r="F37" s="1"/>
      <c r="G37" s="2"/>
      <c r="H37" s="1"/>
      <c r="I37" s="1"/>
      <c r="J37" s="1"/>
      <c r="K37" s="2">
        <f t="shared" si="1"/>
        <v>0</v>
      </c>
      <c r="L37" s="1">
        <f t="shared" si="1"/>
        <v>0</v>
      </c>
      <c r="M37" s="1">
        <f t="shared" si="1"/>
        <v>0</v>
      </c>
      <c r="N37" s="1">
        <f t="shared" si="1"/>
        <v>0</v>
      </c>
      <c r="O37" s="2">
        <f t="shared" si="1"/>
        <v>0</v>
      </c>
      <c r="P37" s="1">
        <f t="shared" si="1"/>
        <v>0</v>
      </c>
      <c r="Q37" s="1">
        <f t="shared" si="1"/>
        <v>0</v>
      </c>
      <c r="R37" s="1">
        <f t="shared" si="1"/>
        <v>0</v>
      </c>
      <c r="S37" s="3" t="str">
        <f t="shared" si="2"/>
        <v/>
      </c>
      <c r="T37" s="4" t="str">
        <f t="shared" si="3"/>
        <v/>
      </c>
      <c r="U37" s="4" t="str">
        <f t="shared" si="4"/>
        <v/>
      </c>
    </row>
    <row r="38" spans="1:21" ht="14.4">
      <c r="A38" s="1" t="str">
        <f>all!A38</f>
        <v>Dare</v>
      </c>
      <c r="B38" s="1" t="s">
        <v>186</v>
      </c>
      <c r="C38" s="1">
        <v>912</v>
      </c>
      <c r="D38" s="1">
        <v>85</v>
      </c>
      <c r="E38" s="1">
        <v>21</v>
      </c>
      <c r="F38" s="1">
        <v>788</v>
      </c>
      <c r="G38" s="2">
        <v>665</v>
      </c>
      <c r="H38" s="1">
        <v>126</v>
      </c>
      <c r="I38" s="1">
        <v>266</v>
      </c>
      <c r="J38" s="1">
        <v>234</v>
      </c>
      <c r="K38" s="2">
        <f>C38+C39</f>
        <v>983</v>
      </c>
      <c r="L38" s="6">
        <f t="shared" ref="L38:Q38" si="11">D38+D39</f>
        <v>86</v>
      </c>
      <c r="M38" s="6">
        <f t="shared" si="11"/>
        <v>30</v>
      </c>
      <c r="N38" s="6">
        <f t="shared" si="11"/>
        <v>848</v>
      </c>
      <c r="O38" s="2">
        <f t="shared" si="11"/>
        <v>780</v>
      </c>
      <c r="P38" s="6">
        <f t="shared" si="11"/>
        <v>139</v>
      </c>
      <c r="Q38" s="6">
        <f t="shared" si="11"/>
        <v>335</v>
      </c>
      <c r="R38" s="1">
        <f t="shared" si="1"/>
        <v>234</v>
      </c>
      <c r="S38" s="3">
        <f t="shared" si="2"/>
        <v>0.42948717948717946</v>
      </c>
      <c r="T38" s="4">
        <f t="shared" si="3"/>
        <v>3.0518819938962362E-2</v>
      </c>
      <c r="U38" s="4">
        <f t="shared" si="4"/>
        <v>0.7837338262476895</v>
      </c>
    </row>
    <row r="39" spans="1:21" ht="14.4">
      <c r="A39" s="1"/>
      <c r="B39" s="1" t="s">
        <v>187</v>
      </c>
      <c r="C39" s="1">
        <v>71</v>
      </c>
      <c r="D39" s="1">
        <v>1</v>
      </c>
      <c r="E39" s="1">
        <v>9</v>
      </c>
      <c r="F39" s="1">
        <v>60</v>
      </c>
      <c r="G39" s="2">
        <v>115</v>
      </c>
      <c r="H39" s="1">
        <v>13</v>
      </c>
      <c r="I39" s="1">
        <v>69</v>
      </c>
      <c r="J39" s="1">
        <v>33</v>
      </c>
      <c r="K39" s="2"/>
      <c r="L39" s="6"/>
      <c r="M39" s="6"/>
      <c r="N39" s="6"/>
      <c r="O39" s="2"/>
      <c r="P39" s="6"/>
      <c r="Q39" s="6"/>
      <c r="R39" s="1"/>
      <c r="S39" s="3" t="str">
        <f t="shared" si="2"/>
        <v/>
      </c>
      <c r="T39" s="4" t="str">
        <f t="shared" si="3"/>
        <v/>
      </c>
      <c r="U39" s="4" t="str">
        <f t="shared" si="4"/>
        <v/>
      </c>
    </row>
    <row r="40" spans="1:21" ht="14.4">
      <c r="A40" s="1" t="str">
        <f>all!A40</f>
        <v>Davidson</v>
      </c>
      <c r="B40" s="1" t="s">
        <v>188</v>
      </c>
      <c r="C40" s="1">
        <v>3244</v>
      </c>
      <c r="D40" s="1">
        <v>153</v>
      </c>
      <c r="E40" s="1">
        <v>17</v>
      </c>
      <c r="F40" s="1">
        <v>3074</v>
      </c>
      <c r="G40" s="2">
        <v>3712</v>
      </c>
      <c r="H40" s="1">
        <v>388</v>
      </c>
      <c r="I40" s="1">
        <v>300</v>
      </c>
      <c r="J40" s="1">
        <v>3024</v>
      </c>
      <c r="K40" s="2">
        <f t="shared" si="1"/>
        <v>3244</v>
      </c>
      <c r="L40" s="6">
        <f t="shared" si="1"/>
        <v>153</v>
      </c>
      <c r="M40" s="6">
        <f t="shared" si="1"/>
        <v>17</v>
      </c>
      <c r="N40" s="6">
        <f t="shared" si="1"/>
        <v>3074</v>
      </c>
      <c r="O40" s="2">
        <f t="shared" si="1"/>
        <v>3712</v>
      </c>
      <c r="P40" s="6">
        <f t="shared" si="1"/>
        <v>388</v>
      </c>
      <c r="Q40" s="6">
        <f t="shared" si="1"/>
        <v>300</v>
      </c>
      <c r="R40" s="1">
        <f t="shared" si="1"/>
        <v>3024</v>
      </c>
      <c r="S40" s="3">
        <f t="shared" si="2"/>
        <v>8.0818965517241381E-2</v>
      </c>
      <c r="T40" s="4">
        <f t="shared" si="3"/>
        <v>5.2404438964241675E-3</v>
      </c>
      <c r="U40" s="4">
        <f t="shared" si="4"/>
        <v>0.50409970482125288</v>
      </c>
    </row>
    <row r="41" spans="1:21" ht="14.4">
      <c r="A41" s="1" t="str">
        <f>all!A41</f>
        <v>Davie</v>
      </c>
      <c r="B41" s="1" t="s">
        <v>189</v>
      </c>
      <c r="C41" s="1">
        <v>697</v>
      </c>
      <c r="D41" s="1">
        <v>43</v>
      </c>
      <c r="E41" s="1">
        <v>3</v>
      </c>
      <c r="F41" s="1">
        <v>651</v>
      </c>
      <c r="G41" s="2">
        <v>916</v>
      </c>
      <c r="H41" s="1">
        <v>72</v>
      </c>
      <c r="I41" s="1">
        <v>41</v>
      </c>
      <c r="J41" s="1">
        <v>803</v>
      </c>
      <c r="K41" s="2">
        <f t="shared" si="1"/>
        <v>697</v>
      </c>
      <c r="L41" s="6">
        <f t="shared" si="1"/>
        <v>43</v>
      </c>
      <c r="M41" s="6">
        <f t="shared" si="1"/>
        <v>3</v>
      </c>
      <c r="N41" s="6">
        <f t="shared" si="1"/>
        <v>651</v>
      </c>
      <c r="O41" s="2">
        <f t="shared" si="1"/>
        <v>916</v>
      </c>
      <c r="P41" s="6">
        <f t="shared" si="1"/>
        <v>72</v>
      </c>
      <c r="Q41" s="6">
        <f t="shared" si="1"/>
        <v>41</v>
      </c>
      <c r="R41" s="1">
        <f t="shared" si="1"/>
        <v>803</v>
      </c>
      <c r="S41" s="3">
        <f t="shared" si="2"/>
        <v>4.4759825327510917E-2</v>
      </c>
      <c r="T41" s="4">
        <f t="shared" si="3"/>
        <v>4.30416068866571E-3</v>
      </c>
      <c r="U41" s="4">
        <f t="shared" si="4"/>
        <v>0.44773039889958732</v>
      </c>
    </row>
    <row r="42" spans="1:21" ht="14.4">
      <c r="A42" s="1" t="str">
        <f>all!A42</f>
        <v>Duplin</v>
      </c>
      <c r="B42" s="1" t="s">
        <v>191</v>
      </c>
      <c r="C42" s="1">
        <v>1070</v>
      </c>
      <c r="D42" s="1">
        <v>9</v>
      </c>
      <c r="E42" s="1">
        <v>16</v>
      </c>
      <c r="F42" s="1">
        <v>1045</v>
      </c>
      <c r="G42" s="2">
        <v>1931</v>
      </c>
      <c r="H42" s="1">
        <v>163</v>
      </c>
      <c r="I42" s="1">
        <v>61</v>
      </c>
      <c r="J42" s="1">
        <v>1707</v>
      </c>
      <c r="K42" s="2">
        <f>SUM(C42:C46)</f>
        <v>1070</v>
      </c>
      <c r="L42" s="6">
        <f t="shared" ref="L42:Q42" si="12">SUM(D42:D46)</f>
        <v>9</v>
      </c>
      <c r="M42" s="6">
        <f t="shared" si="12"/>
        <v>16</v>
      </c>
      <c r="N42" s="6">
        <f t="shared" si="12"/>
        <v>1045</v>
      </c>
      <c r="O42" s="2">
        <f t="shared" si="12"/>
        <v>1931</v>
      </c>
      <c r="P42" s="6">
        <f t="shared" si="12"/>
        <v>163</v>
      </c>
      <c r="Q42" s="6">
        <f t="shared" si="12"/>
        <v>61</v>
      </c>
      <c r="R42" s="1">
        <f t="shared" si="1"/>
        <v>1707</v>
      </c>
      <c r="S42" s="3">
        <f t="shared" si="2"/>
        <v>3.1589849818746761E-2</v>
      </c>
      <c r="T42" s="4">
        <f t="shared" si="3"/>
        <v>1.4953271028037384E-2</v>
      </c>
      <c r="U42" s="4">
        <f t="shared" si="4"/>
        <v>0.37972383720930231</v>
      </c>
    </row>
    <row r="43" spans="1:21" ht="14.4">
      <c r="A43" s="1"/>
      <c r="B43" s="1" t="s">
        <v>192</v>
      </c>
      <c r="C43" s="1"/>
      <c r="D43" s="1"/>
      <c r="E43" s="1"/>
      <c r="F43" s="1"/>
      <c r="G43" s="2"/>
      <c r="H43" s="1"/>
      <c r="I43" s="1"/>
      <c r="J43" s="1"/>
      <c r="K43" s="2"/>
      <c r="L43" s="1"/>
      <c r="M43" s="1"/>
      <c r="N43" s="1"/>
      <c r="O43" s="2"/>
      <c r="P43" s="1"/>
      <c r="Q43" s="1"/>
      <c r="R43" s="1"/>
      <c r="S43" s="3" t="str">
        <f t="shared" si="2"/>
        <v/>
      </c>
      <c r="T43" s="4" t="str">
        <f t="shared" si="3"/>
        <v/>
      </c>
      <c r="U43" s="4" t="str">
        <f t="shared" si="4"/>
        <v/>
      </c>
    </row>
    <row r="44" spans="1:21" ht="14.4">
      <c r="A44" s="1"/>
      <c r="B44" s="1" t="s">
        <v>193</v>
      </c>
      <c r="C44" s="1"/>
      <c r="D44" s="1"/>
      <c r="E44" s="1"/>
      <c r="F44" s="1"/>
      <c r="G44" s="2"/>
      <c r="H44" s="1"/>
      <c r="I44" s="1"/>
      <c r="J44" s="1"/>
      <c r="K44" s="2"/>
      <c r="L44" s="1"/>
      <c r="M44" s="1"/>
      <c r="N44" s="1"/>
      <c r="O44" s="2"/>
      <c r="P44" s="1"/>
      <c r="Q44" s="1"/>
      <c r="R44" s="1"/>
      <c r="S44" s="3" t="str">
        <f t="shared" si="2"/>
        <v/>
      </c>
      <c r="T44" s="4" t="str">
        <f t="shared" si="3"/>
        <v/>
      </c>
      <c r="U44" s="4" t="str">
        <f t="shared" si="4"/>
        <v/>
      </c>
    </row>
    <row r="45" spans="1:21" ht="14.4">
      <c r="A45" s="1"/>
      <c r="B45" s="1" t="s">
        <v>194</v>
      </c>
      <c r="C45" s="1"/>
      <c r="D45" s="1"/>
      <c r="E45" s="1"/>
      <c r="F45" s="1"/>
      <c r="G45" s="2"/>
      <c r="H45" s="1"/>
      <c r="I45" s="1"/>
      <c r="J45" s="1"/>
      <c r="K45" s="2"/>
      <c r="L45" s="1"/>
      <c r="M45" s="1"/>
      <c r="N45" s="1"/>
      <c r="O45" s="2"/>
      <c r="P45" s="1"/>
      <c r="Q45" s="1"/>
      <c r="R45" s="1"/>
      <c r="S45" s="3" t="str">
        <f t="shared" si="2"/>
        <v/>
      </c>
      <c r="T45" s="4" t="str">
        <f t="shared" si="3"/>
        <v/>
      </c>
      <c r="U45" s="4" t="str">
        <f t="shared" si="4"/>
        <v/>
      </c>
    </row>
    <row r="46" spans="1:21" ht="14.4">
      <c r="A46" s="1"/>
      <c r="B46" s="1" t="s">
        <v>195</v>
      </c>
      <c r="C46" s="1"/>
      <c r="D46" s="1"/>
      <c r="E46" s="1"/>
      <c r="F46" s="1"/>
      <c r="G46" s="2"/>
      <c r="H46" s="1"/>
      <c r="I46" s="1"/>
      <c r="J46" s="1"/>
      <c r="K46" s="2"/>
      <c r="L46" s="1"/>
      <c r="M46" s="1"/>
      <c r="N46" s="1"/>
      <c r="O46" s="2"/>
      <c r="P46" s="1"/>
      <c r="Q46" s="1"/>
      <c r="R46" s="1"/>
      <c r="S46" s="3" t="str">
        <f t="shared" si="2"/>
        <v/>
      </c>
      <c r="T46" s="4" t="str">
        <f t="shared" si="3"/>
        <v/>
      </c>
      <c r="U46" s="4" t="str">
        <f t="shared" si="4"/>
        <v/>
      </c>
    </row>
    <row r="47" spans="1:21" ht="14.4">
      <c r="A47" s="1" t="str">
        <f>all!A47</f>
        <v>Durham</v>
      </c>
      <c r="B47" s="1" t="s">
        <v>196</v>
      </c>
      <c r="C47" s="1"/>
      <c r="D47" s="1"/>
      <c r="E47" s="1"/>
      <c r="F47" s="1"/>
      <c r="G47" s="2"/>
      <c r="H47" s="1"/>
      <c r="I47" s="1"/>
      <c r="J47" s="1"/>
      <c r="K47" s="2">
        <f t="shared" si="1"/>
        <v>0</v>
      </c>
      <c r="L47" s="1">
        <f t="shared" si="1"/>
        <v>0</v>
      </c>
      <c r="M47" s="1">
        <f t="shared" si="1"/>
        <v>0</v>
      </c>
      <c r="N47" s="1">
        <f t="shared" si="1"/>
        <v>0</v>
      </c>
      <c r="O47" s="2">
        <f t="shared" si="1"/>
        <v>0</v>
      </c>
      <c r="P47" s="1">
        <f t="shared" si="1"/>
        <v>0</v>
      </c>
      <c r="Q47" s="1">
        <f t="shared" si="1"/>
        <v>0</v>
      </c>
      <c r="R47" s="1">
        <f t="shared" si="1"/>
        <v>0</v>
      </c>
      <c r="S47" s="3" t="str">
        <f t="shared" si="2"/>
        <v/>
      </c>
      <c r="T47" s="4" t="str">
        <f t="shared" si="3"/>
        <v/>
      </c>
      <c r="U47" s="4" t="str">
        <f t="shared" si="4"/>
        <v/>
      </c>
    </row>
    <row r="48" spans="1:21" ht="14.4">
      <c r="A48" s="1" t="str">
        <f>all!A48</f>
        <v>Edgecombe</v>
      </c>
      <c r="B48" s="1" t="s">
        <v>198</v>
      </c>
      <c r="C48" s="1">
        <v>628</v>
      </c>
      <c r="D48" s="1">
        <v>43</v>
      </c>
      <c r="E48" s="1">
        <v>0</v>
      </c>
      <c r="F48" s="1">
        <v>485</v>
      </c>
      <c r="G48" s="2">
        <v>1069</v>
      </c>
      <c r="H48" s="1">
        <v>219</v>
      </c>
      <c r="I48" s="1">
        <v>20</v>
      </c>
      <c r="J48" s="1">
        <v>506</v>
      </c>
      <c r="K48" s="171"/>
      <c r="O48" s="171"/>
      <c r="S48" s="3" t="str">
        <f t="shared" si="2"/>
        <v/>
      </c>
      <c r="T48" s="4" t="str">
        <f t="shared" si="3"/>
        <v/>
      </c>
      <c r="U48" s="4" t="str">
        <f t="shared" si="4"/>
        <v/>
      </c>
    </row>
    <row r="49" spans="1:21" ht="14.4">
      <c r="A49" s="1"/>
      <c r="B49" s="1" t="s">
        <v>199</v>
      </c>
      <c r="C49" s="1"/>
      <c r="D49" s="1"/>
      <c r="E49" s="1"/>
      <c r="F49" s="1"/>
      <c r="G49" s="2"/>
      <c r="H49" s="1"/>
      <c r="I49" s="1"/>
      <c r="J49" s="1"/>
      <c r="K49" s="2"/>
      <c r="L49" s="1"/>
      <c r="M49" s="1"/>
      <c r="N49" s="1"/>
      <c r="O49" s="2"/>
      <c r="P49" s="1"/>
      <c r="Q49" s="1"/>
      <c r="R49" s="1"/>
      <c r="S49" s="3" t="str">
        <f t="shared" si="2"/>
        <v/>
      </c>
      <c r="T49" s="4" t="str">
        <f t="shared" si="3"/>
        <v/>
      </c>
      <c r="U49" s="4" t="str">
        <f t="shared" si="4"/>
        <v/>
      </c>
    </row>
    <row r="50" spans="1:21" ht="14.4">
      <c r="A50" s="1" t="str">
        <f>all!A50</f>
        <v>Forsyth</v>
      </c>
      <c r="B50" s="1" t="s">
        <v>201</v>
      </c>
      <c r="C50" s="1">
        <v>3672</v>
      </c>
      <c r="D50" s="1">
        <v>165</v>
      </c>
      <c r="E50" s="1">
        <v>26</v>
      </c>
      <c r="F50" s="1">
        <v>3435</v>
      </c>
      <c r="G50" s="2">
        <v>4316</v>
      </c>
      <c r="H50" s="1">
        <v>484</v>
      </c>
      <c r="I50" s="1">
        <v>314</v>
      </c>
      <c r="J50" s="1">
        <v>3383</v>
      </c>
      <c r="K50" s="2">
        <f t="shared" si="1"/>
        <v>3672</v>
      </c>
      <c r="L50" s="1">
        <f t="shared" si="1"/>
        <v>165</v>
      </c>
      <c r="M50" s="1">
        <f t="shared" si="1"/>
        <v>26</v>
      </c>
      <c r="N50" s="1">
        <f t="shared" si="1"/>
        <v>3435</v>
      </c>
      <c r="O50" s="2">
        <f t="shared" si="1"/>
        <v>4316</v>
      </c>
      <c r="P50" s="1">
        <f t="shared" si="1"/>
        <v>484</v>
      </c>
      <c r="Q50" s="1">
        <f t="shared" si="1"/>
        <v>314</v>
      </c>
      <c r="R50" s="1">
        <f t="shared" si="1"/>
        <v>3383</v>
      </c>
      <c r="S50" s="3">
        <f t="shared" si="2"/>
        <v>7.275254865616311E-2</v>
      </c>
      <c r="T50" s="4">
        <f t="shared" si="3"/>
        <v>7.0806100217864921E-3</v>
      </c>
      <c r="U50" s="4">
        <f t="shared" si="4"/>
        <v>0.50381343502493403</v>
      </c>
    </row>
    <row r="51" spans="1:21" ht="14.4">
      <c r="A51" s="1" t="str">
        <f>all!A51</f>
        <v>Franklin</v>
      </c>
      <c r="B51" s="1" t="s">
        <v>203</v>
      </c>
      <c r="C51" s="1">
        <v>1517</v>
      </c>
      <c r="D51" s="1">
        <v>150</v>
      </c>
      <c r="E51" s="1">
        <v>4</v>
      </c>
      <c r="F51" s="1">
        <v>1483</v>
      </c>
      <c r="G51" s="2">
        <v>2091</v>
      </c>
      <c r="H51" s="1">
        <v>370</v>
      </c>
      <c r="I51" s="1">
        <v>70</v>
      </c>
      <c r="J51" s="1">
        <v>1714</v>
      </c>
      <c r="K51" s="2">
        <f t="shared" si="1"/>
        <v>1517</v>
      </c>
      <c r="L51" s="1">
        <f t="shared" si="1"/>
        <v>150</v>
      </c>
      <c r="M51" s="1">
        <f t="shared" si="1"/>
        <v>4</v>
      </c>
      <c r="N51" s="1">
        <f t="shared" si="1"/>
        <v>1483</v>
      </c>
      <c r="O51" s="2">
        <f t="shared" si="1"/>
        <v>2091</v>
      </c>
      <c r="P51" s="1">
        <f t="shared" si="1"/>
        <v>370</v>
      </c>
      <c r="Q51" s="1">
        <f t="shared" si="1"/>
        <v>70</v>
      </c>
      <c r="R51" s="1">
        <f t="shared" si="1"/>
        <v>1714</v>
      </c>
      <c r="S51" s="3">
        <f t="shared" si="2"/>
        <v>3.3476805356288858E-2</v>
      </c>
      <c r="T51" s="4">
        <f t="shared" si="3"/>
        <v>2.6367831245880024E-3</v>
      </c>
      <c r="U51" s="4">
        <f t="shared" si="4"/>
        <v>0.46387238035658429</v>
      </c>
    </row>
    <row r="52" spans="1:21" ht="14.4">
      <c r="A52" s="1" t="s">
        <v>18</v>
      </c>
      <c r="B52" s="1" t="s">
        <v>60</v>
      </c>
      <c r="C52" s="1">
        <v>4661</v>
      </c>
      <c r="D52" s="1">
        <v>36</v>
      </c>
      <c r="E52" s="1">
        <v>45</v>
      </c>
      <c r="F52" s="1">
        <v>4389</v>
      </c>
      <c r="G52" s="2">
        <v>4503</v>
      </c>
      <c r="H52" s="1">
        <v>107</v>
      </c>
      <c r="I52" s="1">
        <v>514</v>
      </c>
      <c r="J52" s="1">
        <v>3864</v>
      </c>
      <c r="K52" s="2">
        <f t="shared" si="1"/>
        <v>4661</v>
      </c>
      <c r="L52" s="1">
        <f t="shared" si="1"/>
        <v>36</v>
      </c>
      <c r="M52" s="1">
        <f t="shared" si="1"/>
        <v>45</v>
      </c>
      <c r="N52" s="1">
        <f t="shared" si="1"/>
        <v>4389</v>
      </c>
      <c r="O52" s="2">
        <f t="shared" si="1"/>
        <v>4503</v>
      </c>
      <c r="P52" s="1">
        <f t="shared" si="1"/>
        <v>107</v>
      </c>
      <c r="Q52" s="1">
        <f t="shared" si="1"/>
        <v>514</v>
      </c>
      <c r="R52" s="1">
        <f t="shared" si="1"/>
        <v>3864</v>
      </c>
      <c r="S52" s="3">
        <f t="shared" si="2"/>
        <v>0.1141461248056851</v>
      </c>
      <c r="T52" s="4">
        <f t="shared" si="3"/>
        <v>9.6545805621111348E-3</v>
      </c>
      <c r="U52" s="4">
        <f t="shared" si="4"/>
        <v>0.53180661577608146</v>
      </c>
    </row>
    <row r="53" spans="1:21" ht="14.4">
      <c r="A53" s="1" t="s">
        <v>127</v>
      </c>
      <c r="B53" s="1" t="s">
        <v>126</v>
      </c>
      <c r="C53" s="1">
        <v>360</v>
      </c>
      <c r="D53" s="1">
        <v>46</v>
      </c>
      <c r="E53" s="1">
        <v>2</v>
      </c>
      <c r="F53" s="1">
        <v>312</v>
      </c>
      <c r="G53" s="2">
        <v>491</v>
      </c>
      <c r="H53" s="1">
        <v>82</v>
      </c>
      <c r="I53" s="1">
        <v>24</v>
      </c>
      <c r="J53" s="1">
        <v>385</v>
      </c>
      <c r="K53" s="2"/>
      <c r="L53" s="1"/>
      <c r="M53" s="1"/>
      <c r="N53" s="1"/>
      <c r="O53" s="2"/>
      <c r="P53" s="1"/>
      <c r="Q53" s="1"/>
      <c r="R53" s="1"/>
      <c r="S53" s="3" t="str">
        <f t="shared" si="2"/>
        <v/>
      </c>
      <c r="T53" s="4" t="str">
        <f t="shared" si="3"/>
        <v/>
      </c>
      <c r="U53" s="4" t="str">
        <f t="shared" si="4"/>
        <v/>
      </c>
    </row>
    <row r="54" spans="1:21" ht="14.4">
      <c r="A54" s="1" t="str">
        <f>all!A54</f>
        <v>Graham</v>
      </c>
      <c r="B54" s="1" t="s">
        <v>124</v>
      </c>
      <c r="C54" s="1"/>
      <c r="D54" s="1"/>
      <c r="E54" s="1"/>
      <c r="F54" s="1"/>
      <c r="G54" s="2"/>
      <c r="H54" s="1"/>
      <c r="I54" s="1"/>
      <c r="J54" s="1"/>
      <c r="K54" s="2"/>
      <c r="L54" s="1"/>
      <c r="M54" s="1"/>
      <c r="N54" s="1"/>
      <c r="O54" s="2"/>
      <c r="P54" s="1"/>
      <c r="Q54" s="1"/>
      <c r="R54" s="1"/>
      <c r="S54" s="3" t="str">
        <f t="shared" si="2"/>
        <v/>
      </c>
      <c r="T54" s="4" t="str">
        <f t="shared" si="3"/>
        <v/>
      </c>
      <c r="U54" s="4" t="str">
        <f t="shared" si="4"/>
        <v/>
      </c>
    </row>
    <row r="55" spans="1:21" ht="14.4">
      <c r="A55" s="1" t="str">
        <f>all!A55</f>
        <v>Granville</v>
      </c>
      <c r="B55" s="1" t="s">
        <v>205</v>
      </c>
      <c r="C55" s="1"/>
      <c r="D55" s="1"/>
      <c r="E55" s="1"/>
      <c r="F55" s="1"/>
      <c r="G55" s="2"/>
      <c r="H55" s="1"/>
      <c r="I55" s="1"/>
      <c r="J55" s="1"/>
      <c r="K55" s="2">
        <f t="shared" si="1"/>
        <v>0</v>
      </c>
      <c r="L55" s="1">
        <f t="shared" si="1"/>
        <v>0</v>
      </c>
      <c r="M55" s="1">
        <f t="shared" si="1"/>
        <v>0</v>
      </c>
      <c r="N55" s="1">
        <f t="shared" si="1"/>
        <v>0</v>
      </c>
      <c r="O55" s="2">
        <f t="shared" si="1"/>
        <v>0</v>
      </c>
      <c r="P55" s="1">
        <f t="shared" si="1"/>
        <v>0</v>
      </c>
      <c r="Q55" s="1">
        <f t="shared" si="1"/>
        <v>0</v>
      </c>
      <c r="R55" s="1">
        <f t="shared" si="1"/>
        <v>0</v>
      </c>
      <c r="S55" s="3" t="str">
        <f t="shared" si="2"/>
        <v/>
      </c>
      <c r="T55" s="4" t="str">
        <f t="shared" si="3"/>
        <v/>
      </c>
      <c r="U55" s="4" t="str">
        <f t="shared" si="4"/>
        <v/>
      </c>
    </row>
    <row r="56" spans="1:21" ht="14.4">
      <c r="A56" s="1" t="str">
        <f>all!A56</f>
        <v>Greene</v>
      </c>
      <c r="B56" s="1" t="s">
        <v>207</v>
      </c>
      <c r="C56" s="1">
        <v>166</v>
      </c>
      <c r="D56" s="1">
        <v>22</v>
      </c>
      <c r="E56" s="1">
        <v>0</v>
      </c>
      <c r="F56" s="1">
        <v>139</v>
      </c>
      <c r="G56" s="2">
        <v>387</v>
      </c>
      <c r="H56" s="1">
        <v>63</v>
      </c>
      <c r="I56" s="1">
        <v>14</v>
      </c>
      <c r="J56" s="1">
        <v>276</v>
      </c>
      <c r="K56" s="2">
        <f t="shared" si="1"/>
        <v>166</v>
      </c>
      <c r="L56" s="1">
        <f t="shared" si="1"/>
        <v>22</v>
      </c>
      <c r="M56" s="1">
        <f t="shared" si="1"/>
        <v>0</v>
      </c>
      <c r="N56" s="1">
        <f t="shared" si="1"/>
        <v>139</v>
      </c>
      <c r="O56" s="2">
        <f t="shared" si="1"/>
        <v>387</v>
      </c>
      <c r="P56" s="1">
        <f t="shared" si="1"/>
        <v>63</v>
      </c>
      <c r="Q56" s="1">
        <f t="shared" si="1"/>
        <v>14</v>
      </c>
      <c r="R56" s="1">
        <f t="shared" si="1"/>
        <v>276</v>
      </c>
      <c r="S56" s="3">
        <f t="shared" si="2"/>
        <v>3.6175710594315243E-2</v>
      </c>
      <c r="T56" s="4">
        <f t="shared" si="3"/>
        <v>0</v>
      </c>
      <c r="U56" s="4">
        <f t="shared" si="4"/>
        <v>0.33493975903614459</v>
      </c>
    </row>
    <row r="57" spans="1:21" ht="14.4">
      <c r="A57" s="1" t="str">
        <f>all!A57</f>
        <v>Guilford</v>
      </c>
      <c r="B57" s="1" t="s">
        <v>209</v>
      </c>
      <c r="C57" s="1">
        <v>6623</v>
      </c>
      <c r="D57" s="1">
        <v>1340</v>
      </c>
      <c r="E57" s="1">
        <v>66</v>
      </c>
      <c r="F57" s="1">
        <v>4404</v>
      </c>
      <c r="G57" s="2">
        <v>7581</v>
      </c>
      <c r="H57" s="1">
        <v>2481</v>
      </c>
      <c r="I57" s="1">
        <v>893</v>
      </c>
      <c r="J57" s="1">
        <v>4134</v>
      </c>
      <c r="K57" s="2">
        <f t="shared" si="1"/>
        <v>6623</v>
      </c>
      <c r="L57" s="1">
        <f t="shared" si="1"/>
        <v>1340</v>
      </c>
      <c r="M57" s="1">
        <f t="shared" si="1"/>
        <v>66</v>
      </c>
      <c r="N57" s="1">
        <f t="shared" si="1"/>
        <v>4404</v>
      </c>
      <c r="O57" s="2">
        <f t="shared" si="1"/>
        <v>7581</v>
      </c>
      <c r="P57" s="1">
        <f t="shared" si="1"/>
        <v>2481</v>
      </c>
      <c r="Q57" s="1">
        <f t="shared" si="1"/>
        <v>893</v>
      </c>
      <c r="R57" s="1">
        <f t="shared" si="1"/>
        <v>4134</v>
      </c>
      <c r="S57" s="3">
        <f t="shared" si="2"/>
        <v>0.11779448621553884</v>
      </c>
      <c r="T57" s="4">
        <f t="shared" si="3"/>
        <v>9.9652725351049368E-3</v>
      </c>
      <c r="U57" s="4">
        <f t="shared" si="4"/>
        <v>0.51581166549543223</v>
      </c>
    </row>
    <row r="58" spans="1:21" ht="14.4">
      <c r="A58" s="1" t="str">
        <f>all!A58</f>
        <v>Halifax</v>
      </c>
      <c r="B58" s="1" t="s">
        <v>211</v>
      </c>
      <c r="C58" s="1"/>
      <c r="D58" s="1"/>
      <c r="E58" s="1"/>
      <c r="F58" s="1"/>
      <c r="G58" s="2"/>
      <c r="H58" s="1"/>
      <c r="I58" s="1"/>
      <c r="J58" s="1"/>
      <c r="K58" s="2">
        <f t="shared" si="1"/>
        <v>0</v>
      </c>
      <c r="L58" s="6">
        <f t="shared" si="1"/>
        <v>0</v>
      </c>
      <c r="M58" s="6">
        <f t="shared" si="1"/>
        <v>0</v>
      </c>
      <c r="N58" s="6">
        <f t="shared" si="1"/>
        <v>0</v>
      </c>
      <c r="O58" s="2">
        <f t="shared" si="1"/>
        <v>0</v>
      </c>
      <c r="P58" s="6">
        <f t="shared" si="1"/>
        <v>0</v>
      </c>
      <c r="Q58" s="6">
        <f t="shared" si="1"/>
        <v>0</v>
      </c>
      <c r="R58" s="6">
        <f t="shared" si="1"/>
        <v>0</v>
      </c>
      <c r="S58" s="3" t="str">
        <f t="shared" si="2"/>
        <v/>
      </c>
      <c r="T58" s="4" t="str">
        <f t="shared" si="3"/>
        <v/>
      </c>
      <c r="U58" s="4" t="str">
        <f t="shared" si="4"/>
        <v/>
      </c>
    </row>
    <row r="59" spans="1:21" ht="14.4">
      <c r="A59" s="1"/>
      <c r="B59" s="1" t="s">
        <v>354</v>
      </c>
      <c r="C59" s="1"/>
      <c r="D59" s="1"/>
      <c r="E59" s="1"/>
      <c r="F59" s="1"/>
      <c r="G59" s="2"/>
      <c r="H59" s="1"/>
      <c r="I59" s="1"/>
      <c r="J59" s="1"/>
      <c r="K59" s="2"/>
      <c r="L59" s="6"/>
      <c r="M59" s="6"/>
      <c r="N59" s="6"/>
      <c r="O59" s="2"/>
      <c r="P59" s="6"/>
      <c r="Q59" s="6"/>
      <c r="R59" s="6"/>
      <c r="S59" s="3"/>
      <c r="T59" s="4"/>
      <c r="U59" s="4"/>
    </row>
    <row r="60" spans="1:21" ht="14.4">
      <c r="A60" s="1" t="str">
        <f>all!A60</f>
        <v>Harnett</v>
      </c>
      <c r="B60" s="1" t="s">
        <v>213</v>
      </c>
      <c r="C60" s="1"/>
      <c r="D60" s="1"/>
      <c r="E60" s="1"/>
      <c r="F60" s="1"/>
      <c r="G60" s="2"/>
      <c r="H60" s="1"/>
      <c r="I60" s="1"/>
      <c r="J60" s="1"/>
      <c r="K60" s="2">
        <f t="shared" si="1"/>
        <v>0</v>
      </c>
      <c r="L60" s="6">
        <f t="shared" si="1"/>
        <v>0</v>
      </c>
      <c r="M60" s="6">
        <f t="shared" si="1"/>
        <v>0</v>
      </c>
      <c r="N60" s="6">
        <f t="shared" si="1"/>
        <v>0</v>
      </c>
      <c r="O60" s="2">
        <f t="shared" si="1"/>
        <v>0</v>
      </c>
      <c r="P60" s="6">
        <f t="shared" si="1"/>
        <v>0</v>
      </c>
      <c r="Q60" s="6">
        <f t="shared" si="1"/>
        <v>0</v>
      </c>
      <c r="R60" s="6">
        <f t="shared" si="1"/>
        <v>0</v>
      </c>
      <c r="S60" s="3" t="str">
        <f t="shared" si="2"/>
        <v/>
      </c>
      <c r="T60" s="4" t="str">
        <f t="shared" si="3"/>
        <v/>
      </c>
      <c r="U60" s="4" t="str">
        <f t="shared" si="4"/>
        <v/>
      </c>
    </row>
    <row r="61" spans="1:21" ht="14.4">
      <c r="A61" s="1"/>
      <c r="B61" s="1" t="s">
        <v>214</v>
      </c>
      <c r="C61" s="1">
        <v>2504</v>
      </c>
      <c r="D61" s="1">
        <v>64</v>
      </c>
      <c r="E61" s="1">
        <v>21</v>
      </c>
      <c r="F61" s="1">
        <v>1984</v>
      </c>
      <c r="G61" s="2">
        <v>3008</v>
      </c>
      <c r="H61" s="1">
        <v>165</v>
      </c>
      <c r="I61" s="1">
        <v>136</v>
      </c>
      <c r="J61" s="1">
        <v>1909</v>
      </c>
      <c r="K61" s="2">
        <f t="shared" si="1"/>
        <v>2504</v>
      </c>
      <c r="L61" s="6">
        <f t="shared" si="1"/>
        <v>64</v>
      </c>
      <c r="M61" s="6">
        <f t="shared" si="1"/>
        <v>21</v>
      </c>
      <c r="N61" s="6">
        <f t="shared" si="1"/>
        <v>1984</v>
      </c>
      <c r="O61" s="2">
        <f t="shared" si="1"/>
        <v>3008</v>
      </c>
      <c r="P61" s="6">
        <f t="shared" si="1"/>
        <v>165</v>
      </c>
      <c r="Q61" s="6">
        <f t="shared" si="1"/>
        <v>136</v>
      </c>
      <c r="R61" s="6">
        <f t="shared" si="1"/>
        <v>1909</v>
      </c>
      <c r="S61" s="3">
        <f t="shared" si="2"/>
        <v>4.5212765957446811E-2</v>
      </c>
      <c r="T61" s="4">
        <f t="shared" si="3"/>
        <v>8.386581469648562E-3</v>
      </c>
      <c r="U61" s="4">
        <f t="shared" si="4"/>
        <v>0.50963267403031076</v>
      </c>
    </row>
    <row r="62" spans="1:21" ht="14.4">
      <c r="A62" s="1" t="str">
        <f>all!A62</f>
        <v>Haywood</v>
      </c>
      <c r="B62" s="1" t="s">
        <v>215</v>
      </c>
      <c r="C62" s="1">
        <v>2100</v>
      </c>
      <c r="D62" s="1">
        <v>299</v>
      </c>
      <c r="E62" s="1">
        <v>13</v>
      </c>
      <c r="F62" s="1">
        <v>1627</v>
      </c>
      <c r="G62" s="2">
        <v>2161</v>
      </c>
      <c r="H62" s="1">
        <v>488</v>
      </c>
      <c r="I62" s="1">
        <v>304</v>
      </c>
      <c r="J62" s="1">
        <v>1251</v>
      </c>
      <c r="K62" s="2">
        <f t="shared" si="1"/>
        <v>2100</v>
      </c>
      <c r="L62" s="6">
        <f t="shared" si="1"/>
        <v>299</v>
      </c>
      <c r="M62" s="6">
        <f t="shared" si="1"/>
        <v>13</v>
      </c>
      <c r="N62" s="6">
        <f t="shared" si="1"/>
        <v>1627</v>
      </c>
      <c r="O62" s="2">
        <f t="shared" si="1"/>
        <v>2161</v>
      </c>
      <c r="P62" s="6">
        <f t="shared" si="1"/>
        <v>488</v>
      </c>
      <c r="Q62" s="6">
        <f t="shared" si="1"/>
        <v>304</v>
      </c>
      <c r="R62" s="6">
        <f t="shared" si="1"/>
        <v>1251</v>
      </c>
      <c r="S62" s="3">
        <f t="shared" si="2"/>
        <v>0.14067561314206387</v>
      </c>
      <c r="T62" s="4">
        <f t="shared" si="3"/>
        <v>6.1904761904761907E-3</v>
      </c>
      <c r="U62" s="4">
        <f t="shared" si="4"/>
        <v>0.56532314107018766</v>
      </c>
    </row>
    <row r="63" spans="1:21" ht="14.4">
      <c r="A63" s="1" t="str">
        <f>all!A63</f>
        <v>Henderson</v>
      </c>
      <c r="B63" s="1" t="s">
        <v>217</v>
      </c>
      <c r="C63" s="1">
        <v>1873</v>
      </c>
      <c r="D63" s="1">
        <v>207</v>
      </c>
      <c r="E63" s="1">
        <v>16</v>
      </c>
      <c r="F63" s="1">
        <v>1554</v>
      </c>
      <c r="G63" s="2">
        <v>1872</v>
      </c>
      <c r="H63" s="1">
        <v>524</v>
      </c>
      <c r="I63" s="1">
        <v>199</v>
      </c>
      <c r="J63" s="1">
        <v>1255</v>
      </c>
      <c r="K63" s="2">
        <f t="shared" si="1"/>
        <v>1873</v>
      </c>
      <c r="L63" s="6">
        <f t="shared" si="1"/>
        <v>207</v>
      </c>
      <c r="M63" s="6">
        <f t="shared" si="1"/>
        <v>16</v>
      </c>
      <c r="N63" s="6">
        <f t="shared" si="1"/>
        <v>1554</v>
      </c>
      <c r="O63" s="2">
        <f t="shared" si="1"/>
        <v>1872</v>
      </c>
      <c r="P63" s="6">
        <f t="shared" si="1"/>
        <v>524</v>
      </c>
      <c r="Q63" s="6">
        <f t="shared" si="1"/>
        <v>199</v>
      </c>
      <c r="R63" s="6">
        <f t="shared" si="1"/>
        <v>1255</v>
      </c>
      <c r="S63" s="3">
        <f t="shared" si="2"/>
        <v>0.1063034188034188</v>
      </c>
      <c r="T63" s="4">
        <f t="shared" si="3"/>
        <v>8.5424452749599568E-3</v>
      </c>
      <c r="U63" s="4">
        <f t="shared" si="4"/>
        <v>0.55322178711285153</v>
      </c>
    </row>
    <row r="64" spans="1:21" ht="14.4">
      <c r="A64" s="1" t="str">
        <f>all!A64</f>
        <v>Hertford</v>
      </c>
      <c r="B64" s="1" t="s">
        <v>219</v>
      </c>
      <c r="C64" s="1"/>
      <c r="D64" s="1"/>
      <c r="E64" s="1"/>
      <c r="F64" s="1"/>
      <c r="G64" s="2"/>
      <c r="H64" s="1"/>
      <c r="I64" s="1"/>
      <c r="J64" s="1"/>
      <c r="K64" s="2">
        <f t="shared" si="1"/>
        <v>0</v>
      </c>
      <c r="L64" s="6">
        <f t="shared" si="1"/>
        <v>0</v>
      </c>
      <c r="M64" s="6">
        <f t="shared" si="1"/>
        <v>0</v>
      </c>
      <c r="N64" s="6">
        <f t="shared" si="1"/>
        <v>0</v>
      </c>
      <c r="O64" s="2">
        <f t="shared" si="1"/>
        <v>0</v>
      </c>
      <c r="P64" s="6">
        <f t="shared" si="1"/>
        <v>0</v>
      </c>
      <c r="Q64" s="6">
        <f t="shared" si="1"/>
        <v>0</v>
      </c>
      <c r="R64" s="6">
        <f t="shared" si="1"/>
        <v>0</v>
      </c>
      <c r="S64" s="3" t="str">
        <f t="shared" si="2"/>
        <v/>
      </c>
      <c r="T64" s="4" t="str">
        <f t="shared" si="3"/>
        <v/>
      </c>
      <c r="U64" s="4" t="str">
        <f t="shared" si="4"/>
        <v/>
      </c>
    </row>
    <row r="65" spans="1:21" ht="14.4">
      <c r="A65" s="1" t="str">
        <f>all!A65</f>
        <v>Hoke</v>
      </c>
      <c r="B65" s="1" t="s">
        <v>11</v>
      </c>
      <c r="C65" s="1">
        <v>419</v>
      </c>
      <c r="D65" s="1">
        <v>54</v>
      </c>
      <c r="E65" s="1">
        <v>6</v>
      </c>
      <c r="F65" s="1">
        <v>391</v>
      </c>
      <c r="G65" s="2">
        <v>1159</v>
      </c>
      <c r="H65" s="1">
        <v>338</v>
      </c>
      <c r="I65" s="1">
        <v>80</v>
      </c>
      <c r="J65" s="1">
        <v>753</v>
      </c>
      <c r="K65" s="2">
        <f t="shared" ref="K65:R80" si="13">C65</f>
        <v>419</v>
      </c>
      <c r="L65" s="6">
        <f t="shared" si="13"/>
        <v>54</v>
      </c>
      <c r="M65" s="6">
        <f t="shared" si="13"/>
        <v>6</v>
      </c>
      <c r="N65" s="6">
        <f t="shared" si="13"/>
        <v>391</v>
      </c>
      <c r="O65" s="2">
        <f t="shared" si="13"/>
        <v>1159</v>
      </c>
      <c r="P65" s="6">
        <f t="shared" si="13"/>
        <v>338</v>
      </c>
      <c r="Q65" s="6">
        <f t="shared" si="13"/>
        <v>80</v>
      </c>
      <c r="R65" s="6">
        <f t="shared" si="13"/>
        <v>753</v>
      </c>
      <c r="S65" s="3">
        <f t="shared" si="2"/>
        <v>6.9025021570319242E-2</v>
      </c>
      <c r="T65" s="4">
        <f t="shared" si="3"/>
        <v>1.4319809069212411E-2</v>
      </c>
      <c r="U65" s="4">
        <f t="shared" si="4"/>
        <v>0.34178321678321677</v>
      </c>
    </row>
    <row r="66" spans="1:21" ht="14.4">
      <c r="A66" s="1" t="str">
        <f>all!A66</f>
        <v>Hyde</v>
      </c>
      <c r="B66" s="1" t="s">
        <v>221</v>
      </c>
      <c r="C66" s="1"/>
      <c r="D66" s="1"/>
      <c r="E66" s="1"/>
      <c r="F66" s="1"/>
      <c r="G66" s="2"/>
      <c r="H66" s="1"/>
      <c r="I66" s="1"/>
      <c r="J66" s="1"/>
      <c r="K66" s="2">
        <f t="shared" si="13"/>
        <v>0</v>
      </c>
      <c r="L66" s="6">
        <f t="shared" si="13"/>
        <v>0</v>
      </c>
      <c r="M66" s="6">
        <f t="shared" si="13"/>
        <v>0</v>
      </c>
      <c r="N66" s="6">
        <f t="shared" si="13"/>
        <v>0</v>
      </c>
      <c r="O66" s="2">
        <f t="shared" si="13"/>
        <v>0</v>
      </c>
      <c r="P66" s="6">
        <f t="shared" si="13"/>
        <v>0</v>
      </c>
      <c r="Q66" s="6">
        <f t="shared" si="13"/>
        <v>0</v>
      </c>
      <c r="R66" s="6">
        <f t="shared" si="13"/>
        <v>0</v>
      </c>
      <c r="S66" s="3" t="str">
        <f t="shared" si="2"/>
        <v/>
      </c>
      <c r="T66" s="4" t="str">
        <f t="shared" si="3"/>
        <v/>
      </c>
      <c r="U66" s="4" t="str">
        <f t="shared" si="4"/>
        <v/>
      </c>
    </row>
    <row r="67" spans="1:21" ht="14.4">
      <c r="A67" s="1" t="str">
        <f>all!A67</f>
        <v>Iredell</v>
      </c>
      <c r="B67" s="1" t="s">
        <v>222</v>
      </c>
      <c r="C67" s="1">
        <v>3821</v>
      </c>
      <c r="D67" s="1">
        <v>46</v>
      </c>
      <c r="E67" s="1">
        <v>61</v>
      </c>
      <c r="F67" s="1">
        <v>3601</v>
      </c>
      <c r="G67" s="2">
        <v>3567</v>
      </c>
      <c r="H67" s="1">
        <v>133</v>
      </c>
      <c r="I67" s="1">
        <v>358</v>
      </c>
      <c r="J67" s="1">
        <v>2944</v>
      </c>
      <c r="K67" s="2">
        <f t="shared" si="13"/>
        <v>3821</v>
      </c>
      <c r="L67" s="6">
        <f t="shared" si="13"/>
        <v>46</v>
      </c>
      <c r="M67" s="6">
        <f t="shared" si="13"/>
        <v>61</v>
      </c>
      <c r="N67" s="6">
        <f t="shared" si="13"/>
        <v>3601</v>
      </c>
      <c r="O67" s="2">
        <f t="shared" si="13"/>
        <v>3567</v>
      </c>
      <c r="P67" s="6">
        <f t="shared" si="13"/>
        <v>133</v>
      </c>
      <c r="Q67" s="6">
        <f t="shared" si="13"/>
        <v>358</v>
      </c>
      <c r="R67" s="6">
        <f t="shared" si="13"/>
        <v>2944</v>
      </c>
      <c r="S67" s="3">
        <f t="shared" si="2"/>
        <v>0.10036445192038128</v>
      </c>
      <c r="T67" s="4">
        <f t="shared" si="3"/>
        <v>1.5964407223239989E-2</v>
      </c>
      <c r="U67" s="4">
        <f t="shared" si="4"/>
        <v>0.55019098548510315</v>
      </c>
    </row>
    <row r="68" spans="1:21" ht="14.4">
      <c r="A68" s="1" t="str">
        <f>all!A68</f>
        <v>Jackson</v>
      </c>
      <c r="B68" s="1" t="s">
        <v>224</v>
      </c>
      <c r="C68" s="1"/>
      <c r="D68" s="1"/>
      <c r="E68" s="1"/>
      <c r="F68" s="1"/>
      <c r="G68" s="2"/>
      <c r="H68" s="1"/>
      <c r="I68" s="1"/>
      <c r="J68" s="1"/>
      <c r="K68" s="2">
        <f>C68+C69</f>
        <v>0</v>
      </c>
      <c r="L68" s="6">
        <f t="shared" ref="L68:R68" si="14">D68+D69</f>
        <v>0</v>
      </c>
      <c r="M68" s="6">
        <f t="shared" si="14"/>
        <v>0</v>
      </c>
      <c r="N68" s="6">
        <f t="shared" si="14"/>
        <v>0</v>
      </c>
      <c r="O68" s="2">
        <f t="shared" si="14"/>
        <v>0</v>
      </c>
      <c r="P68" s="6">
        <f t="shared" si="14"/>
        <v>0</v>
      </c>
      <c r="Q68" s="6">
        <f t="shared" si="14"/>
        <v>0</v>
      </c>
      <c r="R68" s="6">
        <f t="shared" si="14"/>
        <v>0</v>
      </c>
      <c r="S68" s="3" t="str">
        <f t="shared" si="2"/>
        <v/>
      </c>
      <c r="T68" s="4" t="str">
        <f t="shared" si="3"/>
        <v/>
      </c>
      <c r="U68" s="4" t="str">
        <f t="shared" si="4"/>
        <v/>
      </c>
    </row>
    <row r="69" spans="1:21" ht="14.4">
      <c r="A69" s="1"/>
      <c r="B69" s="1" t="s">
        <v>225</v>
      </c>
      <c r="C69" s="1"/>
      <c r="D69" s="1"/>
      <c r="E69" s="1"/>
      <c r="F69" s="1"/>
      <c r="G69" s="2"/>
      <c r="H69" s="1"/>
      <c r="I69" s="1"/>
      <c r="J69" s="1"/>
      <c r="K69" s="2"/>
      <c r="L69" s="1"/>
      <c r="M69" s="1"/>
      <c r="N69" s="1"/>
      <c r="O69" s="2"/>
      <c r="P69" s="1"/>
      <c r="Q69" s="1"/>
      <c r="R69" s="1"/>
      <c r="S69" s="3" t="str">
        <f t="shared" si="2"/>
        <v/>
      </c>
      <c r="T69" s="4" t="str">
        <f t="shared" si="3"/>
        <v/>
      </c>
      <c r="U69" s="4" t="str">
        <f t="shared" si="4"/>
        <v/>
      </c>
    </row>
    <row r="70" spans="1:21" ht="14.4">
      <c r="A70" s="1" t="str">
        <f>all!A70</f>
        <v>Johnston</v>
      </c>
      <c r="B70" s="1" t="s">
        <v>227</v>
      </c>
      <c r="C70" s="1"/>
      <c r="D70" s="1"/>
      <c r="E70" s="1"/>
      <c r="F70" s="1"/>
      <c r="G70" s="2"/>
      <c r="H70" s="1"/>
      <c r="I70" s="1"/>
      <c r="J70" s="1"/>
      <c r="K70" s="2">
        <f>SUM(C70:C73)</f>
        <v>1800</v>
      </c>
      <c r="L70" s="6">
        <f t="shared" ref="L70:Q70" si="15">SUM(D70:D73)</f>
        <v>343</v>
      </c>
      <c r="M70" s="6">
        <f t="shared" si="15"/>
        <v>26</v>
      </c>
      <c r="N70" s="6">
        <f t="shared" si="15"/>
        <v>1206</v>
      </c>
      <c r="O70" s="2">
        <f t="shared" si="15"/>
        <v>3326</v>
      </c>
      <c r="P70" s="6">
        <f t="shared" si="15"/>
        <v>829</v>
      </c>
      <c r="Q70" s="6">
        <f t="shared" si="15"/>
        <v>356</v>
      </c>
      <c r="R70" s="1">
        <f t="shared" ref="R70" si="16">J70+J71</f>
        <v>1984</v>
      </c>
      <c r="S70" s="3">
        <f t="shared" ref="S70:S134" si="17">IFERROR(Q70/O70,"")</f>
        <v>0.10703547805171378</v>
      </c>
      <c r="T70" s="4">
        <f t="shared" ref="T70:T134" si="18">IFERROR(M70/K70,"")</f>
        <v>1.4444444444444444E-2</v>
      </c>
      <c r="U70" s="4">
        <f t="shared" ref="U70:U136" si="19">IFERROR(N70/(N70+R70),"")</f>
        <v>0.37805642633228842</v>
      </c>
    </row>
    <row r="71" spans="1:21" ht="14.4">
      <c r="A71" s="1"/>
      <c r="B71" s="1" t="s">
        <v>228</v>
      </c>
      <c r="C71" s="1">
        <v>1510</v>
      </c>
      <c r="D71" s="1">
        <v>317</v>
      </c>
      <c r="E71" s="1">
        <v>13</v>
      </c>
      <c r="F71" s="1">
        <v>1097</v>
      </c>
      <c r="G71" s="2">
        <v>3031</v>
      </c>
      <c r="H71" s="1">
        <v>724</v>
      </c>
      <c r="I71" s="1">
        <v>276</v>
      </c>
      <c r="J71" s="1">
        <v>1984</v>
      </c>
      <c r="K71" s="2"/>
      <c r="L71" s="6"/>
      <c r="M71" s="6"/>
      <c r="N71" s="6"/>
      <c r="O71" s="2"/>
      <c r="P71" s="6"/>
      <c r="Q71" s="6"/>
      <c r="R71" s="1"/>
      <c r="S71" s="3" t="str">
        <f t="shared" si="17"/>
        <v/>
      </c>
      <c r="T71" s="4" t="str">
        <f t="shared" si="18"/>
        <v/>
      </c>
      <c r="U71" s="4" t="str">
        <f t="shared" si="19"/>
        <v/>
      </c>
    </row>
    <row r="72" spans="1:21" ht="14.4">
      <c r="A72" s="1"/>
      <c r="B72" s="1" t="s">
        <v>229</v>
      </c>
      <c r="C72" s="1">
        <v>290</v>
      </c>
      <c r="D72" s="1">
        <v>26</v>
      </c>
      <c r="E72" s="1">
        <v>13</v>
      </c>
      <c r="F72" s="1">
        <v>109</v>
      </c>
      <c r="G72" s="2">
        <v>295</v>
      </c>
      <c r="H72" s="1">
        <v>105</v>
      </c>
      <c r="I72" s="1">
        <v>80</v>
      </c>
      <c r="J72" s="1">
        <v>90</v>
      </c>
      <c r="K72" s="2"/>
      <c r="L72" s="6"/>
      <c r="M72" s="6"/>
      <c r="N72" s="6"/>
      <c r="O72" s="2"/>
      <c r="P72" s="6"/>
      <c r="Q72" s="6"/>
      <c r="R72" s="1"/>
      <c r="S72" s="3" t="str">
        <f t="shared" si="17"/>
        <v/>
      </c>
      <c r="T72" s="4" t="str">
        <f t="shared" si="18"/>
        <v/>
      </c>
      <c r="U72" s="4" t="str">
        <f t="shared" si="19"/>
        <v/>
      </c>
    </row>
    <row r="73" spans="1:21" ht="14.4">
      <c r="A73" s="1"/>
      <c r="B73" s="1" t="s">
        <v>230</v>
      </c>
      <c r="C73" s="1"/>
      <c r="D73" s="1"/>
      <c r="E73" s="1"/>
      <c r="F73" s="1"/>
      <c r="G73" s="2"/>
      <c r="H73" s="1"/>
      <c r="I73" s="1"/>
      <c r="J73" s="1"/>
      <c r="K73" s="2"/>
      <c r="L73" s="6"/>
      <c r="M73" s="6"/>
      <c r="N73" s="6"/>
      <c r="O73" s="2"/>
      <c r="P73" s="6"/>
      <c r="Q73" s="6"/>
      <c r="R73" s="1"/>
      <c r="S73" s="3" t="str">
        <f t="shared" si="17"/>
        <v/>
      </c>
      <c r="T73" s="4" t="str">
        <f t="shared" si="18"/>
        <v/>
      </c>
      <c r="U73" s="4" t="str">
        <f t="shared" si="19"/>
        <v/>
      </c>
    </row>
    <row r="74" spans="1:21" ht="14.4">
      <c r="A74" s="1" t="str">
        <f>all!A74</f>
        <v>Lee</v>
      </c>
      <c r="B74" s="1" t="s">
        <v>232</v>
      </c>
      <c r="C74" s="1"/>
      <c r="D74" s="1"/>
      <c r="E74" s="1"/>
      <c r="F74" s="1"/>
      <c r="G74" s="2"/>
      <c r="H74" s="1"/>
      <c r="I74" s="1"/>
      <c r="J74" s="1"/>
      <c r="K74" s="2">
        <f t="shared" si="13"/>
        <v>0</v>
      </c>
      <c r="L74" s="6">
        <f t="shared" si="13"/>
        <v>0</v>
      </c>
      <c r="M74" s="6">
        <f t="shared" si="13"/>
        <v>0</v>
      </c>
      <c r="N74" s="6">
        <f t="shared" si="13"/>
        <v>0</v>
      </c>
      <c r="O74" s="2">
        <f t="shared" si="13"/>
        <v>0</v>
      </c>
      <c r="P74" s="6">
        <f t="shared" si="13"/>
        <v>0</v>
      </c>
      <c r="Q74" s="6">
        <f t="shared" si="13"/>
        <v>0</v>
      </c>
      <c r="R74" s="1">
        <f t="shared" si="13"/>
        <v>0</v>
      </c>
      <c r="S74" s="3" t="str">
        <f t="shared" si="17"/>
        <v/>
      </c>
      <c r="T74" s="4" t="str">
        <f t="shared" si="18"/>
        <v/>
      </c>
      <c r="U74" s="4" t="str">
        <f t="shared" si="19"/>
        <v/>
      </c>
    </row>
    <row r="75" spans="1:21" ht="14.4">
      <c r="A75" s="1" t="str">
        <f>all!A75</f>
        <v>Lenoir</v>
      </c>
      <c r="B75" s="1" t="s">
        <v>234</v>
      </c>
      <c r="C75" s="1">
        <v>1495</v>
      </c>
      <c r="D75" s="1">
        <v>123</v>
      </c>
      <c r="E75" s="1">
        <v>13</v>
      </c>
      <c r="F75" s="1">
        <v>1178</v>
      </c>
      <c r="G75" s="2">
        <v>1821</v>
      </c>
      <c r="H75" s="1">
        <v>318</v>
      </c>
      <c r="I75" s="1">
        <v>99</v>
      </c>
      <c r="J75" s="1">
        <v>1111</v>
      </c>
      <c r="K75" s="2">
        <f t="shared" si="13"/>
        <v>1495</v>
      </c>
      <c r="L75" s="6">
        <f t="shared" si="13"/>
        <v>123</v>
      </c>
      <c r="M75" s="6">
        <f t="shared" si="13"/>
        <v>13</v>
      </c>
      <c r="N75" s="6">
        <f t="shared" si="13"/>
        <v>1178</v>
      </c>
      <c r="O75" s="2">
        <f t="shared" si="13"/>
        <v>1821</v>
      </c>
      <c r="P75" s="6">
        <f t="shared" si="13"/>
        <v>318</v>
      </c>
      <c r="Q75" s="6">
        <f t="shared" si="13"/>
        <v>99</v>
      </c>
      <c r="R75" s="1">
        <f t="shared" si="13"/>
        <v>1111</v>
      </c>
      <c r="S75" s="3">
        <f t="shared" si="17"/>
        <v>5.4365733113673806E-2</v>
      </c>
      <c r="T75" s="4">
        <f t="shared" si="18"/>
        <v>8.6956521739130436E-3</v>
      </c>
      <c r="U75" s="4">
        <f t="shared" si="19"/>
        <v>0.51463521188291828</v>
      </c>
    </row>
    <row r="76" spans="1:21" ht="14.4">
      <c r="A76" s="1" t="str">
        <f>all!A76</f>
        <v>Lincoln</v>
      </c>
      <c r="B76" s="1" t="s">
        <v>236</v>
      </c>
      <c r="C76" s="1">
        <v>1750</v>
      </c>
      <c r="D76" s="1">
        <v>74</v>
      </c>
      <c r="E76" s="1">
        <v>4</v>
      </c>
      <c r="F76" s="1">
        <v>1672</v>
      </c>
      <c r="G76" s="2">
        <v>2014</v>
      </c>
      <c r="H76" s="1">
        <v>308</v>
      </c>
      <c r="I76" s="1">
        <v>99</v>
      </c>
      <c r="J76" s="1">
        <v>1604</v>
      </c>
      <c r="K76" s="2">
        <f t="shared" si="13"/>
        <v>1750</v>
      </c>
      <c r="L76" s="6">
        <f t="shared" si="13"/>
        <v>74</v>
      </c>
      <c r="M76" s="6">
        <f t="shared" si="13"/>
        <v>4</v>
      </c>
      <c r="N76" s="6">
        <f t="shared" si="13"/>
        <v>1672</v>
      </c>
      <c r="O76" s="2">
        <f t="shared" si="13"/>
        <v>2014</v>
      </c>
      <c r="P76" s="6">
        <f t="shared" si="13"/>
        <v>308</v>
      </c>
      <c r="Q76" s="6">
        <f t="shared" si="13"/>
        <v>99</v>
      </c>
      <c r="R76" s="1">
        <f t="shared" si="13"/>
        <v>1604</v>
      </c>
      <c r="S76" s="3">
        <f t="shared" si="17"/>
        <v>4.9155908639523335E-2</v>
      </c>
      <c r="T76" s="4">
        <f t="shared" si="18"/>
        <v>2.2857142857142859E-3</v>
      </c>
      <c r="U76" s="4">
        <f t="shared" si="19"/>
        <v>0.51037851037851034</v>
      </c>
    </row>
    <row r="77" spans="1:21" ht="14.4">
      <c r="A77" s="1" t="str">
        <f>all!A77</f>
        <v>Macon</v>
      </c>
      <c r="B77" s="1" t="s">
        <v>238</v>
      </c>
      <c r="C77" s="1"/>
      <c r="D77" s="1"/>
      <c r="E77" s="1"/>
      <c r="F77" s="1"/>
      <c r="G77" s="2"/>
      <c r="H77" s="1"/>
      <c r="I77" s="1"/>
      <c r="J77" s="1"/>
      <c r="K77" s="2">
        <f>C77+C78</f>
        <v>928</v>
      </c>
      <c r="L77" s="6">
        <f t="shared" ref="L77:R77" si="20">D77+D78</f>
        <v>368</v>
      </c>
      <c r="M77" s="6">
        <f t="shared" si="20"/>
        <v>10</v>
      </c>
      <c r="N77" s="6">
        <f t="shared" si="20"/>
        <v>313</v>
      </c>
      <c r="O77" s="2">
        <f t="shared" si="20"/>
        <v>911</v>
      </c>
      <c r="P77" s="6">
        <f t="shared" si="20"/>
        <v>262</v>
      </c>
      <c r="Q77" s="6">
        <f t="shared" si="20"/>
        <v>25</v>
      </c>
      <c r="R77" s="1">
        <f t="shared" si="20"/>
        <v>538</v>
      </c>
      <c r="S77" s="3">
        <f t="shared" si="17"/>
        <v>2.7442371020856202E-2</v>
      </c>
      <c r="T77" s="4">
        <f t="shared" si="18"/>
        <v>1.0775862068965518E-2</v>
      </c>
      <c r="U77" s="4">
        <f t="shared" si="19"/>
        <v>0.36780258519388953</v>
      </c>
    </row>
    <row r="78" spans="1:21" ht="14.4">
      <c r="A78" s="1" t="str">
        <f>all!A78</f>
        <v>Madison</v>
      </c>
      <c r="B78" s="1" t="s">
        <v>239</v>
      </c>
      <c r="C78" s="1">
        <v>928</v>
      </c>
      <c r="D78" s="1">
        <v>368</v>
      </c>
      <c r="E78" s="1">
        <v>10</v>
      </c>
      <c r="F78" s="1">
        <v>313</v>
      </c>
      <c r="G78" s="2">
        <v>911</v>
      </c>
      <c r="H78" s="1">
        <v>262</v>
      </c>
      <c r="I78" s="1">
        <v>25</v>
      </c>
      <c r="J78" s="1">
        <v>538</v>
      </c>
      <c r="K78" s="2"/>
      <c r="L78" s="6"/>
      <c r="M78" s="6"/>
      <c r="N78" s="6"/>
      <c r="O78" s="2"/>
      <c r="P78" s="6"/>
      <c r="Q78" s="6"/>
      <c r="R78" s="1"/>
      <c r="S78" s="3" t="str">
        <f t="shared" si="17"/>
        <v/>
      </c>
      <c r="T78" s="4" t="str">
        <f t="shared" si="18"/>
        <v/>
      </c>
      <c r="U78" s="4" t="str">
        <f t="shared" si="19"/>
        <v/>
      </c>
    </row>
    <row r="79" spans="1:21" ht="14.4">
      <c r="A79" s="1" t="s">
        <v>339</v>
      </c>
      <c r="B79" s="1" t="s">
        <v>241</v>
      </c>
      <c r="C79" s="1"/>
      <c r="D79" s="1"/>
      <c r="E79" s="1"/>
      <c r="F79" s="1"/>
      <c r="G79" s="2"/>
      <c r="H79" s="1"/>
      <c r="I79" s="1"/>
      <c r="J79" s="1"/>
      <c r="K79" s="2">
        <f t="shared" si="13"/>
        <v>0</v>
      </c>
      <c r="L79" s="6">
        <f t="shared" si="13"/>
        <v>0</v>
      </c>
      <c r="M79" s="6">
        <f t="shared" si="13"/>
        <v>0</v>
      </c>
      <c r="N79" s="6">
        <f t="shared" si="13"/>
        <v>0</v>
      </c>
      <c r="O79" s="2">
        <f t="shared" si="13"/>
        <v>0</v>
      </c>
      <c r="P79" s="6">
        <f t="shared" si="13"/>
        <v>0</v>
      </c>
      <c r="Q79" s="6">
        <f t="shared" si="13"/>
        <v>0</v>
      </c>
      <c r="R79" s="1">
        <f t="shared" si="13"/>
        <v>0</v>
      </c>
      <c r="S79" s="3" t="str">
        <f t="shared" si="17"/>
        <v/>
      </c>
      <c r="T79" s="4" t="str">
        <f t="shared" si="18"/>
        <v/>
      </c>
      <c r="U79" s="4" t="str">
        <f t="shared" si="19"/>
        <v/>
      </c>
    </row>
    <row r="80" spans="1:21" ht="14.4">
      <c r="A80" s="1" t="str">
        <f>all!A80</f>
        <v>Mcdowell</v>
      </c>
      <c r="B80" s="1" t="s">
        <v>243</v>
      </c>
      <c r="C80" s="1">
        <v>1606</v>
      </c>
      <c r="D80" s="1">
        <v>78</v>
      </c>
      <c r="E80" s="1">
        <v>57</v>
      </c>
      <c r="F80" s="1">
        <v>1581</v>
      </c>
      <c r="G80" s="2">
        <v>1945</v>
      </c>
      <c r="H80" s="1">
        <v>238</v>
      </c>
      <c r="I80" s="1">
        <v>142</v>
      </c>
      <c r="J80" s="1">
        <v>1455</v>
      </c>
      <c r="K80" s="2">
        <f t="shared" si="13"/>
        <v>1606</v>
      </c>
      <c r="L80" s="6">
        <f t="shared" si="13"/>
        <v>78</v>
      </c>
      <c r="M80" s="6">
        <f t="shared" si="13"/>
        <v>57</v>
      </c>
      <c r="N80" s="6">
        <f t="shared" si="13"/>
        <v>1581</v>
      </c>
      <c r="O80" s="2">
        <f t="shared" si="13"/>
        <v>1945</v>
      </c>
      <c r="P80" s="6">
        <f t="shared" si="13"/>
        <v>238</v>
      </c>
      <c r="Q80" s="6">
        <f t="shared" si="13"/>
        <v>142</v>
      </c>
      <c r="R80" s="1">
        <f t="shared" si="13"/>
        <v>1455</v>
      </c>
      <c r="S80" s="3">
        <f t="shared" si="17"/>
        <v>7.3007712082262213E-2</v>
      </c>
      <c r="T80" s="4">
        <f t="shared" si="18"/>
        <v>3.5491905354919057E-2</v>
      </c>
      <c r="U80" s="4">
        <f t="shared" si="19"/>
        <v>0.52075098814229248</v>
      </c>
    </row>
    <row r="81" spans="1:21" ht="14.4">
      <c r="A81" s="1" t="str">
        <f>all!A81</f>
        <v>Mecklenburg</v>
      </c>
      <c r="B81" s="1" t="s">
        <v>245</v>
      </c>
      <c r="C81" s="1">
        <v>8703</v>
      </c>
      <c r="D81" s="1">
        <v>974</v>
      </c>
      <c r="E81" s="1">
        <v>179</v>
      </c>
      <c r="F81" s="1">
        <v>7451</v>
      </c>
      <c r="G81" s="2">
        <v>10513</v>
      </c>
      <c r="H81" s="1">
        <v>1994</v>
      </c>
      <c r="I81" s="1">
        <v>1894</v>
      </c>
      <c r="J81" s="1">
        <v>6514</v>
      </c>
      <c r="K81" s="2">
        <f>SUM(C81:C83)</f>
        <v>8703</v>
      </c>
      <c r="L81" s="6">
        <f t="shared" ref="L81:Q81" si="21">SUM(D81:D83)</f>
        <v>974</v>
      </c>
      <c r="M81" s="6">
        <f t="shared" si="21"/>
        <v>179</v>
      </c>
      <c r="N81" s="6">
        <f t="shared" si="21"/>
        <v>7451</v>
      </c>
      <c r="O81" s="2">
        <f t="shared" si="21"/>
        <v>10513</v>
      </c>
      <c r="P81" s="6">
        <f t="shared" si="21"/>
        <v>1994</v>
      </c>
      <c r="Q81" s="6">
        <f t="shared" si="21"/>
        <v>1894</v>
      </c>
      <c r="R81" s="1">
        <f t="shared" ref="R81" si="22">J81+J82</f>
        <v>6514</v>
      </c>
      <c r="S81" s="3">
        <f t="shared" si="17"/>
        <v>0.18015789974317512</v>
      </c>
      <c r="T81" s="4">
        <f t="shared" si="18"/>
        <v>2.0567620360795128E-2</v>
      </c>
      <c r="U81" s="4">
        <f t="shared" si="19"/>
        <v>0.53354815610454709</v>
      </c>
    </row>
    <row r="82" spans="1:21" ht="14.4">
      <c r="A82" s="1"/>
      <c r="B82" s="1" t="s">
        <v>246</v>
      </c>
      <c r="C82" s="1"/>
      <c r="D82" s="1"/>
      <c r="E82" s="1"/>
      <c r="F82" s="1"/>
      <c r="G82" s="2"/>
      <c r="H82" s="1"/>
      <c r="I82" s="1"/>
      <c r="J82" s="1"/>
      <c r="K82" s="2"/>
      <c r="L82" s="1"/>
      <c r="M82" s="1"/>
      <c r="N82" s="1"/>
      <c r="O82" s="2"/>
      <c r="P82" s="1"/>
      <c r="Q82" s="1"/>
      <c r="R82" s="1"/>
      <c r="S82" s="3" t="str">
        <f t="shared" si="17"/>
        <v/>
      </c>
      <c r="T82" s="4" t="str">
        <f t="shared" si="18"/>
        <v/>
      </c>
      <c r="U82" s="4" t="str">
        <f t="shared" si="19"/>
        <v/>
      </c>
    </row>
    <row r="83" spans="1:21" ht="14.4">
      <c r="A83" s="1"/>
      <c r="B83" s="1" t="s">
        <v>247</v>
      </c>
      <c r="C83" s="1"/>
      <c r="D83" s="1"/>
      <c r="E83" s="1"/>
      <c r="F83" s="1"/>
      <c r="G83" s="2"/>
      <c r="H83" s="1"/>
      <c r="I83" s="1"/>
      <c r="J83" s="1"/>
      <c r="K83" s="2"/>
      <c r="L83" s="1"/>
      <c r="M83" s="1"/>
      <c r="N83" s="1"/>
      <c r="O83" s="2"/>
      <c r="P83" s="1"/>
      <c r="Q83" s="1"/>
      <c r="R83" s="1"/>
      <c r="S83" s="3" t="str">
        <f t="shared" si="17"/>
        <v/>
      </c>
      <c r="T83" s="4" t="str">
        <f t="shared" si="18"/>
        <v/>
      </c>
      <c r="U83" s="4" t="str">
        <f t="shared" si="19"/>
        <v/>
      </c>
    </row>
    <row r="84" spans="1:21" ht="14.4">
      <c r="A84" s="1" t="str">
        <f>all!A84</f>
        <v>Mitchell</v>
      </c>
      <c r="B84" s="1" t="s">
        <v>249</v>
      </c>
      <c r="C84" s="1">
        <v>572</v>
      </c>
      <c r="D84" s="1">
        <v>128</v>
      </c>
      <c r="E84" s="1">
        <v>2</v>
      </c>
      <c r="F84" s="1">
        <v>441</v>
      </c>
      <c r="G84" s="2">
        <v>513</v>
      </c>
      <c r="H84" s="1">
        <v>189</v>
      </c>
      <c r="I84" s="1">
        <v>32</v>
      </c>
      <c r="J84" s="1">
        <v>282</v>
      </c>
      <c r="K84" s="2">
        <f t="shared" ref="K84:R86" si="23">C84</f>
        <v>572</v>
      </c>
      <c r="L84" s="1">
        <f t="shared" si="23"/>
        <v>128</v>
      </c>
      <c r="M84" s="1">
        <f t="shared" si="23"/>
        <v>2</v>
      </c>
      <c r="N84" s="1">
        <f t="shared" si="23"/>
        <v>441</v>
      </c>
      <c r="O84" s="2">
        <f t="shared" si="23"/>
        <v>513</v>
      </c>
      <c r="P84" s="1">
        <f t="shared" si="23"/>
        <v>189</v>
      </c>
      <c r="Q84" s="1">
        <f t="shared" si="23"/>
        <v>32</v>
      </c>
      <c r="R84" s="1">
        <f t="shared" si="23"/>
        <v>282</v>
      </c>
      <c r="S84" s="3">
        <f t="shared" si="17"/>
        <v>6.2378167641325533E-2</v>
      </c>
      <c r="T84" s="4">
        <f t="shared" si="18"/>
        <v>3.4965034965034965E-3</v>
      </c>
      <c r="U84" s="4">
        <f t="shared" si="19"/>
        <v>0.60995850622406644</v>
      </c>
    </row>
    <row r="85" spans="1:21" ht="14.4">
      <c r="A85" s="1" t="str">
        <f>all!A85</f>
        <v>Montgomery</v>
      </c>
      <c r="B85" s="1" t="s">
        <v>251</v>
      </c>
      <c r="C85" s="1"/>
      <c r="D85" s="1"/>
      <c r="E85" s="1"/>
      <c r="F85" s="1"/>
      <c r="G85" s="2"/>
      <c r="H85" s="1"/>
      <c r="I85" s="1"/>
      <c r="J85" s="1"/>
      <c r="K85" s="2">
        <f t="shared" si="23"/>
        <v>0</v>
      </c>
      <c r="L85" s="1">
        <f t="shared" si="23"/>
        <v>0</v>
      </c>
      <c r="M85" s="1">
        <f t="shared" si="23"/>
        <v>0</v>
      </c>
      <c r="N85" s="1">
        <f t="shared" si="23"/>
        <v>0</v>
      </c>
      <c r="O85" s="2">
        <f t="shared" si="23"/>
        <v>0</v>
      </c>
      <c r="P85" s="1">
        <f t="shared" si="23"/>
        <v>0</v>
      </c>
      <c r="Q85" s="1">
        <f t="shared" si="23"/>
        <v>0</v>
      </c>
      <c r="R85" s="1">
        <f t="shared" si="23"/>
        <v>0</v>
      </c>
      <c r="S85" s="3" t="str">
        <f t="shared" si="17"/>
        <v/>
      </c>
      <c r="T85" s="4" t="str">
        <f t="shared" si="18"/>
        <v/>
      </c>
      <c r="U85" s="4" t="str">
        <f t="shared" si="19"/>
        <v/>
      </c>
    </row>
    <row r="86" spans="1:21" ht="14.4">
      <c r="A86" s="1" t="str">
        <f>all!A86</f>
        <v>Moore</v>
      </c>
      <c r="B86" s="1" t="s">
        <v>253</v>
      </c>
      <c r="C86" s="1">
        <v>1864</v>
      </c>
      <c r="D86" s="1">
        <v>502</v>
      </c>
      <c r="E86" s="1">
        <v>16</v>
      </c>
      <c r="F86" s="1">
        <v>1346</v>
      </c>
      <c r="G86" s="2">
        <v>2219</v>
      </c>
      <c r="H86" s="1">
        <v>723</v>
      </c>
      <c r="I86" s="1">
        <v>152</v>
      </c>
      <c r="J86" s="1">
        <v>1344</v>
      </c>
      <c r="K86" s="2">
        <f t="shared" si="23"/>
        <v>1864</v>
      </c>
      <c r="L86" s="1">
        <f t="shared" si="23"/>
        <v>502</v>
      </c>
      <c r="M86" s="1">
        <f t="shared" si="23"/>
        <v>16</v>
      </c>
      <c r="N86" s="1">
        <f t="shared" si="23"/>
        <v>1346</v>
      </c>
      <c r="O86" s="2">
        <f t="shared" si="23"/>
        <v>2219</v>
      </c>
      <c r="P86" s="1">
        <f t="shared" si="23"/>
        <v>723</v>
      </c>
      <c r="Q86" s="1">
        <f t="shared" si="23"/>
        <v>152</v>
      </c>
      <c r="R86" s="1">
        <f t="shared" si="23"/>
        <v>1344</v>
      </c>
      <c r="S86" s="3">
        <f t="shared" si="17"/>
        <v>6.849932401982875E-2</v>
      </c>
      <c r="T86" s="4">
        <f t="shared" si="18"/>
        <v>8.5836909871244635E-3</v>
      </c>
      <c r="U86" s="4">
        <f t="shared" si="19"/>
        <v>0.50037174721189592</v>
      </c>
    </row>
    <row r="87" spans="1:21" ht="14.4">
      <c r="A87" s="1" t="str">
        <f>all!A87</f>
        <v>Nash</v>
      </c>
      <c r="B87" s="1" t="s">
        <v>255</v>
      </c>
      <c r="C87" s="1"/>
      <c r="D87" s="1"/>
      <c r="E87" s="1"/>
      <c r="F87" s="1"/>
      <c r="G87" s="2"/>
      <c r="H87" s="1"/>
      <c r="I87" s="1"/>
      <c r="J87" s="1"/>
      <c r="K87" s="2">
        <f>C87+C88</f>
        <v>1654</v>
      </c>
      <c r="L87" s="6">
        <f t="shared" ref="L87:R87" si="24">D87+D88</f>
        <v>10</v>
      </c>
      <c r="M87" s="6">
        <f t="shared" si="24"/>
        <v>7</v>
      </c>
      <c r="N87" s="6">
        <f t="shared" si="24"/>
        <v>1608</v>
      </c>
      <c r="O87" s="2">
        <f t="shared" si="24"/>
        <v>1629</v>
      </c>
      <c r="P87" s="6">
        <f t="shared" si="24"/>
        <v>65</v>
      </c>
      <c r="Q87" s="6">
        <f t="shared" si="24"/>
        <v>77</v>
      </c>
      <c r="R87" s="1">
        <f t="shared" si="24"/>
        <v>1437</v>
      </c>
      <c r="S87" s="3">
        <f t="shared" si="17"/>
        <v>4.7268262737875995E-2</v>
      </c>
      <c r="T87" s="4">
        <f t="shared" si="18"/>
        <v>4.2321644498186217E-3</v>
      </c>
      <c r="U87" s="4">
        <f t="shared" si="19"/>
        <v>0.52807881773399012</v>
      </c>
    </row>
    <row r="88" spans="1:21" ht="14.4">
      <c r="A88" s="1"/>
      <c r="B88" s="1" t="s">
        <v>256</v>
      </c>
      <c r="C88" s="1">
        <v>1654</v>
      </c>
      <c r="D88" s="1">
        <v>10</v>
      </c>
      <c r="E88" s="1">
        <v>7</v>
      </c>
      <c r="F88" s="1">
        <v>1608</v>
      </c>
      <c r="G88" s="2">
        <v>1629</v>
      </c>
      <c r="H88" s="1">
        <v>65</v>
      </c>
      <c r="I88" s="1">
        <v>77</v>
      </c>
      <c r="J88" s="1">
        <v>1437</v>
      </c>
      <c r="K88" s="2"/>
      <c r="L88" s="6"/>
      <c r="M88" s="6"/>
      <c r="N88" s="6"/>
      <c r="O88" s="2"/>
      <c r="P88" s="6"/>
      <c r="Q88" s="6"/>
      <c r="R88" s="1"/>
      <c r="S88" s="3" t="str">
        <f t="shared" si="17"/>
        <v/>
      </c>
      <c r="T88" s="4" t="str">
        <f t="shared" si="18"/>
        <v/>
      </c>
      <c r="U88" s="4" t="str">
        <f t="shared" si="19"/>
        <v/>
      </c>
    </row>
    <row r="89" spans="1:21" ht="14.4">
      <c r="A89" s="1" t="str">
        <f>all!A89</f>
        <v>New Hanover</v>
      </c>
      <c r="B89" s="1" t="s">
        <v>258</v>
      </c>
      <c r="C89" s="1"/>
      <c r="D89" s="1"/>
      <c r="E89" s="1"/>
      <c r="F89" s="1"/>
      <c r="G89" s="2"/>
      <c r="H89" s="1"/>
      <c r="I89" s="1"/>
      <c r="J89" s="1"/>
      <c r="K89" s="2">
        <f>C89+C90</f>
        <v>0</v>
      </c>
      <c r="L89" s="6">
        <f t="shared" ref="L89:R89" si="25">D89+D90</f>
        <v>0</v>
      </c>
      <c r="M89" s="6">
        <f t="shared" si="25"/>
        <v>0</v>
      </c>
      <c r="N89" s="6">
        <f t="shared" si="25"/>
        <v>0</v>
      </c>
      <c r="O89" s="2">
        <f t="shared" si="25"/>
        <v>0</v>
      </c>
      <c r="P89" s="6">
        <f t="shared" si="25"/>
        <v>0</v>
      </c>
      <c r="Q89" s="6">
        <f t="shared" si="25"/>
        <v>0</v>
      </c>
      <c r="R89" s="1">
        <f t="shared" si="25"/>
        <v>0</v>
      </c>
      <c r="S89" s="3" t="str">
        <f t="shared" si="17"/>
        <v/>
      </c>
      <c r="T89" s="4" t="str">
        <f t="shared" si="18"/>
        <v/>
      </c>
      <c r="U89" s="4" t="str">
        <f t="shared" si="19"/>
        <v/>
      </c>
    </row>
    <row r="90" spans="1:21" ht="14.4">
      <c r="A90" s="1"/>
      <c r="B90" s="1" t="s">
        <v>259</v>
      </c>
      <c r="C90" s="1"/>
      <c r="D90" s="1"/>
      <c r="E90" s="1"/>
      <c r="F90" s="1"/>
      <c r="G90" s="2"/>
      <c r="H90" s="1"/>
      <c r="I90" s="1"/>
      <c r="J90" s="1"/>
      <c r="K90" s="2"/>
      <c r="L90" s="6"/>
      <c r="M90" s="6"/>
      <c r="N90" s="6"/>
      <c r="O90" s="2"/>
      <c r="P90" s="6"/>
      <c r="Q90" s="6"/>
      <c r="R90" s="1"/>
      <c r="S90" s="3" t="str">
        <f t="shared" si="17"/>
        <v/>
      </c>
      <c r="T90" s="4" t="str">
        <f t="shared" si="18"/>
        <v/>
      </c>
      <c r="U90" s="4" t="str">
        <f t="shared" si="19"/>
        <v/>
      </c>
    </row>
    <row r="91" spans="1:21" ht="14.4">
      <c r="A91" s="1" t="str">
        <f>all!A91</f>
        <v>Northampton</v>
      </c>
      <c r="B91" s="1" t="s">
        <v>261</v>
      </c>
      <c r="C91" s="1"/>
      <c r="D91" s="1"/>
      <c r="E91" s="1"/>
      <c r="F91" s="1"/>
      <c r="G91" s="2"/>
      <c r="H91" s="1"/>
      <c r="I91" s="1"/>
      <c r="J91" s="1"/>
      <c r="K91" s="2">
        <f>C91+C92</f>
        <v>315</v>
      </c>
      <c r="L91" s="6">
        <f t="shared" ref="L91:Q91" si="26">SUM(D91:D95)</f>
        <v>0</v>
      </c>
      <c r="M91" s="6">
        <f t="shared" si="26"/>
        <v>0</v>
      </c>
      <c r="N91" s="6">
        <f t="shared" si="26"/>
        <v>315</v>
      </c>
      <c r="O91" s="2">
        <f t="shared" si="26"/>
        <v>578</v>
      </c>
      <c r="P91" s="6">
        <f t="shared" si="26"/>
        <v>3</v>
      </c>
      <c r="Q91" s="6">
        <f t="shared" si="26"/>
        <v>16</v>
      </c>
      <c r="R91" s="1">
        <f t="shared" ref="R91" si="27">J91+J92</f>
        <v>559</v>
      </c>
      <c r="S91" s="3">
        <f t="shared" si="17"/>
        <v>2.768166089965398E-2</v>
      </c>
      <c r="T91" s="4">
        <f t="shared" si="18"/>
        <v>0</v>
      </c>
      <c r="U91" s="4">
        <f t="shared" si="19"/>
        <v>0.36041189931350115</v>
      </c>
    </row>
    <row r="92" spans="1:21" ht="14.4">
      <c r="A92" s="1"/>
      <c r="B92" s="1" t="s">
        <v>262</v>
      </c>
      <c r="C92" s="1">
        <v>315</v>
      </c>
      <c r="D92" s="1">
        <v>0</v>
      </c>
      <c r="E92" s="1">
        <v>0</v>
      </c>
      <c r="F92" s="1">
        <v>315</v>
      </c>
      <c r="G92" s="2">
        <v>578</v>
      </c>
      <c r="H92" s="1">
        <v>3</v>
      </c>
      <c r="I92" s="1">
        <v>16</v>
      </c>
      <c r="J92" s="1">
        <v>559</v>
      </c>
      <c r="K92" s="2"/>
      <c r="L92" s="6"/>
      <c r="M92" s="6"/>
      <c r="N92" s="6"/>
      <c r="O92" s="2"/>
      <c r="P92" s="6"/>
      <c r="Q92" s="6"/>
      <c r="R92" s="1"/>
      <c r="S92" s="3" t="str">
        <f t="shared" si="17"/>
        <v/>
      </c>
      <c r="T92" s="4" t="str">
        <f t="shared" si="18"/>
        <v/>
      </c>
      <c r="U92" s="4" t="str">
        <f t="shared" si="19"/>
        <v/>
      </c>
    </row>
    <row r="93" spans="1:21" ht="14.4">
      <c r="A93" s="1"/>
      <c r="B93" s="1" t="s">
        <v>263</v>
      </c>
      <c r="C93" s="1"/>
      <c r="D93" s="1"/>
      <c r="E93" s="1"/>
      <c r="F93" s="1"/>
      <c r="G93" s="2"/>
      <c r="H93" s="1"/>
      <c r="I93" s="1"/>
      <c r="J93" s="1"/>
      <c r="K93" s="2"/>
      <c r="L93" s="6"/>
      <c r="M93" s="6"/>
      <c r="N93" s="6"/>
      <c r="O93" s="2"/>
      <c r="P93" s="6"/>
      <c r="Q93" s="6"/>
      <c r="R93" s="1"/>
      <c r="S93" s="3" t="str">
        <f t="shared" si="17"/>
        <v/>
      </c>
      <c r="T93" s="4" t="str">
        <f t="shared" si="18"/>
        <v/>
      </c>
      <c r="U93" s="4" t="str">
        <f t="shared" si="19"/>
        <v/>
      </c>
    </row>
    <row r="94" spans="1:21" ht="14.4">
      <c r="A94" s="1"/>
      <c r="B94" s="1" t="s">
        <v>264</v>
      </c>
      <c r="C94" s="1"/>
      <c r="D94" s="1"/>
      <c r="E94" s="1"/>
      <c r="F94" s="1"/>
      <c r="G94" s="2"/>
      <c r="H94" s="1"/>
      <c r="I94" s="1"/>
      <c r="J94" s="1"/>
      <c r="K94" s="2"/>
      <c r="L94" s="6"/>
      <c r="M94" s="6"/>
      <c r="N94" s="6"/>
      <c r="O94" s="2"/>
      <c r="P94" s="6"/>
      <c r="Q94" s="6"/>
      <c r="R94" s="1"/>
      <c r="S94" s="3" t="str">
        <f t="shared" si="17"/>
        <v/>
      </c>
      <c r="T94" s="4" t="str">
        <f t="shared" si="18"/>
        <v/>
      </c>
      <c r="U94" s="4" t="str">
        <f t="shared" si="19"/>
        <v/>
      </c>
    </row>
    <row r="95" spans="1:21" ht="14.4">
      <c r="A95" s="1"/>
      <c r="B95" s="1" t="s">
        <v>265</v>
      </c>
      <c r="C95" s="1"/>
      <c r="D95" s="1"/>
      <c r="E95" s="1"/>
      <c r="F95" s="1"/>
      <c r="G95" s="2"/>
      <c r="H95" s="1"/>
      <c r="I95" s="1"/>
      <c r="J95" s="1"/>
      <c r="K95" s="2"/>
      <c r="L95" s="6"/>
      <c r="M95" s="6"/>
      <c r="N95" s="6"/>
      <c r="O95" s="2"/>
      <c r="P95" s="6"/>
      <c r="Q95" s="6"/>
      <c r="R95" s="1"/>
      <c r="S95" s="3" t="str">
        <f t="shared" si="17"/>
        <v/>
      </c>
      <c r="T95" s="4" t="str">
        <f t="shared" si="18"/>
        <v/>
      </c>
      <c r="U95" s="4" t="str">
        <f t="shared" si="19"/>
        <v/>
      </c>
    </row>
    <row r="96" spans="1:21" ht="14.4">
      <c r="A96" s="1" t="str">
        <f>all!A96</f>
        <v>Onslow</v>
      </c>
      <c r="B96" s="1" t="s">
        <v>267</v>
      </c>
      <c r="C96" s="1"/>
      <c r="D96" s="1"/>
      <c r="E96" s="1"/>
      <c r="F96" s="1"/>
      <c r="G96" s="2"/>
      <c r="H96" s="1"/>
      <c r="I96" s="1"/>
      <c r="J96" s="1"/>
      <c r="K96" s="2">
        <f t="shared" ref="K96:R100" si="28">C96</f>
        <v>0</v>
      </c>
      <c r="L96" s="6">
        <f t="shared" si="28"/>
        <v>0</v>
      </c>
      <c r="M96" s="6">
        <f t="shared" si="28"/>
        <v>0</v>
      </c>
      <c r="N96" s="6">
        <f t="shared" si="28"/>
        <v>0</v>
      </c>
      <c r="O96" s="2">
        <f t="shared" si="28"/>
        <v>0</v>
      </c>
      <c r="P96" s="6">
        <f t="shared" si="28"/>
        <v>0</v>
      </c>
      <c r="Q96" s="6">
        <f t="shared" si="28"/>
        <v>0</v>
      </c>
      <c r="R96" s="1">
        <f t="shared" si="28"/>
        <v>0</v>
      </c>
      <c r="S96" s="3" t="str">
        <f t="shared" si="17"/>
        <v/>
      </c>
      <c r="T96" s="4" t="str">
        <f t="shared" si="18"/>
        <v/>
      </c>
      <c r="U96" s="4" t="str">
        <f t="shared" si="19"/>
        <v/>
      </c>
    </row>
    <row r="97" spans="1:21" ht="14.4">
      <c r="A97" s="1" t="str">
        <f>all!A97</f>
        <v>Orange</v>
      </c>
      <c r="B97" s="1" t="s">
        <v>268</v>
      </c>
      <c r="C97" s="1"/>
      <c r="D97" s="1"/>
      <c r="E97" s="1"/>
      <c r="F97" s="1"/>
      <c r="G97" s="2"/>
      <c r="H97" s="1"/>
      <c r="I97" s="1"/>
      <c r="J97" s="1"/>
      <c r="K97" s="2">
        <f>C97+C98</f>
        <v>0</v>
      </c>
      <c r="L97" s="6">
        <f t="shared" ref="L97:R97" si="29">D97+D98</f>
        <v>0</v>
      </c>
      <c r="M97" s="6">
        <f t="shared" si="29"/>
        <v>0</v>
      </c>
      <c r="N97" s="6">
        <f t="shared" si="29"/>
        <v>0</v>
      </c>
      <c r="O97" s="2">
        <f t="shared" si="29"/>
        <v>0</v>
      </c>
      <c r="P97" s="6">
        <f t="shared" si="29"/>
        <v>0</v>
      </c>
      <c r="Q97" s="6">
        <f t="shared" si="29"/>
        <v>0</v>
      </c>
      <c r="R97" s="1">
        <f t="shared" si="29"/>
        <v>0</v>
      </c>
      <c r="S97" s="3" t="str">
        <f t="shared" si="17"/>
        <v/>
      </c>
      <c r="T97" s="4" t="str">
        <f t="shared" si="18"/>
        <v/>
      </c>
      <c r="U97" s="4" t="str">
        <f t="shared" si="19"/>
        <v/>
      </c>
    </row>
    <row r="98" spans="1:21" ht="14.4">
      <c r="A98" s="1"/>
      <c r="B98" s="1" t="s">
        <v>341</v>
      </c>
      <c r="C98" s="1"/>
      <c r="D98" s="1"/>
      <c r="E98" s="1"/>
      <c r="F98" s="1"/>
      <c r="G98" s="2"/>
      <c r="H98" s="1"/>
      <c r="I98" s="1"/>
      <c r="J98" s="1"/>
      <c r="K98" s="2"/>
      <c r="L98" s="6"/>
      <c r="M98" s="6"/>
      <c r="N98" s="6"/>
      <c r="O98" s="2"/>
      <c r="P98" s="6"/>
      <c r="Q98" s="6"/>
      <c r="R98" s="1"/>
      <c r="S98" s="3" t="str">
        <f t="shared" si="17"/>
        <v/>
      </c>
      <c r="T98" s="4" t="str">
        <f t="shared" si="18"/>
        <v/>
      </c>
      <c r="U98" s="4"/>
    </row>
    <row r="99" spans="1:21" ht="14.4">
      <c r="A99" s="1" t="str">
        <f>all!A99</f>
        <v>Pasquotank</v>
      </c>
      <c r="B99" s="1" t="s">
        <v>270</v>
      </c>
      <c r="C99" s="1">
        <v>1606</v>
      </c>
      <c r="D99" s="1">
        <v>378</v>
      </c>
      <c r="E99" s="1">
        <v>27</v>
      </c>
      <c r="F99" s="1">
        <v>1165</v>
      </c>
      <c r="G99" s="2">
        <v>1304</v>
      </c>
      <c r="H99" s="1">
        <v>544</v>
      </c>
      <c r="I99" s="1">
        <v>269</v>
      </c>
      <c r="J99" s="1">
        <v>425</v>
      </c>
      <c r="K99" s="2">
        <f>G99</f>
        <v>1304</v>
      </c>
      <c r="L99" s="6">
        <f>H99</f>
        <v>544</v>
      </c>
      <c r="M99" s="6">
        <f>I99</f>
        <v>269</v>
      </c>
      <c r="N99" s="6">
        <f>J99</f>
        <v>425</v>
      </c>
      <c r="O99" s="2">
        <f t="shared" ref="O99" si="30">G99</f>
        <v>1304</v>
      </c>
      <c r="P99" s="6">
        <f t="shared" ref="P99" si="31">H99</f>
        <v>544</v>
      </c>
      <c r="Q99" s="6">
        <f t="shared" ref="Q99" si="32">I99</f>
        <v>269</v>
      </c>
      <c r="R99" s="1">
        <f t="shared" ref="R99" si="33">J99</f>
        <v>425</v>
      </c>
      <c r="S99" s="3">
        <f t="shared" si="17"/>
        <v>0.20628834355828221</v>
      </c>
      <c r="T99" s="4">
        <f t="shared" si="18"/>
        <v>0.20628834355828221</v>
      </c>
      <c r="U99" s="4">
        <f t="shared" si="19"/>
        <v>0.5</v>
      </c>
    </row>
    <row r="100" spans="1:21" ht="14.4">
      <c r="A100" s="1" t="str">
        <f>all!A100</f>
        <v>Pender</v>
      </c>
      <c r="B100" s="1" t="s">
        <v>272</v>
      </c>
      <c r="C100" s="1"/>
      <c r="D100" s="1"/>
      <c r="E100" s="1"/>
      <c r="F100" s="1"/>
      <c r="G100" s="2"/>
      <c r="H100" s="1"/>
      <c r="I100" s="1"/>
      <c r="J100" s="1"/>
      <c r="K100" s="2">
        <f t="shared" si="28"/>
        <v>0</v>
      </c>
      <c r="L100" s="6">
        <f t="shared" si="28"/>
        <v>0</v>
      </c>
      <c r="M100" s="6">
        <f t="shared" si="28"/>
        <v>0</v>
      </c>
      <c r="N100" s="6">
        <f t="shared" si="28"/>
        <v>0</v>
      </c>
      <c r="O100" s="2">
        <f t="shared" si="28"/>
        <v>0</v>
      </c>
      <c r="P100" s="6">
        <f t="shared" si="28"/>
        <v>0</v>
      </c>
      <c r="Q100" s="6">
        <f t="shared" si="28"/>
        <v>0</v>
      </c>
      <c r="R100" s="1">
        <f t="shared" si="28"/>
        <v>0</v>
      </c>
      <c r="S100" s="3" t="str">
        <f t="shared" si="17"/>
        <v/>
      </c>
      <c r="T100" s="4" t="str">
        <f t="shared" si="18"/>
        <v/>
      </c>
      <c r="U100" s="4" t="str">
        <f t="shared" si="19"/>
        <v/>
      </c>
    </row>
    <row r="101" spans="1:21" ht="14.4">
      <c r="A101" s="1" t="str">
        <f>all!A101</f>
        <v>Perquimans</v>
      </c>
      <c r="B101" s="1" t="s">
        <v>273</v>
      </c>
      <c r="C101" s="1">
        <v>400</v>
      </c>
      <c r="D101" s="1">
        <v>65</v>
      </c>
      <c r="E101" s="1">
        <v>16</v>
      </c>
      <c r="F101" s="1">
        <v>319</v>
      </c>
      <c r="G101" s="2">
        <v>331</v>
      </c>
      <c r="H101" s="1">
        <v>71</v>
      </c>
      <c r="I101" s="1">
        <v>11</v>
      </c>
      <c r="J101" s="1">
        <v>249</v>
      </c>
      <c r="K101" s="2"/>
      <c r="L101" s="6"/>
      <c r="M101" s="6"/>
      <c r="N101" s="6"/>
      <c r="O101" s="2"/>
      <c r="P101" s="6"/>
      <c r="Q101" s="6"/>
      <c r="R101" s="1"/>
      <c r="S101" s="3" t="str">
        <f t="shared" si="17"/>
        <v/>
      </c>
      <c r="T101" s="4" t="str">
        <f t="shared" si="18"/>
        <v/>
      </c>
      <c r="U101" s="4" t="str">
        <f t="shared" si="19"/>
        <v/>
      </c>
    </row>
    <row r="102" spans="1:21" ht="14.4">
      <c r="A102" s="1" t="str">
        <f>all!A102</f>
        <v>Person</v>
      </c>
      <c r="B102" s="1" t="s">
        <v>274</v>
      </c>
      <c r="C102" s="1">
        <v>1001</v>
      </c>
      <c r="D102" s="1">
        <v>101</v>
      </c>
      <c r="E102" s="1">
        <v>6</v>
      </c>
      <c r="F102" s="1">
        <v>891</v>
      </c>
      <c r="G102" s="2">
        <v>1394</v>
      </c>
      <c r="H102" s="1">
        <v>102</v>
      </c>
      <c r="I102" s="1">
        <v>85</v>
      </c>
      <c r="J102" s="1">
        <v>1193</v>
      </c>
      <c r="K102" s="2">
        <f t="shared" ref="K102:R102" si="34">C102</f>
        <v>1001</v>
      </c>
      <c r="L102" s="6">
        <f t="shared" si="34"/>
        <v>101</v>
      </c>
      <c r="M102" s="6">
        <f t="shared" si="34"/>
        <v>6</v>
      </c>
      <c r="N102" s="6">
        <f t="shared" si="34"/>
        <v>891</v>
      </c>
      <c r="O102" s="2">
        <f t="shared" si="34"/>
        <v>1394</v>
      </c>
      <c r="P102" s="6">
        <f t="shared" si="34"/>
        <v>102</v>
      </c>
      <c r="Q102" s="6">
        <f t="shared" si="34"/>
        <v>85</v>
      </c>
      <c r="R102" s="1">
        <f t="shared" si="34"/>
        <v>1193</v>
      </c>
      <c r="S102" s="3">
        <f t="shared" si="17"/>
        <v>6.097560975609756E-2</v>
      </c>
      <c r="T102" s="4">
        <f t="shared" si="18"/>
        <v>5.994005994005994E-3</v>
      </c>
      <c r="U102" s="4">
        <f t="shared" si="19"/>
        <v>0.42754318618042225</v>
      </c>
    </row>
    <row r="103" spans="1:21" ht="14.4">
      <c r="A103" s="1" t="str">
        <f>all!A103</f>
        <v>Pitt</v>
      </c>
      <c r="B103" s="1" t="s">
        <v>276</v>
      </c>
      <c r="C103" s="1"/>
      <c r="D103" s="1"/>
      <c r="E103" s="1"/>
      <c r="F103" s="1"/>
      <c r="G103" s="2"/>
      <c r="H103" s="1"/>
      <c r="I103" s="1"/>
      <c r="J103" s="1"/>
      <c r="K103" s="2">
        <f>SUM(C103:C108)</f>
        <v>2176</v>
      </c>
      <c r="L103" s="6">
        <f t="shared" ref="L103:R103" si="35">SUM(D103:D108)</f>
        <v>368</v>
      </c>
      <c r="M103" s="6">
        <f t="shared" si="35"/>
        <v>17</v>
      </c>
      <c r="N103" s="6">
        <f t="shared" si="35"/>
        <v>1791</v>
      </c>
      <c r="O103" s="2">
        <f t="shared" si="35"/>
        <v>2400</v>
      </c>
      <c r="P103" s="6">
        <f t="shared" si="35"/>
        <v>776</v>
      </c>
      <c r="Q103" s="6">
        <f t="shared" si="35"/>
        <v>183</v>
      </c>
      <c r="R103" s="1">
        <f t="shared" si="35"/>
        <v>1441</v>
      </c>
      <c r="S103" s="3">
        <f t="shared" si="17"/>
        <v>7.6249999999999998E-2</v>
      </c>
      <c r="T103" s="4">
        <f t="shared" si="18"/>
        <v>7.8125E-3</v>
      </c>
      <c r="U103" s="4">
        <f t="shared" si="19"/>
        <v>0.55414603960396036</v>
      </c>
    </row>
    <row r="104" spans="1:21" ht="14.4">
      <c r="A104" s="1"/>
      <c r="B104" s="1" t="s">
        <v>277</v>
      </c>
      <c r="C104" s="1"/>
      <c r="D104" s="1"/>
      <c r="E104" s="1"/>
      <c r="F104" s="1"/>
      <c r="G104" s="2"/>
      <c r="H104" s="1"/>
      <c r="I104" s="1"/>
      <c r="J104" s="1"/>
      <c r="K104" s="2"/>
      <c r="L104" s="6"/>
      <c r="M104" s="6"/>
      <c r="N104" s="6"/>
      <c r="O104" s="2"/>
      <c r="P104" s="6"/>
      <c r="Q104" s="6"/>
      <c r="R104" s="1"/>
      <c r="S104" s="3" t="str">
        <f t="shared" si="17"/>
        <v/>
      </c>
      <c r="T104" s="4" t="str">
        <f t="shared" si="18"/>
        <v/>
      </c>
      <c r="U104" s="4" t="str">
        <f t="shared" si="19"/>
        <v/>
      </c>
    </row>
    <row r="105" spans="1:21" ht="14.4">
      <c r="A105" s="1"/>
      <c r="B105" s="1" t="s">
        <v>278</v>
      </c>
      <c r="C105" s="1">
        <v>2176</v>
      </c>
      <c r="D105" s="1">
        <v>368</v>
      </c>
      <c r="E105" s="1">
        <v>17</v>
      </c>
      <c r="F105" s="1">
        <v>1791</v>
      </c>
      <c r="G105" s="2">
        <v>2400</v>
      </c>
      <c r="H105" s="1">
        <v>776</v>
      </c>
      <c r="I105" s="1">
        <v>183</v>
      </c>
      <c r="J105" s="1">
        <v>1441</v>
      </c>
      <c r="K105" s="2"/>
      <c r="L105" s="6"/>
      <c r="M105" s="6"/>
      <c r="N105" s="6"/>
      <c r="O105" s="2"/>
      <c r="P105" s="6"/>
      <c r="Q105" s="6"/>
      <c r="R105" s="1"/>
      <c r="S105" s="3" t="str">
        <f t="shared" si="17"/>
        <v/>
      </c>
      <c r="T105" s="4" t="str">
        <f t="shared" si="18"/>
        <v/>
      </c>
      <c r="U105" s="4" t="str">
        <f t="shared" si="19"/>
        <v/>
      </c>
    </row>
    <row r="106" spans="1:21" ht="14.4">
      <c r="A106" s="1"/>
      <c r="B106" s="1" t="s">
        <v>279</v>
      </c>
      <c r="C106" s="1"/>
      <c r="D106" s="1"/>
      <c r="E106" s="1"/>
      <c r="F106" s="1"/>
      <c r="G106" s="2"/>
      <c r="H106" s="1"/>
      <c r="I106" s="1"/>
      <c r="J106" s="1"/>
      <c r="K106" s="2"/>
      <c r="L106" s="6"/>
      <c r="M106" s="6"/>
      <c r="N106" s="6"/>
      <c r="O106" s="2"/>
      <c r="P106" s="6"/>
      <c r="Q106" s="6"/>
      <c r="R106" s="1"/>
      <c r="S106" s="3" t="str">
        <f t="shared" si="17"/>
        <v/>
      </c>
      <c r="T106" s="4" t="str">
        <f t="shared" si="18"/>
        <v/>
      </c>
      <c r="U106" s="4" t="str">
        <f t="shared" si="19"/>
        <v/>
      </c>
    </row>
    <row r="107" spans="1:21" ht="14.4">
      <c r="A107" s="1"/>
      <c r="B107" s="1" t="s">
        <v>280</v>
      </c>
      <c r="C107" s="1"/>
      <c r="D107" s="1"/>
      <c r="E107" s="1"/>
      <c r="F107" s="1"/>
      <c r="G107" s="2"/>
      <c r="H107" s="1"/>
      <c r="I107" s="1"/>
      <c r="J107" s="1"/>
      <c r="K107" s="2"/>
      <c r="L107" s="6"/>
      <c r="M107" s="6"/>
      <c r="N107" s="6"/>
      <c r="O107" s="2"/>
      <c r="P107" s="6"/>
      <c r="Q107" s="6"/>
      <c r="R107" s="1"/>
      <c r="S107" s="3" t="str">
        <f t="shared" si="17"/>
        <v/>
      </c>
      <c r="T107" s="4" t="str">
        <f t="shared" si="18"/>
        <v/>
      </c>
      <c r="U107" s="4" t="str">
        <f t="shared" si="19"/>
        <v/>
      </c>
    </row>
    <row r="108" spans="1:21" ht="14.4">
      <c r="A108" s="1"/>
      <c r="B108" s="1" t="s">
        <v>281</v>
      </c>
      <c r="C108" s="1"/>
      <c r="D108" s="1"/>
      <c r="E108" s="1"/>
      <c r="F108" s="1"/>
      <c r="G108" s="2"/>
      <c r="H108" s="1"/>
      <c r="I108" s="1"/>
      <c r="J108" s="1"/>
      <c r="K108" s="2"/>
      <c r="L108" s="6"/>
      <c r="M108" s="6"/>
      <c r="N108" s="6"/>
      <c r="O108" s="2"/>
      <c r="P108" s="6"/>
      <c r="Q108" s="6"/>
      <c r="R108" s="1"/>
      <c r="S108" s="3" t="str">
        <f t="shared" si="17"/>
        <v/>
      </c>
      <c r="T108" s="4" t="str">
        <f t="shared" si="18"/>
        <v/>
      </c>
      <c r="U108" s="4" t="str">
        <f t="shared" si="19"/>
        <v/>
      </c>
    </row>
    <row r="109" spans="1:21" ht="14.4">
      <c r="A109" s="1" t="str">
        <f>all!A109</f>
        <v>Polk</v>
      </c>
      <c r="B109" s="1" t="s">
        <v>283</v>
      </c>
      <c r="C109" s="1"/>
      <c r="D109" s="1"/>
      <c r="E109" s="1"/>
      <c r="F109" s="1"/>
      <c r="G109" s="2"/>
      <c r="H109" s="1"/>
      <c r="I109" s="1"/>
      <c r="J109" s="1"/>
      <c r="K109" s="2">
        <f t="shared" ref="K109:R110" si="36">C109</f>
        <v>0</v>
      </c>
      <c r="L109" s="6">
        <f t="shared" si="36"/>
        <v>0</v>
      </c>
      <c r="M109" s="6">
        <f t="shared" si="36"/>
        <v>0</v>
      </c>
      <c r="N109" s="6">
        <f t="shared" si="36"/>
        <v>0</v>
      </c>
      <c r="O109" s="2">
        <f t="shared" si="36"/>
        <v>0</v>
      </c>
      <c r="P109" s="6">
        <f t="shared" si="36"/>
        <v>0</v>
      </c>
      <c r="Q109" s="6">
        <f t="shared" si="36"/>
        <v>0</v>
      </c>
      <c r="R109" s="1">
        <f t="shared" si="36"/>
        <v>0</v>
      </c>
      <c r="S109" s="3" t="str">
        <f t="shared" si="17"/>
        <v/>
      </c>
      <c r="T109" s="4" t="str">
        <f t="shared" si="18"/>
        <v/>
      </c>
      <c r="U109" s="4" t="str">
        <f t="shared" si="19"/>
        <v/>
      </c>
    </row>
    <row r="110" spans="1:21" ht="14.4">
      <c r="A110" s="1" t="str">
        <f>all!A110</f>
        <v>Randolph</v>
      </c>
      <c r="B110" s="1" t="s">
        <v>284</v>
      </c>
      <c r="C110" s="1">
        <v>3693</v>
      </c>
      <c r="D110" s="1">
        <v>100</v>
      </c>
      <c r="E110" s="1">
        <v>22</v>
      </c>
      <c r="F110" s="1">
        <v>3568</v>
      </c>
      <c r="G110" s="2">
        <v>3485</v>
      </c>
      <c r="H110" s="1">
        <v>172</v>
      </c>
      <c r="I110" s="1">
        <v>246</v>
      </c>
      <c r="J110" s="1">
        <v>3052</v>
      </c>
      <c r="K110" s="2">
        <f t="shared" si="36"/>
        <v>3693</v>
      </c>
      <c r="L110" s="6">
        <f t="shared" si="36"/>
        <v>100</v>
      </c>
      <c r="M110" s="6">
        <f t="shared" si="36"/>
        <v>22</v>
      </c>
      <c r="N110" s="6">
        <f t="shared" si="36"/>
        <v>3568</v>
      </c>
      <c r="O110" s="2">
        <f t="shared" si="36"/>
        <v>3485</v>
      </c>
      <c r="P110" s="6">
        <f t="shared" si="36"/>
        <v>172</v>
      </c>
      <c r="Q110" s="6">
        <f t="shared" si="36"/>
        <v>246</v>
      </c>
      <c r="R110" s="1">
        <f t="shared" si="36"/>
        <v>3052</v>
      </c>
      <c r="S110" s="3">
        <f t="shared" si="17"/>
        <v>7.0588235294117646E-2</v>
      </c>
      <c r="T110" s="4">
        <f t="shared" si="18"/>
        <v>5.957216355266721E-3</v>
      </c>
      <c r="U110" s="4">
        <f t="shared" si="19"/>
        <v>0.53897280966767369</v>
      </c>
    </row>
    <row r="111" spans="1:21" ht="14.4">
      <c r="A111" s="1" t="str">
        <f>all!A111</f>
        <v>Richmond</v>
      </c>
      <c r="B111" s="1" t="s">
        <v>285</v>
      </c>
      <c r="C111" s="1">
        <v>1402</v>
      </c>
      <c r="D111" s="1">
        <v>272</v>
      </c>
      <c r="E111" s="1">
        <v>0</v>
      </c>
      <c r="F111" s="1">
        <v>906</v>
      </c>
      <c r="G111" s="2">
        <v>2333</v>
      </c>
      <c r="H111" s="1">
        <v>390</v>
      </c>
      <c r="I111" s="1">
        <v>74</v>
      </c>
      <c r="J111" s="1">
        <v>1553</v>
      </c>
      <c r="K111" s="2">
        <f t="shared" ref="K111" si="37">C111</f>
        <v>1402</v>
      </c>
      <c r="L111" s="6">
        <f t="shared" ref="L111" si="38">D111</f>
        <v>272</v>
      </c>
      <c r="M111" s="6">
        <f t="shared" ref="M111" si="39">E111</f>
        <v>0</v>
      </c>
      <c r="N111" s="6">
        <f t="shared" ref="N111" si="40">F111</f>
        <v>906</v>
      </c>
      <c r="O111" s="2">
        <f t="shared" ref="O111" si="41">G111</f>
        <v>2333</v>
      </c>
      <c r="P111" s="6">
        <f t="shared" ref="P111" si="42">H111</f>
        <v>390</v>
      </c>
      <c r="Q111" s="6">
        <f t="shared" ref="Q111" si="43">I111</f>
        <v>74</v>
      </c>
      <c r="R111" s="1">
        <f t="shared" ref="R111" si="44">J111</f>
        <v>1553</v>
      </c>
      <c r="S111" s="3">
        <f t="shared" si="17"/>
        <v>3.1718816973853405E-2</v>
      </c>
      <c r="T111" s="4">
        <f t="shared" si="18"/>
        <v>0</v>
      </c>
      <c r="U111" s="4">
        <f t="shared" si="19"/>
        <v>0.3684424562830419</v>
      </c>
    </row>
    <row r="112" spans="1:21" ht="14.4">
      <c r="A112" s="1" t="str">
        <f>all!A112</f>
        <v>Robeson</v>
      </c>
      <c r="B112" s="1" t="s">
        <v>286</v>
      </c>
      <c r="C112" s="1"/>
      <c r="D112" s="1"/>
      <c r="E112" s="1"/>
      <c r="F112" s="1"/>
      <c r="G112" s="2"/>
      <c r="H112" s="1"/>
      <c r="I112" s="1"/>
      <c r="J112" s="1"/>
      <c r="K112" s="2">
        <f>SUM(C112:C115)</f>
        <v>1539</v>
      </c>
      <c r="L112" s="6">
        <f t="shared" ref="L112:R112" si="45">SUM(D112:D115)</f>
        <v>278</v>
      </c>
      <c r="M112" s="6">
        <f t="shared" si="45"/>
        <v>5</v>
      </c>
      <c r="N112" s="6">
        <f t="shared" si="45"/>
        <v>1325</v>
      </c>
      <c r="O112" s="2">
        <f>SUM(G112:G115)</f>
        <v>3391</v>
      </c>
      <c r="P112" s="6">
        <f t="shared" si="45"/>
        <v>846</v>
      </c>
      <c r="Q112" s="6">
        <f t="shared" si="45"/>
        <v>113</v>
      </c>
      <c r="R112" s="1">
        <f t="shared" si="45"/>
        <v>2620</v>
      </c>
      <c r="S112" s="3">
        <f t="shared" si="17"/>
        <v>3.3323503391329994E-2</v>
      </c>
      <c r="T112" s="4">
        <f t="shared" si="18"/>
        <v>3.2488628979857048E-3</v>
      </c>
      <c r="U112" s="4">
        <f t="shared" si="19"/>
        <v>0.33586818757921422</v>
      </c>
    </row>
    <row r="113" spans="1:21" ht="14.4">
      <c r="A113" s="1"/>
      <c r="B113" s="1" t="s">
        <v>287</v>
      </c>
      <c r="C113" s="1"/>
      <c r="D113" s="1"/>
      <c r="E113" s="1"/>
      <c r="F113" s="1"/>
      <c r="G113" s="2"/>
      <c r="H113" s="1"/>
      <c r="I113" s="1"/>
      <c r="J113" s="1"/>
      <c r="K113" s="2"/>
      <c r="L113" s="6"/>
      <c r="M113" s="6"/>
      <c r="N113" s="6"/>
      <c r="O113" s="2"/>
      <c r="P113" s="6"/>
      <c r="Q113" s="6"/>
      <c r="R113" s="1"/>
      <c r="S113" s="3" t="str">
        <f t="shared" si="17"/>
        <v/>
      </c>
      <c r="T113" s="4" t="str">
        <f t="shared" si="18"/>
        <v/>
      </c>
      <c r="U113" s="4" t="str">
        <f t="shared" si="19"/>
        <v/>
      </c>
    </row>
    <row r="114" spans="1:21" ht="14.4">
      <c r="A114" s="1"/>
      <c r="B114" s="1" t="s">
        <v>288</v>
      </c>
      <c r="C114" s="1">
        <v>1539</v>
      </c>
      <c r="D114" s="1">
        <v>278</v>
      </c>
      <c r="E114" s="1">
        <v>5</v>
      </c>
      <c r="F114" s="1">
        <v>1325</v>
      </c>
      <c r="G114" s="2">
        <v>3391</v>
      </c>
      <c r="H114" s="1">
        <v>846</v>
      </c>
      <c r="I114" s="1">
        <v>113</v>
      </c>
      <c r="J114" s="1">
        <v>2620</v>
      </c>
      <c r="K114" s="2"/>
      <c r="L114" s="6"/>
      <c r="M114" s="6"/>
      <c r="N114" s="6"/>
      <c r="O114" s="2"/>
      <c r="P114" s="6"/>
      <c r="Q114" s="6"/>
      <c r="R114" s="1"/>
      <c r="S114" s="3" t="str">
        <f t="shared" si="17"/>
        <v/>
      </c>
      <c r="T114" s="4" t="str">
        <f t="shared" si="18"/>
        <v/>
      </c>
      <c r="U114" s="4" t="str">
        <f t="shared" si="19"/>
        <v/>
      </c>
    </row>
    <row r="115" spans="1:21" ht="14.4">
      <c r="A115" s="1"/>
      <c r="B115" s="1" t="s">
        <v>289</v>
      </c>
      <c r="C115" s="1"/>
      <c r="D115" s="1"/>
      <c r="E115" s="1"/>
      <c r="F115" s="1"/>
      <c r="G115" s="2"/>
      <c r="H115" s="1"/>
      <c r="I115" s="1"/>
      <c r="J115" s="1"/>
      <c r="K115" s="2"/>
      <c r="L115" s="6"/>
      <c r="M115" s="6"/>
      <c r="N115" s="6"/>
      <c r="O115" s="2"/>
      <c r="P115" s="6"/>
      <c r="Q115" s="6"/>
      <c r="R115" s="1"/>
      <c r="S115" s="3" t="str">
        <f t="shared" si="17"/>
        <v/>
      </c>
      <c r="T115" s="4" t="str">
        <f t="shared" si="18"/>
        <v/>
      </c>
      <c r="U115" s="4" t="str">
        <f t="shared" si="19"/>
        <v/>
      </c>
    </row>
    <row r="116" spans="1:21" ht="14.4">
      <c r="A116" s="1" t="str">
        <f>all!A116</f>
        <v>Rockingham</v>
      </c>
      <c r="B116" s="1" t="s">
        <v>342</v>
      </c>
      <c r="C116" s="1">
        <v>2298</v>
      </c>
      <c r="D116" s="1">
        <v>0</v>
      </c>
      <c r="E116" s="1">
        <v>0</v>
      </c>
      <c r="F116" s="1">
        <f>C116</f>
        <v>2298</v>
      </c>
      <c r="G116" s="2">
        <v>2344</v>
      </c>
      <c r="H116" s="1">
        <v>0</v>
      </c>
      <c r="I116" s="1">
        <v>0</v>
      </c>
      <c r="J116" s="1">
        <f>G116</f>
        <v>2344</v>
      </c>
      <c r="K116" s="2">
        <f>C116+C117</f>
        <v>2298</v>
      </c>
      <c r="L116" s="6">
        <f t="shared" ref="L116:R116" si="46">D116+D117</f>
        <v>0</v>
      </c>
      <c r="M116" s="6">
        <f t="shared" si="46"/>
        <v>0</v>
      </c>
      <c r="N116" s="6">
        <f t="shared" si="46"/>
        <v>2298</v>
      </c>
      <c r="O116" s="2">
        <f>G116+G117</f>
        <v>2344</v>
      </c>
      <c r="P116" s="6">
        <f t="shared" si="46"/>
        <v>0</v>
      </c>
      <c r="Q116" s="6">
        <f t="shared" si="46"/>
        <v>0</v>
      </c>
      <c r="R116" s="1">
        <f t="shared" si="46"/>
        <v>2344</v>
      </c>
      <c r="S116" s="3">
        <f t="shared" si="17"/>
        <v>0</v>
      </c>
      <c r="T116" s="4">
        <f t="shared" si="18"/>
        <v>0</v>
      </c>
      <c r="U116" s="4">
        <f t="shared" si="19"/>
        <v>0.49504523912106851</v>
      </c>
    </row>
    <row r="117" spans="1:21" ht="14.4">
      <c r="A117" s="1"/>
      <c r="B117" s="1" t="s">
        <v>343</v>
      </c>
      <c r="C117" s="1"/>
      <c r="D117" s="1"/>
      <c r="E117" s="1"/>
      <c r="F117" s="1"/>
      <c r="G117" s="2"/>
      <c r="H117" s="1"/>
      <c r="I117" s="1"/>
      <c r="J117" s="1"/>
      <c r="K117" s="2"/>
      <c r="L117" s="6"/>
      <c r="M117" s="6"/>
      <c r="N117" s="6"/>
      <c r="O117" s="2"/>
      <c r="P117" s="6"/>
      <c r="Q117" s="6"/>
      <c r="R117" s="1"/>
      <c r="S117" s="3" t="str">
        <f t="shared" si="17"/>
        <v/>
      </c>
      <c r="T117" s="4" t="str">
        <f t="shared" si="18"/>
        <v/>
      </c>
      <c r="U117" s="4"/>
    </row>
    <row r="118" spans="1:21" ht="14.4">
      <c r="A118" s="1" t="str">
        <f>all!A118</f>
        <v>Rowan</v>
      </c>
      <c r="B118" s="1" t="s">
        <v>292</v>
      </c>
      <c r="C118" s="1">
        <v>2767</v>
      </c>
      <c r="D118" s="1">
        <v>140</v>
      </c>
      <c r="E118" s="1">
        <v>11</v>
      </c>
      <c r="F118" s="1">
        <v>2103</v>
      </c>
      <c r="G118" s="2">
        <v>2941</v>
      </c>
      <c r="H118" s="1">
        <v>415</v>
      </c>
      <c r="I118" s="1">
        <v>257</v>
      </c>
      <c r="J118" s="1">
        <v>2071</v>
      </c>
      <c r="K118" s="2">
        <f t="shared" ref="K118:R129" si="47">C118</f>
        <v>2767</v>
      </c>
      <c r="L118" s="6">
        <f t="shared" si="47"/>
        <v>140</v>
      </c>
      <c r="M118" s="6">
        <f t="shared" si="47"/>
        <v>11</v>
      </c>
      <c r="N118" s="6">
        <f t="shared" si="47"/>
        <v>2103</v>
      </c>
      <c r="O118" s="2">
        <f t="shared" si="47"/>
        <v>2941</v>
      </c>
      <c r="P118" s="6">
        <f t="shared" si="47"/>
        <v>415</v>
      </c>
      <c r="Q118" s="6">
        <f t="shared" si="47"/>
        <v>257</v>
      </c>
      <c r="R118" s="1">
        <f t="shared" si="47"/>
        <v>2071</v>
      </c>
      <c r="S118" s="3">
        <f t="shared" si="17"/>
        <v>8.7385243114586869E-2</v>
      </c>
      <c r="T118" s="4">
        <f t="shared" si="18"/>
        <v>3.9754246476328154E-3</v>
      </c>
      <c r="U118" s="4">
        <f t="shared" si="19"/>
        <v>0.50383325347388597</v>
      </c>
    </row>
    <row r="119" spans="1:21" ht="14.4">
      <c r="A119" s="1" t="str">
        <f>all!A119</f>
        <v>Rutherford</v>
      </c>
      <c r="B119" s="1" t="s">
        <v>294</v>
      </c>
      <c r="C119" s="1">
        <v>2467</v>
      </c>
      <c r="D119" s="1">
        <v>99</v>
      </c>
      <c r="E119" s="1">
        <v>113</v>
      </c>
      <c r="F119" s="1">
        <v>2255</v>
      </c>
      <c r="G119" s="2">
        <v>3039</v>
      </c>
      <c r="H119" s="1">
        <v>310</v>
      </c>
      <c r="I119" s="1">
        <v>161</v>
      </c>
      <c r="J119" s="1">
        <v>2568</v>
      </c>
      <c r="K119" s="2">
        <f t="shared" ref="K119:R120" si="48">C120</f>
        <v>2269</v>
      </c>
      <c r="L119" s="6">
        <f t="shared" si="48"/>
        <v>26</v>
      </c>
      <c r="M119" s="6">
        <f t="shared" si="48"/>
        <v>9</v>
      </c>
      <c r="N119" s="6">
        <f t="shared" si="48"/>
        <v>2234</v>
      </c>
      <c r="O119" s="2">
        <f t="shared" si="48"/>
        <v>3143</v>
      </c>
      <c r="P119" s="6">
        <f t="shared" si="48"/>
        <v>112</v>
      </c>
      <c r="Q119" s="6">
        <f t="shared" si="48"/>
        <v>66</v>
      </c>
      <c r="R119" s="1">
        <f t="shared" si="48"/>
        <v>2965</v>
      </c>
      <c r="S119" s="3">
        <f t="shared" si="17"/>
        <v>2.0999045497931912E-2</v>
      </c>
      <c r="T119" s="4">
        <f t="shared" si="18"/>
        <v>3.9665050683120318E-3</v>
      </c>
      <c r="U119" s="4">
        <f t="shared" si="19"/>
        <v>0.42969801884977882</v>
      </c>
    </row>
    <row r="120" spans="1:21" ht="14.4">
      <c r="A120" s="1" t="str">
        <f>all!A120</f>
        <v>Sampson</v>
      </c>
      <c r="B120" s="1" t="s">
        <v>296</v>
      </c>
      <c r="C120" s="1">
        <v>2269</v>
      </c>
      <c r="D120" s="1">
        <v>26</v>
      </c>
      <c r="E120" s="1">
        <v>9</v>
      </c>
      <c r="F120" s="1">
        <v>2234</v>
      </c>
      <c r="G120" s="2">
        <v>3143</v>
      </c>
      <c r="H120" s="1">
        <v>112</v>
      </c>
      <c r="I120" s="1">
        <v>66</v>
      </c>
      <c r="J120" s="1">
        <v>2965</v>
      </c>
      <c r="K120" s="2">
        <f t="shared" si="48"/>
        <v>866</v>
      </c>
      <c r="L120" s="6">
        <f t="shared" si="48"/>
        <v>187</v>
      </c>
      <c r="M120" s="6">
        <f t="shared" si="48"/>
        <v>15</v>
      </c>
      <c r="N120" s="6">
        <f t="shared" si="48"/>
        <v>646</v>
      </c>
      <c r="O120" s="2">
        <f t="shared" si="48"/>
        <v>1392</v>
      </c>
      <c r="P120" s="6">
        <f t="shared" si="48"/>
        <v>378</v>
      </c>
      <c r="Q120" s="6">
        <f t="shared" si="48"/>
        <v>123</v>
      </c>
      <c r="R120" s="1">
        <f t="shared" si="48"/>
        <v>870</v>
      </c>
      <c r="S120" s="3">
        <f t="shared" si="17"/>
        <v>8.8362068965517238E-2</v>
      </c>
      <c r="T120" s="4">
        <f t="shared" si="18"/>
        <v>1.7321016166281754E-2</v>
      </c>
      <c r="U120" s="4">
        <f t="shared" si="19"/>
        <v>0.42612137203166228</v>
      </c>
    </row>
    <row r="121" spans="1:21" ht="14.4">
      <c r="A121" s="1" t="str">
        <f>all!A121</f>
        <v>Scotland</v>
      </c>
      <c r="B121" s="1" t="s">
        <v>297</v>
      </c>
      <c r="C121" s="1">
        <v>866</v>
      </c>
      <c r="D121" s="1">
        <v>187</v>
      </c>
      <c r="E121" s="1">
        <v>15</v>
      </c>
      <c r="F121" s="1">
        <v>646</v>
      </c>
      <c r="G121" s="2">
        <v>1392</v>
      </c>
      <c r="H121" s="1">
        <v>378</v>
      </c>
      <c r="I121" s="1">
        <v>123</v>
      </c>
      <c r="J121" s="1">
        <v>870</v>
      </c>
      <c r="K121" s="2">
        <f t="shared" ref="K121:K123" si="49">C122</f>
        <v>0</v>
      </c>
      <c r="L121" s="6">
        <f t="shared" ref="L121:L123" si="50">D122</f>
        <v>0</v>
      </c>
      <c r="M121" s="6">
        <f t="shared" ref="M121:M123" si="51">E122</f>
        <v>0</v>
      </c>
      <c r="N121" s="6">
        <f t="shared" ref="N121:N123" si="52">F122</f>
        <v>0</v>
      </c>
      <c r="O121" s="2">
        <f t="shared" ref="O121:O123" si="53">G122</f>
        <v>0</v>
      </c>
      <c r="P121" s="6">
        <f t="shared" ref="P121:P123" si="54">H122</f>
        <v>0</v>
      </c>
      <c r="Q121" s="6">
        <f t="shared" ref="Q121:Q123" si="55">I122</f>
        <v>0</v>
      </c>
      <c r="R121" s="1">
        <f t="shared" ref="R121:R123" si="56">J122</f>
        <v>0</v>
      </c>
      <c r="S121" s="3" t="str">
        <f t="shared" si="17"/>
        <v/>
      </c>
      <c r="T121" s="4" t="str">
        <f t="shared" si="18"/>
        <v/>
      </c>
      <c r="U121" s="4" t="str">
        <f t="shared" si="19"/>
        <v/>
      </c>
    </row>
    <row r="122" spans="1:21" ht="14.4">
      <c r="A122" s="1" t="str">
        <f>all!A122</f>
        <v>Stanly</v>
      </c>
      <c r="B122" s="1" t="s">
        <v>299</v>
      </c>
      <c r="C122" s="1"/>
      <c r="D122" s="1"/>
      <c r="E122" s="1"/>
      <c r="F122" s="1"/>
      <c r="G122" s="2"/>
      <c r="H122" s="1"/>
      <c r="I122" s="1"/>
      <c r="J122" s="1"/>
      <c r="K122" s="2">
        <f t="shared" si="49"/>
        <v>2063</v>
      </c>
      <c r="L122" s="6">
        <f t="shared" si="50"/>
        <v>60</v>
      </c>
      <c r="M122" s="6">
        <f t="shared" si="51"/>
        <v>11</v>
      </c>
      <c r="N122" s="6">
        <f t="shared" si="52"/>
        <v>1990</v>
      </c>
      <c r="O122" s="2">
        <f t="shared" si="53"/>
        <v>1847</v>
      </c>
      <c r="P122" s="6">
        <f t="shared" si="54"/>
        <v>148</v>
      </c>
      <c r="Q122" s="6">
        <f t="shared" si="55"/>
        <v>119</v>
      </c>
      <c r="R122" s="1">
        <f t="shared" si="56"/>
        <v>1582</v>
      </c>
      <c r="S122" s="3">
        <f t="shared" si="17"/>
        <v>6.442880346507851E-2</v>
      </c>
      <c r="T122" s="4">
        <f t="shared" si="18"/>
        <v>5.3320407174018416E-3</v>
      </c>
      <c r="U122" s="4">
        <f t="shared" si="19"/>
        <v>0.5571108622620381</v>
      </c>
    </row>
    <row r="123" spans="1:21" ht="14.4">
      <c r="A123" s="1" t="str">
        <f>all!A123</f>
        <v>Stokes</v>
      </c>
      <c r="B123" s="1" t="s">
        <v>301</v>
      </c>
      <c r="C123" s="1">
        <v>2063</v>
      </c>
      <c r="D123" s="1">
        <v>60</v>
      </c>
      <c r="E123" s="1">
        <v>11</v>
      </c>
      <c r="F123" s="1">
        <v>1990</v>
      </c>
      <c r="G123" s="2">
        <v>1847</v>
      </c>
      <c r="H123" s="1">
        <v>148</v>
      </c>
      <c r="I123" s="1">
        <v>119</v>
      </c>
      <c r="J123" s="1">
        <v>1582</v>
      </c>
      <c r="K123" s="2">
        <f t="shared" si="49"/>
        <v>0</v>
      </c>
      <c r="L123" s="6">
        <f t="shared" si="50"/>
        <v>0</v>
      </c>
      <c r="M123" s="6">
        <f t="shared" si="51"/>
        <v>0</v>
      </c>
      <c r="N123" s="6">
        <f t="shared" si="52"/>
        <v>0</v>
      </c>
      <c r="O123" s="2">
        <f t="shared" si="53"/>
        <v>0</v>
      </c>
      <c r="P123" s="6">
        <f t="shared" si="54"/>
        <v>0</v>
      </c>
      <c r="Q123" s="6">
        <f t="shared" si="55"/>
        <v>0</v>
      </c>
      <c r="R123" s="1">
        <f t="shared" si="56"/>
        <v>0</v>
      </c>
      <c r="S123" s="3" t="str">
        <f t="shared" si="17"/>
        <v/>
      </c>
      <c r="T123" s="4" t="str">
        <f t="shared" si="18"/>
        <v/>
      </c>
      <c r="U123" s="4" t="str">
        <f t="shared" si="19"/>
        <v/>
      </c>
    </row>
    <row r="124" spans="1:21" ht="14.4">
      <c r="A124" s="1" t="str">
        <f>all!A124</f>
        <v>Surry</v>
      </c>
      <c r="B124" s="1" t="s">
        <v>303</v>
      </c>
      <c r="C124" s="1"/>
      <c r="D124" s="1"/>
      <c r="E124" s="1"/>
      <c r="F124" s="1"/>
      <c r="G124" s="2"/>
      <c r="H124" s="1"/>
      <c r="I124" s="1"/>
      <c r="J124" s="1"/>
      <c r="K124" s="2">
        <f t="shared" si="47"/>
        <v>0</v>
      </c>
      <c r="L124" s="6">
        <f t="shared" si="47"/>
        <v>0</v>
      </c>
      <c r="M124" s="6">
        <f t="shared" si="47"/>
        <v>0</v>
      </c>
      <c r="N124" s="6">
        <f t="shared" si="47"/>
        <v>0</v>
      </c>
      <c r="O124" s="2">
        <f t="shared" si="47"/>
        <v>0</v>
      </c>
      <c r="P124" s="6">
        <f t="shared" si="47"/>
        <v>0</v>
      </c>
      <c r="Q124" s="6">
        <f t="shared" si="47"/>
        <v>0</v>
      </c>
      <c r="R124" s="1">
        <f t="shared" si="47"/>
        <v>0</v>
      </c>
      <c r="S124" s="3" t="str">
        <f t="shared" si="17"/>
        <v/>
      </c>
      <c r="T124" s="4" t="str">
        <f t="shared" si="18"/>
        <v/>
      </c>
      <c r="U124" s="4" t="str">
        <f t="shared" si="19"/>
        <v/>
      </c>
    </row>
    <row r="125" spans="1:21" ht="14.4">
      <c r="A125" s="1" t="s">
        <v>345</v>
      </c>
      <c r="B125" s="1" t="s">
        <v>344</v>
      </c>
      <c r="C125" s="5"/>
      <c r="D125" s="1"/>
      <c r="E125" s="1"/>
      <c r="F125" s="1"/>
      <c r="G125" s="2"/>
      <c r="H125" s="1"/>
      <c r="I125" s="1"/>
      <c r="J125" s="1"/>
      <c r="K125" s="2"/>
      <c r="L125" s="6"/>
      <c r="M125" s="6"/>
      <c r="N125" s="6"/>
      <c r="O125" s="2"/>
      <c r="P125" s="6"/>
      <c r="Q125" s="6"/>
      <c r="R125" s="1"/>
      <c r="S125" s="3"/>
      <c r="T125" s="4"/>
      <c r="U125" s="4"/>
    </row>
    <row r="126" spans="1:21" ht="14.4">
      <c r="A126" s="1" t="str">
        <f>all!A126</f>
        <v>Transylvania</v>
      </c>
      <c r="B126" s="1" t="s">
        <v>305</v>
      </c>
      <c r="C126" s="1">
        <v>382</v>
      </c>
      <c r="D126" s="1">
        <v>10</v>
      </c>
      <c r="E126" s="1">
        <v>16</v>
      </c>
      <c r="F126" s="1">
        <v>329</v>
      </c>
      <c r="G126" s="2">
        <v>796</v>
      </c>
      <c r="H126" s="1">
        <v>90</v>
      </c>
      <c r="I126" s="1">
        <v>51</v>
      </c>
      <c r="J126" s="1">
        <v>623</v>
      </c>
      <c r="K126" s="2">
        <f t="shared" si="47"/>
        <v>382</v>
      </c>
      <c r="L126" s="6">
        <f t="shared" si="47"/>
        <v>10</v>
      </c>
      <c r="M126" s="6">
        <f t="shared" si="47"/>
        <v>16</v>
      </c>
      <c r="N126" s="6">
        <f t="shared" si="47"/>
        <v>329</v>
      </c>
      <c r="O126" s="2">
        <f t="shared" si="47"/>
        <v>796</v>
      </c>
      <c r="P126" s="6">
        <f t="shared" si="47"/>
        <v>90</v>
      </c>
      <c r="Q126" s="6">
        <f t="shared" si="47"/>
        <v>51</v>
      </c>
      <c r="R126" s="1">
        <f t="shared" si="47"/>
        <v>623</v>
      </c>
      <c r="S126" s="3">
        <f t="shared" si="17"/>
        <v>6.407035175879397E-2</v>
      </c>
      <c r="T126" s="4">
        <f t="shared" si="18"/>
        <v>4.1884816753926704E-2</v>
      </c>
      <c r="U126" s="4">
        <f t="shared" si="19"/>
        <v>0.34558823529411764</v>
      </c>
    </row>
    <row r="127" spans="1:21" ht="14.4">
      <c r="A127" s="1" t="str">
        <f>all!A127</f>
        <v>Tyrrell</v>
      </c>
      <c r="B127" s="1" t="s">
        <v>307</v>
      </c>
      <c r="C127" s="1"/>
      <c r="D127" s="1"/>
      <c r="E127" s="1"/>
      <c r="F127" s="1"/>
      <c r="G127" s="2"/>
      <c r="H127" s="1"/>
      <c r="I127" s="1"/>
      <c r="J127" s="1"/>
      <c r="K127" s="2">
        <f t="shared" si="47"/>
        <v>0</v>
      </c>
      <c r="L127" s="6">
        <f t="shared" si="47"/>
        <v>0</v>
      </c>
      <c r="M127" s="6">
        <f t="shared" si="47"/>
        <v>0</v>
      </c>
      <c r="N127" s="6">
        <f t="shared" si="47"/>
        <v>0</v>
      </c>
      <c r="O127" s="2">
        <f t="shared" si="47"/>
        <v>0</v>
      </c>
      <c r="P127" s="6">
        <f t="shared" si="47"/>
        <v>0</v>
      </c>
      <c r="Q127" s="6">
        <f t="shared" si="47"/>
        <v>0</v>
      </c>
      <c r="R127" s="1">
        <f t="shared" si="47"/>
        <v>0</v>
      </c>
      <c r="S127" s="3" t="str">
        <f t="shared" si="17"/>
        <v/>
      </c>
      <c r="T127" s="4" t="str">
        <f t="shared" si="18"/>
        <v/>
      </c>
      <c r="U127" s="4" t="str">
        <f t="shared" si="19"/>
        <v/>
      </c>
    </row>
    <row r="128" spans="1:21" ht="14.4">
      <c r="A128" s="1" t="str">
        <f>all!A128</f>
        <v>Union</v>
      </c>
      <c r="B128" s="1" t="s">
        <v>309</v>
      </c>
      <c r="C128" s="1">
        <v>3694</v>
      </c>
      <c r="D128" s="1">
        <v>276</v>
      </c>
      <c r="E128" s="1">
        <v>20</v>
      </c>
      <c r="F128" s="1">
        <v>3379</v>
      </c>
      <c r="G128" s="2">
        <v>3452</v>
      </c>
      <c r="H128" s="1">
        <v>475</v>
      </c>
      <c r="I128" s="1">
        <v>262</v>
      </c>
      <c r="J128" s="1">
        <v>2751</v>
      </c>
      <c r="K128" s="2">
        <f t="shared" si="47"/>
        <v>3694</v>
      </c>
      <c r="L128" s="6">
        <f t="shared" si="47"/>
        <v>276</v>
      </c>
      <c r="M128" s="6">
        <f t="shared" si="47"/>
        <v>20</v>
      </c>
      <c r="N128" s="6">
        <f t="shared" si="47"/>
        <v>3379</v>
      </c>
      <c r="O128" s="2">
        <f t="shared" si="47"/>
        <v>3452</v>
      </c>
      <c r="P128" s="6">
        <f t="shared" si="47"/>
        <v>475</v>
      </c>
      <c r="Q128" s="6">
        <f t="shared" si="47"/>
        <v>262</v>
      </c>
      <c r="R128" s="1">
        <f t="shared" si="47"/>
        <v>2751</v>
      </c>
      <c r="S128" s="3">
        <f t="shared" si="17"/>
        <v>7.5898030127462338E-2</v>
      </c>
      <c r="T128" s="4">
        <f t="shared" si="18"/>
        <v>5.4141851651326473E-3</v>
      </c>
      <c r="U128" s="4">
        <f t="shared" si="19"/>
        <v>0.55122349102773249</v>
      </c>
    </row>
    <row r="129" spans="1:21" ht="14.4">
      <c r="A129" s="1" t="str">
        <f>all!A129</f>
        <v>Vance</v>
      </c>
      <c r="B129" s="1" t="s">
        <v>311</v>
      </c>
      <c r="C129" s="1">
        <v>965</v>
      </c>
      <c r="D129" s="1">
        <v>105</v>
      </c>
      <c r="E129" s="1">
        <v>10</v>
      </c>
      <c r="F129" s="1">
        <v>777</v>
      </c>
      <c r="G129" s="2">
        <v>1766</v>
      </c>
      <c r="H129" s="1">
        <v>162</v>
      </c>
      <c r="I129" s="1">
        <v>59</v>
      </c>
      <c r="J129" s="1">
        <v>1373</v>
      </c>
      <c r="K129" s="2">
        <f t="shared" si="47"/>
        <v>965</v>
      </c>
      <c r="L129" s="6">
        <f t="shared" si="47"/>
        <v>105</v>
      </c>
      <c r="M129" s="6">
        <f t="shared" si="47"/>
        <v>10</v>
      </c>
      <c r="N129" s="6">
        <f t="shared" si="47"/>
        <v>777</v>
      </c>
      <c r="O129" s="2">
        <f t="shared" si="47"/>
        <v>1766</v>
      </c>
      <c r="P129" s="6">
        <f t="shared" si="47"/>
        <v>162</v>
      </c>
      <c r="Q129" s="6">
        <f t="shared" si="47"/>
        <v>59</v>
      </c>
      <c r="R129" s="1">
        <f t="shared" si="47"/>
        <v>1373</v>
      </c>
      <c r="S129" s="3">
        <f t="shared" si="17"/>
        <v>3.3408833522083806E-2</v>
      </c>
      <c r="T129" s="4">
        <f t="shared" si="18"/>
        <v>1.0362694300518135E-2</v>
      </c>
      <c r="U129" s="4">
        <f t="shared" si="19"/>
        <v>0.36139534883720931</v>
      </c>
    </row>
    <row r="130" spans="1:21" ht="14.4">
      <c r="A130" s="1" t="str">
        <f>all!A130</f>
        <v>Wake</v>
      </c>
      <c r="B130" s="1" t="s">
        <v>312</v>
      </c>
      <c r="C130" s="1"/>
      <c r="D130" s="1"/>
      <c r="E130" s="1"/>
      <c r="F130" s="1"/>
      <c r="G130" s="2"/>
      <c r="H130" s="1"/>
      <c r="I130" s="1"/>
      <c r="J130" s="1"/>
      <c r="K130" s="2">
        <f>C131+C130</f>
        <v>4389</v>
      </c>
      <c r="L130" s="6">
        <f t="shared" ref="L130:R130" si="57">D131+D130</f>
        <v>834</v>
      </c>
      <c r="M130" s="6">
        <f t="shared" si="57"/>
        <v>66</v>
      </c>
      <c r="N130" s="6">
        <f t="shared" si="57"/>
        <v>3461</v>
      </c>
      <c r="O130" s="2">
        <f t="shared" si="57"/>
        <v>3935</v>
      </c>
      <c r="P130" s="6">
        <f t="shared" si="57"/>
        <v>1570</v>
      </c>
      <c r="Q130" s="6">
        <f t="shared" si="57"/>
        <v>381</v>
      </c>
      <c r="R130" s="1">
        <f t="shared" si="57"/>
        <v>1970</v>
      </c>
      <c r="S130" s="3">
        <f t="shared" si="17"/>
        <v>9.6823379923761124E-2</v>
      </c>
      <c r="T130" s="4">
        <f t="shared" si="18"/>
        <v>1.5037593984962405E-2</v>
      </c>
      <c r="U130" s="4">
        <f t="shared" si="19"/>
        <v>0.63726753820659177</v>
      </c>
    </row>
    <row r="131" spans="1:21" ht="14.4">
      <c r="A131" s="1"/>
      <c r="B131" s="1" t="s">
        <v>313</v>
      </c>
      <c r="C131" s="1">
        <v>4389</v>
      </c>
      <c r="D131" s="1">
        <v>834</v>
      </c>
      <c r="E131" s="1">
        <v>66</v>
      </c>
      <c r="F131" s="1">
        <v>3461</v>
      </c>
      <c r="G131" s="2">
        <v>3935</v>
      </c>
      <c r="H131" s="1">
        <v>1570</v>
      </c>
      <c r="I131" s="1">
        <v>381</v>
      </c>
      <c r="J131" s="1">
        <v>1970</v>
      </c>
      <c r="K131" s="2"/>
      <c r="L131" s="6"/>
      <c r="M131" s="6"/>
      <c r="N131" s="6"/>
      <c r="O131" s="2"/>
      <c r="P131" s="6"/>
      <c r="Q131" s="6"/>
      <c r="R131" s="1"/>
      <c r="S131" s="3" t="str">
        <f t="shared" si="17"/>
        <v/>
      </c>
      <c r="T131" s="4" t="str">
        <f t="shared" si="18"/>
        <v/>
      </c>
      <c r="U131" s="4" t="str">
        <f t="shared" si="19"/>
        <v/>
      </c>
    </row>
    <row r="132" spans="1:21" ht="14.4">
      <c r="A132" s="1" t="str">
        <f>all!A132</f>
        <v>Warren</v>
      </c>
      <c r="B132" s="1" t="s">
        <v>315</v>
      </c>
      <c r="C132" s="1">
        <v>438</v>
      </c>
      <c r="D132" s="1">
        <v>2</v>
      </c>
      <c r="E132" s="1">
        <v>0</v>
      </c>
      <c r="F132" s="1">
        <v>436</v>
      </c>
      <c r="G132" s="2">
        <v>936</v>
      </c>
      <c r="H132" s="1">
        <v>96</v>
      </c>
      <c r="I132" s="1">
        <v>0</v>
      </c>
      <c r="J132" s="1">
        <v>840</v>
      </c>
      <c r="K132" s="2">
        <f t="shared" ref="K132:R133" si="58">C132</f>
        <v>438</v>
      </c>
      <c r="L132" s="6">
        <f t="shared" si="58"/>
        <v>2</v>
      </c>
      <c r="M132" s="6">
        <f t="shared" si="58"/>
        <v>0</v>
      </c>
      <c r="N132" s="6">
        <f t="shared" si="58"/>
        <v>436</v>
      </c>
      <c r="O132" s="2">
        <f t="shared" si="58"/>
        <v>936</v>
      </c>
      <c r="P132" s="6">
        <f t="shared" si="58"/>
        <v>96</v>
      </c>
      <c r="Q132" s="6">
        <f t="shared" si="58"/>
        <v>0</v>
      </c>
      <c r="R132" s="1">
        <f t="shared" si="58"/>
        <v>840</v>
      </c>
      <c r="S132" s="3">
        <f t="shared" si="17"/>
        <v>0</v>
      </c>
      <c r="T132" s="4">
        <f t="shared" si="18"/>
        <v>0</v>
      </c>
      <c r="U132" s="4">
        <f t="shared" si="19"/>
        <v>0.34169278996865204</v>
      </c>
    </row>
    <row r="133" spans="1:21" ht="14.4">
      <c r="A133" s="1" t="str">
        <f>all!A133</f>
        <v>Washington</v>
      </c>
      <c r="B133" s="1" t="s">
        <v>317</v>
      </c>
      <c r="C133" s="1"/>
      <c r="D133" s="1"/>
      <c r="E133" s="1"/>
      <c r="F133" s="1"/>
      <c r="G133" s="2"/>
      <c r="H133" s="1"/>
      <c r="I133" s="1"/>
      <c r="J133" s="1"/>
      <c r="K133" s="2">
        <f t="shared" si="58"/>
        <v>0</v>
      </c>
      <c r="L133" s="6">
        <f t="shared" si="58"/>
        <v>0</v>
      </c>
      <c r="M133" s="6">
        <f t="shared" si="58"/>
        <v>0</v>
      </c>
      <c r="N133" s="6">
        <f t="shared" si="58"/>
        <v>0</v>
      </c>
      <c r="O133" s="2">
        <f t="shared" si="58"/>
        <v>0</v>
      </c>
      <c r="P133" s="6">
        <f t="shared" si="58"/>
        <v>0</v>
      </c>
      <c r="Q133" s="6">
        <f t="shared" si="58"/>
        <v>0</v>
      </c>
      <c r="R133" s="1">
        <f t="shared" si="58"/>
        <v>0</v>
      </c>
      <c r="S133" s="3" t="str">
        <f t="shared" si="17"/>
        <v/>
      </c>
      <c r="T133" s="4" t="str">
        <f t="shared" si="18"/>
        <v/>
      </c>
      <c r="U133" s="4" t="str">
        <f t="shared" si="19"/>
        <v/>
      </c>
    </row>
    <row r="134" spans="1:21" ht="14.4">
      <c r="A134" s="1" t="str">
        <f>all!A134</f>
        <v>Watauga</v>
      </c>
      <c r="B134" s="1" t="s">
        <v>319</v>
      </c>
      <c r="C134" s="1">
        <v>592</v>
      </c>
      <c r="D134" s="1">
        <v>47</v>
      </c>
      <c r="E134" s="1">
        <v>64</v>
      </c>
      <c r="F134" s="1">
        <v>460</v>
      </c>
      <c r="G134" s="2">
        <v>633</v>
      </c>
      <c r="H134" s="1">
        <v>108</v>
      </c>
      <c r="I134" s="1">
        <v>140</v>
      </c>
      <c r="J134" s="1">
        <v>270</v>
      </c>
      <c r="K134" s="2">
        <f>C135+C134</f>
        <v>592</v>
      </c>
      <c r="L134" s="6">
        <f t="shared" ref="L134:R134" si="59">D135+D134</f>
        <v>47</v>
      </c>
      <c r="M134" s="6">
        <f t="shared" si="59"/>
        <v>64</v>
      </c>
      <c r="N134" s="6">
        <f t="shared" si="59"/>
        <v>460</v>
      </c>
      <c r="O134" s="2">
        <f t="shared" si="59"/>
        <v>633</v>
      </c>
      <c r="P134" s="6">
        <f t="shared" si="59"/>
        <v>108</v>
      </c>
      <c r="Q134" s="6">
        <f t="shared" si="59"/>
        <v>140</v>
      </c>
      <c r="R134" s="1">
        <f t="shared" si="59"/>
        <v>270</v>
      </c>
      <c r="S134" s="3">
        <f t="shared" si="17"/>
        <v>0.22116903633491311</v>
      </c>
      <c r="T134" s="4">
        <f t="shared" si="18"/>
        <v>0.10810810810810811</v>
      </c>
      <c r="U134" s="4">
        <f t="shared" si="19"/>
        <v>0.63013698630136983</v>
      </c>
    </row>
    <row r="135" spans="1:21" ht="14.4">
      <c r="A135" s="1"/>
      <c r="B135" s="1" t="s">
        <v>320</v>
      </c>
      <c r="C135" s="1"/>
      <c r="D135" s="1"/>
      <c r="E135" s="1"/>
      <c r="F135" s="1"/>
      <c r="G135" s="2"/>
      <c r="H135" s="1"/>
      <c r="I135" s="1"/>
      <c r="J135" s="1"/>
      <c r="K135" s="2"/>
      <c r="L135" s="6"/>
      <c r="M135" s="6"/>
      <c r="N135" s="6"/>
      <c r="O135" s="2"/>
      <c r="P135" s="6"/>
      <c r="Q135" s="6"/>
      <c r="R135" s="1"/>
      <c r="S135" s="3" t="str">
        <f t="shared" ref="S135:S140" si="60">IFERROR(Q135/O135,"")</f>
        <v/>
      </c>
      <c r="T135" s="4" t="str">
        <f t="shared" ref="T135:T140" si="61">IFERROR(M135/K135,"")</f>
        <v/>
      </c>
      <c r="U135" s="4" t="str">
        <f t="shared" si="19"/>
        <v/>
      </c>
    </row>
    <row r="136" spans="1:21" ht="14.4">
      <c r="A136" s="1" t="str">
        <f>all!A136</f>
        <v>Wayne</v>
      </c>
      <c r="B136" s="1" t="s">
        <v>322</v>
      </c>
      <c r="C136" s="1">
        <v>3887</v>
      </c>
      <c r="D136" s="1">
        <v>134</v>
      </c>
      <c r="E136" s="1">
        <v>11</v>
      </c>
      <c r="F136" s="1">
        <v>3742</v>
      </c>
      <c r="G136" s="2">
        <v>3405</v>
      </c>
      <c r="H136" s="1">
        <v>211</v>
      </c>
      <c r="I136" s="1">
        <v>236</v>
      </c>
      <c r="J136" s="1">
        <v>2958</v>
      </c>
      <c r="K136" s="2">
        <f t="shared" ref="K136:R139" si="62">C136</f>
        <v>3887</v>
      </c>
      <c r="L136" s="6">
        <f t="shared" si="62"/>
        <v>134</v>
      </c>
      <c r="M136" s="6">
        <f t="shared" si="62"/>
        <v>11</v>
      </c>
      <c r="N136" s="6">
        <f t="shared" si="62"/>
        <v>3742</v>
      </c>
      <c r="O136" s="2">
        <f t="shared" si="62"/>
        <v>3405</v>
      </c>
      <c r="P136" s="6">
        <f t="shared" si="62"/>
        <v>211</v>
      </c>
      <c r="Q136" s="6">
        <f t="shared" si="62"/>
        <v>236</v>
      </c>
      <c r="R136" s="1">
        <f t="shared" si="62"/>
        <v>2958</v>
      </c>
      <c r="S136" s="3">
        <f t="shared" si="60"/>
        <v>6.9309838472834062E-2</v>
      </c>
      <c r="T136" s="4">
        <f t="shared" si="61"/>
        <v>2.829945973758683E-3</v>
      </c>
      <c r="U136" s="4">
        <f t="shared" si="19"/>
        <v>0.55850746268656715</v>
      </c>
    </row>
    <row r="137" spans="1:21" ht="14.4">
      <c r="A137" s="1" t="str">
        <f>all!A137</f>
        <v>Wilkes</v>
      </c>
      <c r="B137" s="1" t="s">
        <v>324</v>
      </c>
      <c r="C137" s="1">
        <v>2679</v>
      </c>
      <c r="D137" s="1">
        <v>727</v>
      </c>
      <c r="E137" s="1">
        <v>18</v>
      </c>
      <c r="F137" s="1">
        <v>2480</v>
      </c>
      <c r="G137" s="2">
        <v>2931</v>
      </c>
      <c r="H137" s="1">
        <v>341</v>
      </c>
      <c r="I137" s="1">
        <v>128</v>
      </c>
      <c r="J137" s="1">
        <v>2462</v>
      </c>
      <c r="K137" s="2">
        <f t="shared" si="62"/>
        <v>2679</v>
      </c>
      <c r="L137" s="6">
        <f t="shared" si="62"/>
        <v>727</v>
      </c>
      <c r="M137" s="6">
        <f t="shared" si="62"/>
        <v>18</v>
      </c>
      <c r="N137" s="6">
        <f t="shared" si="62"/>
        <v>2480</v>
      </c>
      <c r="O137" s="2">
        <f t="shared" si="62"/>
        <v>2931</v>
      </c>
      <c r="P137" s="6">
        <f t="shared" si="62"/>
        <v>341</v>
      </c>
      <c r="Q137" s="6">
        <f t="shared" si="62"/>
        <v>128</v>
      </c>
      <c r="R137" s="1">
        <f t="shared" si="62"/>
        <v>2462</v>
      </c>
      <c r="S137" s="3">
        <f t="shared" si="60"/>
        <v>4.3671102012964862E-2</v>
      </c>
      <c r="T137" s="4">
        <f t="shared" si="61"/>
        <v>6.7189249720044789E-3</v>
      </c>
      <c r="U137" s="4">
        <f t="shared" ref="U137:U140" si="63">IFERROR(N137/(N137+R137),"")</f>
        <v>0.50182112505058685</v>
      </c>
    </row>
    <row r="138" spans="1:21" ht="14.4">
      <c r="A138" s="1" t="str">
        <f>all!A138</f>
        <v>Wilson</v>
      </c>
      <c r="B138" s="1" t="s">
        <v>326</v>
      </c>
      <c r="C138" s="1"/>
      <c r="D138" s="1"/>
      <c r="E138" s="1"/>
      <c r="F138" s="1"/>
      <c r="G138" s="2"/>
      <c r="H138" s="1"/>
      <c r="I138" s="1"/>
      <c r="J138" s="1"/>
      <c r="K138" s="2">
        <f t="shared" si="62"/>
        <v>0</v>
      </c>
      <c r="L138" s="6">
        <f t="shared" si="62"/>
        <v>0</v>
      </c>
      <c r="M138" s="6">
        <f t="shared" si="62"/>
        <v>0</v>
      </c>
      <c r="N138" s="6">
        <f t="shared" si="62"/>
        <v>0</v>
      </c>
      <c r="O138" s="2">
        <f t="shared" si="62"/>
        <v>0</v>
      </c>
      <c r="P138" s="6">
        <f t="shared" si="62"/>
        <v>0</v>
      </c>
      <c r="Q138" s="6">
        <f t="shared" si="62"/>
        <v>0</v>
      </c>
      <c r="R138" s="1">
        <f t="shared" si="62"/>
        <v>0</v>
      </c>
      <c r="S138" s="3" t="str">
        <f t="shared" si="60"/>
        <v/>
      </c>
      <c r="T138" s="4" t="str">
        <f t="shared" si="61"/>
        <v/>
      </c>
      <c r="U138" s="4" t="str">
        <f t="shared" si="63"/>
        <v/>
      </c>
    </row>
    <row r="139" spans="1:21" ht="14.4">
      <c r="A139" s="1" t="str">
        <f>all!A139</f>
        <v>Yadkin</v>
      </c>
      <c r="B139" s="1" t="s">
        <v>328</v>
      </c>
      <c r="C139" s="1"/>
      <c r="D139" s="1"/>
      <c r="E139" s="1"/>
      <c r="F139" s="1"/>
      <c r="G139" s="2"/>
      <c r="H139" s="1"/>
      <c r="I139" s="1"/>
      <c r="J139" s="1"/>
      <c r="K139" s="2">
        <f t="shared" si="62"/>
        <v>0</v>
      </c>
      <c r="L139" s="6">
        <f t="shared" si="62"/>
        <v>0</v>
      </c>
      <c r="M139" s="6">
        <f t="shared" si="62"/>
        <v>0</v>
      </c>
      <c r="N139" s="6">
        <f t="shared" si="62"/>
        <v>0</v>
      </c>
      <c r="O139" s="2">
        <f t="shared" si="62"/>
        <v>0</v>
      </c>
      <c r="P139" s="6">
        <f t="shared" si="62"/>
        <v>0</v>
      </c>
      <c r="Q139" s="6">
        <f t="shared" si="62"/>
        <v>0</v>
      </c>
      <c r="R139" s="1">
        <f t="shared" si="62"/>
        <v>0</v>
      </c>
      <c r="S139" s="3" t="str">
        <f t="shared" si="60"/>
        <v/>
      </c>
      <c r="T139" s="4" t="str">
        <f t="shared" si="61"/>
        <v/>
      </c>
      <c r="U139" s="4" t="str">
        <f t="shared" si="63"/>
        <v/>
      </c>
    </row>
    <row r="140" spans="1:21" ht="14.4">
      <c r="A140" s="1" t="str">
        <f>all!A140</f>
        <v>Yancey</v>
      </c>
      <c r="B140" s="1" t="s">
        <v>330</v>
      </c>
      <c r="C140" s="1">
        <v>748</v>
      </c>
      <c r="D140" s="1">
        <v>162</v>
      </c>
      <c r="E140" s="1">
        <v>1</v>
      </c>
      <c r="F140" s="1">
        <v>585</v>
      </c>
      <c r="G140" s="2">
        <v>640</v>
      </c>
      <c r="H140" s="1">
        <v>289</v>
      </c>
      <c r="I140" s="1">
        <v>50</v>
      </c>
      <c r="J140" s="1">
        <v>301</v>
      </c>
      <c r="K140" s="2">
        <f t="shared" ref="K140" si="64">C140</f>
        <v>748</v>
      </c>
      <c r="L140" s="6">
        <f t="shared" ref="L140" si="65">D140</f>
        <v>162</v>
      </c>
      <c r="M140" s="6">
        <f t="shared" ref="M140" si="66">E140</f>
        <v>1</v>
      </c>
      <c r="N140" s="6">
        <f t="shared" ref="N140" si="67">F140</f>
        <v>585</v>
      </c>
      <c r="O140" s="2">
        <f t="shared" ref="O140" si="68">G140</f>
        <v>640</v>
      </c>
      <c r="P140" s="6">
        <f t="shared" ref="P140" si="69">H140</f>
        <v>289</v>
      </c>
      <c r="Q140" s="6">
        <f t="shared" ref="Q140" si="70">I140</f>
        <v>50</v>
      </c>
      <c r="R140" s="1">
        <f t="shared" ref="R140" si="71">J140</f>
        <v>301</v>
      </c>
      <c r="S140" s="3">
        <f t="shared" si="60"/>
        <v>7.8125E-2</v>
      </c>
      <c r="T140" s="4">
        <f t="shared" si="61"/>
        <v>1.3368983957219251E-3</v>
      </c>
      <c r="U140" s="4">
        <f t="shared" si="63"/>
        <v>0.66027088036117376</v>
      </c>
    </row>
    <row r="141" spans="1:21" ht="14.4">
      <c r="A141" s="1"/>
      <c r="B141" s="1"/>
      <c r="C141" s="1"/>
      <c r="D141" s="1"/>
      <c r="E141" s="1"/>
      <c r="F141" s="1"/>
      <c r="G141" s="2"/>
      <c r="H141" s="1"/>
      <c r="I141" s="1"/>
      <c r="J141" s="1"/>
      <c r="K141" s="2"/>
      <c r="L141" s="1"/>
      <c r="M141" s="1"/>
      <c r="N141" s="1"/>
      <c r="O141" s="2"/>
      <c r="P141" s="1"/>
      <c r="Q141" s="1"/>
      <c r="R141" s="1"/>
      <c r="S141" s="3"/>
      <c r="T141" s="4"/>
      <c r="U141" s="4"/>
    </row>
    <row r="142" spans="1:21" ht="14.4">
      <c r="A142" s="1"/>
      <c r="B142" s="1"/>
      <c r="C142" s="1"/>
      <c r="D142" s="1"/>
      <c r="E142" s="1"/>
      <c r="F142" s="1"/>
      <c r="G142" s="2"/>
      <c r="H142" s="1"/>
      <c r="I142" s="1"/>
      <c r="J142" s="1"/>
      <c r="K142" s="2"/>
      <c r="L142" s="1"/>
      <c r="M142" s="1"/>
      <c r="N142" s="1"/>
      <c r="O142" s="2"/>
      <c r="P142" s="1"/>
      <c r="Q142" s="1"/>
      <c r="R142" s="1"/>
      <c r="S142" s="3"/>
      <c r="T142" s="4"/>
      <c r="U142" s="4"/>
    </row>
    <row r="143" spans="1:21" ht="14.4">
      <c r="A143" s="1"/>
      <c r="B143" s="1"/>
      <c r="C143" s="1"/>
      <c r="D143" s="1"/>
      <c r="E143" s="1"/>
      <c r="F143" s="1"/>
      <c r="G143" s="2"/>
      <c r="H143" s="1"/>
      <c r="I143" s="1"/>
      <c r="J143" s="1"/>
      <c r="K143" s="2"/>
      <c r="L143" s="1"/>
      <c r="M143" s="1"/>
      <c r="N143" s="1"/>
      <c r="O143" s="2"/>
      <c r="P143" s="1"/>
      <c r="Q143" s="1"/>
      <c r="R143" s="1"/>
      <c r="S143" s="3"/>
      <c r="T143" s="4"/>
      <c r="U143" s="4"/>
    </row>
    <row r="144" spans="1:21" ht="14.4">
      <c r="A144" s="1"/>
      <c r="B144" s="1"/>
      <c r="C144" s="1"/>
      <c r="D144" s="1"/>
      <c r="E144" s="1"/>
      <c r="F144" s="1"/>
      <c r="G144" s="2"/>
      <c r="H144" s="1"/>
      <c r="I144" s="1"/>
      <c r="J144" s="1"/>
      <c r="K144" s="2"/>
      <c r="L144" s="1"/>
      <c r="M144" s="1"/>
      <c r="N144" s="1"/>
      <c r="O144" s="2"/>
      <c r="P144" s="1"/>
      <c r="Q144" s="1"/>
      <c r="R144" s="1"/>
      <c r="S144" s="3"/>
      <c r="T144" s="4"/>
      <c r="U144" s="4"/>
    </row>
    <row r="145" spans="1:21" ht="14.4">
      <c r="A145" s="1"/>
      <c r="B145" s="1" t="s">
        <v>130</v>
      </c>
      <c r="C145" s="1"/>
      <c r="D145" s="1"/>
      <c r="E145" s="1"/>
      <c r="F145" s="1"/>
      <c r="G145" s="2"/>
      <c r="H145" s="1"/>
      <c r="I145" s="1"/>
      <c r="J145" s="1"/>
      <c r="K145" s="2"/>
      <c r="L145" s="1"/>
      <c r="M145" s="1"/>
      <c r="N145" s="1"/>
      <c r="O145" s="2"/>
      <c r="P145" s="1"/>
      <c r="Q145" s="1"/>
      <c r="R145" s="1"/>
      <c r="S145" s="3"/>
      <c r="T145" s="4"/>
      <c r="U145" s="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5"/>
  <sheetViews>
    <sheetView zoomScale="90" zoomScaleNormal="90" workbookViewId="0">
      <pane ySplit="3" topLeftCell="A128" activePane="bottomLeft" state="frozen"/>
      <selection activeCell="O48" sqref="O48"/>
      <selection pane="bottomLeft" activeCell="O48" sqref="O48"/>
    </sheetView>
  </sheetViews>
  <sheetFormatPr defaultRowHeight="12.6" customHeight="1"/>
  <cols>
    <col min="1" max="1" width="15.109375" customWidth="1"/>
    <col min="2" max="2" width="29.33203125" customWidth="1"/>
    <col min="3" max="10" width="7.5546875" customWidth="1"/>
    <col min="11" max="18" width="6.77734375" customWidth="1"/>
    <col min="22" max="25" width="8.88671875" customWidth="1"/>
  </cols>
  <sheetData>
    <row r="1" spans="1:21" ht="14.4">
      <c r="A1" s="1">
        <v>2004</v>
      </c>
      <c r="B1" s="1"/>
      <c r="C1" s="1"/>
      <c r="D1" s="1"/>
      <c r="E1" s="1"/>
      <c r="F1" s="1"/>
      <c r="G1" s="2"/>
      <c r="H1" s="1"/>
      <c r="I1" s="1"/>
      <c r="J1" s="1"/>
      <c r="K1" s="2"/>
      <c r="L1" s="1"/>
      <c r="M1" s="1"/>
      <c r="N1" s="1"/>
      <c r="O1" s="2"/>
      <c r="P1" s="1"/>
      <c r="Q1" s="1"/>
      <c r="R1" s="1"/>
      <c r="S1" s="3"/>
      <c r="T1" s="4"/>
      <c r="U1" s="4"/>
    </row>
    <row r="2" spans="1:21" ht="14.4">
      <c r="A2" s="1"/>
      <c r="B2" s="1"/>
      <c r="C2" s="1"/>
      <c r="D2" s="1" t="s">
        <v>4</v>
      </c>
      <c r="E2" s="1"/>
      <c r="F2" s="1"/>
      <c r="G2" s="2"/>
      <c r="H2" s="1" t="s">
        <v>5</v>
      </c>
      <c r="I2" s="1"/>
      <c r="J2" s="1"/>
      <c r="K2" s="2" t="s">
        <v>117</v>
      </c>
      <c r="L2" s="1" t="s">
        <v>4</v>
      </c>
      <c r="M2" s="1"/>
      <c r="N2" s="1"/>
      <c r="O2" s="2" t="s">
        <v>5</v>
      </c>
      <c r="P2" s="1"/>
      <c r="Q2" s="1"/>
      <c r="R2" s="1"/>
      <c r="S2" s="3" t="s">
        <v>8</v>
      </c>
      <c r="T2" s="4"/>
      <c r="U2" s="4" t="s">
        <v>333</v>
      </c>
    </row>
    <row r="3" spans="1:21" ht="14.4">
      <c r="A3" s="1" t="s">
        <v>0</v>
      </c>
      <c r="B3" s="1"/>
      <c r="C3" s="1" t="s">
        <v>6</v>
      </c>
      <c r="D3" s="1" t="s">
        <v>7</v>
      </c>
      <c r="E3" s="1" t="s">
        <v>8</v>
      </c>
      <c r="F3" s="1" t="s">
        <v>9</v>
      </c>
      <c r="G3" s="2" t="s">
        <v>6</v>
      </c>
      <c r="H3" s="1" t="s">
        <v>7</v>
      </c>
      <c r="I3" s="1" t="s">
        <v>8</v>
      </c>
      <c r="J3" s="1" t="s">
        <v>9</v>
      </c>
      <c r="K3" s="2" t="s">
        <v>6</v>
      </c>
      <c r="L3" s="1" t="s">
        <v>7</v>
      </c>
      <c r="M3" s="1" t="s">
        <v>8</v>
      </c>
      <c r="N3" s="1" t="s">
        <v>9</v>
      </c>
      <c r="O3" s="2" t="s">
        <v>6</v>
      </c>
      <c r="P3" s="1" t="s">
        <v>7</v>
      </c>
      <c r="Q3" s="1" t="s">
        <v>8</v>
      </c>
      <c r="R3" s="1" t="s">
        <v>9</v>
      </c>
      <c r="S3" s="3" t="s">
        <v>2</v>
      </c>
      <c r="T3" s="4" t="s">
        <v>3</v>
      </c>
      <c r="U3" s="4" t="s">
        <v>26</v>
      </c>
    </row>
    <row r="4" spans="1:21" ht="14.4">
      <c r="A4" s="1" t="str">
        <f>all!A4</f>
        <v>Alamance</v>
      </c>
      <c r="B4" s="1" t="s">
        <v>132</v>
      </c>
      <c r="C4" s="1">
        <v>3388</v>
      </c>
      <c r="D4" s="1">
        <v>281</v>
      </c>
      <c r="E4" s="1">
        <v>36</v>
      </c>
      <c r="F4" s="1">
        <v>3051</v>
      </c>
      <c r="G4" s="2">
        <v>3162</v>
      </c>
      <c r="H4" s="1">
        <v>543</v>
      </c>
      <c r="I4" s="1">
        <v>338</v>
      </c>
      <c r="J4" s="1">
        <v>2258</v>
      </c>
      <c r="K4" s="2">
        <f>C4</f>
        <v>3388</v>
      </c>
      <c r="L4" s="1">
        <f t="shared" ref="L4:R20" si="0">D4</f>
        <v>281</v>
      </c>
      <c r="M4" s="1">
        <f t="shared" si="0"/>
        <v>36</v>
      </c>
      <c r="N4" s="1">
        <f t="shared" si="0"/>
        <v>3051</v>
      </c>
      <c r="O4" s="2">
        <f t="shared" si="0"/>
        <v>3162</v>
      </c>
      <c r="P4" s="1">
        <f t="shared" si="0"/>
        <v>543</v>
      </c>
      <c r="Q4" s="1">
        <f t="shared" si="0"/>
        <v>338</v>
      </c>
      <c r="R4" s="1">
        <f t="shared" si="0"/>
        <v>2258</v>
      </c>
      <c r="S4" s="3">
        <f>IFERROR(Q4/O4,"")</f>
        <v>0.1068943706514864</v>
      </c>
      <c r="T4" s="4">
        <f>IFERROR(M4/K4,"")</f>
        <v>1.0625737898465172E-2</v>
      </c>
      <c r="U4" s="4">
        <f>IFERROR(N4/(N4+R4),"")</f>
        <v>0.57468449802222643</v>
      </c>
    </row>
    <row r="5" spans="1:21" ht="14.4">
      <c r="A5" s="1" t="str">
        <f>all!A5</f>
        <v>Alexander</v>
      </c>
      <c r="B5" s="1" t="s">
        <v>134</v>
      </c>
      <c r="C5" s="1">
        <v>1036</v>
      </c>
      <c r="D5" s="1">
        <v>9</v>
      </c>
      <c r="E5" s="1">
        <v>9</v>
      </c>
      <c r="F5" s="1">
        <v>883</v>
      </c>
      <c r="G5" s="2">
        <v>1358</v>
      </c>
      <c r="H5" s="1">
        <v>66</v>
      </c>
      <c r="I5" s="1">
        <v>84</v>
      </c>
      <c r="J5" s="1">
        <v>747</v>
      </c>
      <c r="K5" s="2">
        <f t="shared" ref="K5:R64" si="1">C5</f>
        <v>1036</v>
      </c>
      <c r="L5" s="1">
        <f t="shared" si="0"/>
        <v>9</v>
      </c>
      <c r="M5" s="1">
        <f t="shared" si="0"/>
        <v>9</v>
      </c>
      <c r="N5" s="1">
        <f t="shared" si="0"/>
        <v>883</v>
      </c>
      <c r="O5" s="2">
        <f t="shared" si="0"/>
        <v>1358</v>
      </c>
      <c r="P5" s="1">
        <f t="shared" si="0"/>
        <v>66</v>
      </c>
      <c r="Q5" s="1">
        <f t="shared" si="0"/>
        <v>84</v>
      </c>
      <c r="R5" s="1">
        <f t="shared" si="0"/>
        <v>747</v>
      </c>
      <c r="S5" s="3">
        <f t="shared" ref="S5:S69" si="2">IFERROR(Q5/O5,"")</f>
        <v>6.1855670103092786E-2</v>
      </c>
      <c r="T5" s="4">
        <f t="shared" ref="T5:T69" si="3">IFERROR(M5/K5,"")</f>
        <v>8.6872586872586872E-3</v>
      </c>
      <c r="U5" s="4">
        <f t="shared" ref="U5:U69" si="4">IFERROR(N5/(N5+R5),"")</f>
        <v>0.54171779141104293</v>
      </c>
    </row>
    <row r="6" spans="1:21" ht="14.4">
      <c r="A6" s="1" t="str">
        <f>all!A6</f>
        <v>Alleghany</v>
      </c>
      <c r="B6" s="1" t="s">
        <v>136</v>
      </c>
      <c r="C6" s="1">
        <v>262</v>
      </c>
      <c r="D6" s="1">
        <v>164</v>
      </c>
      <c r="E6" s="1">
        <v>0</v>
      </c>
      <c r="F6" s="1">
        <v>98</v>
      </c>
      <c r="G6" s="2">
        <v>262</v>
      </c>
      <c r="H6" s="1">
        <v>164</v>
      </c>
      <c r="I6" s="1">
        <v>0</v>
      </c>
      <c r="J6" s="1">
        <v>98</v>
      </c>
      <c r="K6" s="2">
        <f t="shared" si="1"/>
        <v>262</v>
      </c>
      <c r="L6" s="1">
        <f t="shared" si="0"/>
        <v>164</v>
      </c>
      <c r="M6" s="1">
        <f t="shared" si="0"/>
        <v>0</v>
      </c>
      <c r="N6" s="1">
        <f t="shared" si="0"/>
        <v>98</v>
      </c>
      <c r="O6" s="2">
        <f t="shared" si="0"/>
        <v>262</v>
      </c>
      <c r="P6" s="1">
        <f t="shared" si="0"/>
        <v>164</v>
      </c>
      <c r="Q6" s="1">
        <f t="shared" si="0"/>
        <v>0</v>
      </c>
      <c r="R6" s="1">
        <f t="shared" si="0"/>
        <v>98</v>
      </c>
      <c r="S6" s="3">
        <f t="shared" si="2"/>
        <v>0</v>
      </c>
      <c r="T6" s="4">
        <f t="shared" si="3"/>
        <v>0</v>
      </c>
      <c r="U6" s="4">
        <f t="shared" si="4"/>
        <v>0.5</v>
      </c>
    </row>
    <row r="7" spans="1:21" ht="14.4">
      <c r="A7" s="1" t="str">
        <f>all!A7</f>
        <v>Anson</v>
      </c>
      <c r="B7" s="1" t="s">
        <v>138</v>
      </c>
      <c r="C7" s="1"/>
      <c r="D7" s="1"/>
      <c r="E7" s="1"/>
      <c r="F7" s="1"/>
      <c r="G7" s="2"/>
      <c r="H7" s="1"/>
      <c r="I7" s="1"/>
      <c r="J7" s="1"/>
      <c r="K7" s="2">
        <f t="shared" si="1"/>
        <v>0</v>
      </c>
      <c r="L7" s="1">
        <f t="shared" si="0"/>
        <v>0</v>
      </c>
      <c r="M7" s="1">
        <f t="shared" si="0"/>
        <v>0</v>
      </c>
      <c r="N7" s="1">
        <f t="shared" si="0"/>
        <v>0</v>
      </c>
      <c r="O7" s="2">
        <f t="shared" si="0"/>
        <v>0</v>
      </c>
      <c r="P7" s="1">
        <f t="shared" si="0"/>
        <v>0</v>
      </c>
      <c r="Q7" s="1">
        <f t="shared" si="0"/>
        <v>0</v>
      </c>
      <c r="R7" s="1">
        <f t="shared" si="0"/>
        <v>0</v>
      </c>
      <c r="S7" s="3" t="str">
        <f t="shared" si="2"/>
        <v/>
      </c>
      <c r="T7" s="4" t="str">
        <f t="shared" si="3"/>
        <v/>
      </c>
      <c r="U7" s="4" t="str">
        <f t="shared" si="4"/>
        <v/>
      </c>
    </row>
    <row r="8" spans="1:21" ht="14.4">
      <c r="A8" s="1" t="str">
        <f>all!A8</f>
        <v>Ashe</v>
      </c>
      <c r="B8" s="1" t="s">
        <v>140</v>
      </c>
      <c r="C8" s="1"/>
      <c r="D8" s="1"/>
      <c r="E8" s="1"/>
      <c r="F8" s="1"/>
      <c r="G8" s="2"/>
      <c r="H8" s="1"/>
      <c r="I8" s="1"/>
      <c r="J8" s="1"/>
      <c r="K8" s="2">
        <f t="shared" si="1"/>
        <v>0</v>
      </c>
      <c r="L8" s="1">
        <f t="shared" si="0"/>
        <v>0</v>
      </c>
      <c r="M8" s="1">
        <f t="shared" si="0"/>
        <v>0</v>
      </c>
      <c r="N8" s="1">
        <f t="shared" si="0"/>
        <v>0</v>
      </c>
      <c r="O8" s="2">
        <f t="shared" si="0"/>
        <v>0</v>
      </c>
      <c r="P8" s="1">
        <f t="shared" si="0"/>
        <v>0</v>
      </c>
      <c r="Q8" s="1">
        <f t="shared" si="0"/>
        <v>0</v>
      </c>
      <c r="R8" s="1">
        <f t="shared" si="0"/>
        <v>0</v>
      </c>
      <c r="S8" s="3" t="str">
        <f t="shared" si="2"/>
        <v/>
      </c>
      <c r="T8" s="4" t="str">
        <f t="shared" si="3"/>
        <v/>
      </c>
      <c r="U8" s="4" t="str">
        <f t="shared" si="4"/>
        <v/>
      </c>
    </row>
    <row r="9" spans="1:21" ht="14.4">
      <c r="A9" s="1" t="str">
        <f>all!A9</f>
        <v>Avery</v>
      </c>
      <c r="B9" s="1" t="s">
        <v>142</v>
      </c>
      <c r="C9" s="1"/>
      <c r="D9" s="1"/>
      <c r="E9" s="1"/>
      <c r="F9" s="1"/>
      <c r="G9" s="2"/>
      <c r="H9" s="1"/>
      <c r="I9" s="1"/>
      <c r="J9" s="1"/>
      <c r="K9" s="2">
        <f t="shared" si="1"/>
        <v>0</v>
      </c>
      <c r="L9" s="1">
        <f t="shared" si="0"/>
        <v>0</v>
      </c>
      <c r="M9" s="1">
        <f t="shared" si="0"/>
        <v>0</v>
      </c>
      <c r="N9" s="1">
        <f t="shared" si="0"/>
        <v>0</v>
      </c>
      <c r="O9" s="2">
        <f t="shared" si="0"/>
        <v>0</v>
      </c>
      <c r="P9" s="1">
        <f t="shared" si="0"/>
        <v>0</v>
      </c>
      <c r="Q9" s="1">
        <f t="shared" si="0"/>
        <v>0</v>
      </c>
      <c r="R9" s="1">
        <f t="shared" si="0"/>
        <v>0</v>
      </c>
      <c r="S9" s="3" t="str">
        <f t="shared" si="2"/>
        <v/>
      </c>
      <c r="T9" s="4" t="str">
        <f t="shared" si="3"/>
        <v/>
      </c>
      <c r="U9" s="4" t="str">
        <f t="shared" si="4"/>
        <v/>
      </c>
    </row>
    <row r="10" spans="1:21" ht="14.4">
      <c r="A10" s="1" t="str">
        <f>all!A10</f>
        <v>Beaufort</v>
      </c>
      <c r="B10" s="1" t="s">
        <v>144</v>
      </c>
      <c r="C10" s="1">
        <v>1558</v>
      </c>
      <c r="D10" s="1">
        <v>54</v>
      </c>
      <c r="E10" s="1">
        <v>8</v>
      </c>
      <c r="F10" s="1">
        <v>1494</v>
      </c>
      <c r="G10" s="2">
        <v>1639</v>
      </c>
      <c r="H10" s="1">
        <v>140</v>
      </c>
      <c r="I10" s="1">
        <v>81</v>
      </c>
      <c r="J10" s="1">
        <v>1400</v>
      </c>
      <c r="K10" s="2">
        <f t="shared" si="1"/>
        <v>1558</v>
      </c>
      <c r="L10" s="1">
        <f t="shared" si="0"/>
        <v>54</v>
      </c>
      <c r="M10" s="1">
        <f t="shared" si="0"/>
        <v>8</v>
      </c>
      <c r="N10" s="1">
        <f t="shared" si="0"/>
        <v>1494</v>
      </c>
      <c r="O10" s="2">
        <f t="shared" si="0"/>
        <v>1639</v>
      </c>
      <c r="P10" s="1">
        <f t="shared" si="0"/>
        <v>140</v>
      </c>
      <c r="Q10" s="1">
        <f t="shared" si="0"/>
        <v>81</v>
      </c>
      <c r="R10" s="1">
        <f t="shared" si="0"/>
        <v>1400</v>
      </c>
      <c r="S10" s="3">
        <f t="shared" si="2"/>
        <v>4.9420378279438681E-2</v>
      </c>
      <c r="T10" s="4">
        <f t="shared" si="3"/>
        <v>5.1347881899871627E-3</v>
      </c>
      <c r="U10" s="4">
        <f t="shared" si="4"/>
        <v>0.5162404975812025</v>
      </c>
    </row>
    <row r="11" spans="1:21" ht="14.4">
      <c r="A11" s="1" t="str">
        <f>all!A11</f>
        <v>Bertie</v>
      </c>
      <c r="B11" s="1" t="s">
        <v>146</v>
      </c>
      <c r="C11" s="1">
        <v>393</v>
      </c>
      <c r="D11" s="1">
        <v>66</v>
      </c>
      <c r="E11" s="1">
        <v>6</v>
      </c>
      <c r="F11" s="1">
        <v>224</v>
      </c>
      <c r="G11" s="2">
        <v>501</v>
      </c>
      <c r="H11" s="1">
        <v>25</v>
      </c>
      <c r="I11" s="1">
        <v>10</v>
      </c>
      <c r="J11" s="1">
        <v>0</v>
      </c>
      <c r="K11" s="2">
        <f>C11+C12</f>
        <v>393</v>
      </c>
      <c r="L11" s="1">
        <f t="shared" ref="L11:R11" si="5">D11+D12</f>
        <v>66</v>
      </c>
      <c r="M11" s="1">
        <f t="shared" si="5"/>
        <v>6</v>
      </c>
      <c r="N11" s="1">
        <f t="shared" si="5"/>
        <v>224</v>
      </c>
      <c r="O11" s="2">
        <f t="shared" si="5"/>
        <v>501</v>
      </c>
      <c r="P11" s="1">
        <f t="shared" si="5"/>
        <v>25</v>
      </c>
      <c r="Q11" s="1">
        <f t="shared" si="5"/>
        <v>10</v>
      </c>
      <c r="R11" s="1">
        <f t="shared" si="5"/>
        <v>0</v>
      </c>
      <c r="S11" s="3">
        <f t="shared" si="2"/>
        <v>1.9960079840319361E-2</v>
      </c>
      <c r="T11" s="4">
        <f t="shared" si="3"/>
        <v>1.5267175572519083E-2</v>
      </c>
      <c r="U11" s="4">
        <f t="shared" si="4"/>
        <v>1</v>
      </c>
    </row>
    <row r="12" spans="1:21" ht="14.4">
      <c r="A12" s="1"/>
      <c r="B12" s="1" t="s">
        <v>147</v>
      </c>
      <c r="C12" s="1"/>
      <c r="D12" s="1"/>
      <c r="E12" s="1"/>
      <c r="F12" s="1"/>
      <c r="G12" s="2"/>
      <c r="H12" s="1"/>
      <c r="I12" s="1"/>
      <c r="J12" s="1"/>
      <c r="K12" s="2"/>
      <c r="L12" s="1"/>
      <c r="M12" s="1"/>
      <c r="N12" s="1"/>
      <c r="O12" s="2"/>
      <c r="P12" s="1"/>
      <c r="Q12" s="1"/>
      <c r="R12" s="1"/>
      <c r="S12" s="3" t="str">
        <f t="shared" si="2"/>
        <v/>
      </c>
      <c r="T12" s="4" t="str">
        <f t="shared" si="3"/>
        <v/>
      </c>
      <c r="U12" s="4" t="str">
        <f t="shared" si="4"/>
        <v/>
      </c>
    </row>
    <row r="13" spans="1:21" ht="14.4">
      <c r="A13" s="1" t="str">
        <f>all!A13</f>
        <v>Bladen</v>
      </c>
      <c r="B13" s="1" t="s">
        <v>148</v>
      </c>
      <c r="C13" s="1">
        <v>1202</v>
      </c>
      <c r="D13" s="1">
        <v>351</v>
      </c>
      <c r="E13" s="1">
        <v>8</v>
      </c>
      <c r="F13" s="1">
        <v>1034</v>
      </c>
      <c r="G13" s="2">
        <v>2561</v>
      </c>
      <c r="H13" s="1">
        <v>419</v>
      </c>
      <c r="I13" s="1">
        <v>76</v>
      </c>
      <c r="J13" s="1">
        <v>1784</v>
      </c>
      <c r="K13" s="2">
        <f t="shared" si="1"/>
        <v>1202</v>
      </c>
      <c r="L13" s="1">
        <f t="shared" si="0"/>
        <v>351</v>
      </c>
      <c r="M13" s="1">
        <f t="shared" si="0"/>
        <v>8</v>
      </c>
      <c r="N13" s="1">
        <f t="shared" si="0"/>
        <v>1034</v>
      </c>
      <c r="O13" s="2">
        <f t="shared" si="0"/>
        <v>2561</v>
      </c>
      <c r="P13" s="1">
        <f t="shared" si="0"/>
        <v>419</v>
      </c>
      <c r="Q13" s="1">
        <f t="shared" si="0"/>
        <v>76</v>
      </c>
      <c r="R13" s="1">
        <f t="shared" si="0"/>
        <v>1784</v>
      </c>
      <c r="S13" s="3">
        <f t="shared" si="2"/>
        <v>2.9675907848496681E-2</v>
      </c>
      <c r="T13" s="4">
        <f t="shared" si="3"/>
        <v>6.6555740432612314E-3</v>
      </c>
      <c r="U13" s="4">
        <f t="shared" si="4"/>
        <v>0.36692689850958127</v>
      </c>
    </row>
    <row r="14" spans="1:21" ht="14.4">
      <c r="A14" s="1" t="str">
        <f>all!A14</f>
        <v>Brunswick</v>
      </c>
      <c r="B14" s="1" t="s">
        <v>150</v>
      </c>
      <c r="C14" s="1">
        <v>3118</v>
      </c>
      <c r="D14" s="1">
        <v>202</v>
      </c>
      <c r="E14" s="1">
        <v>13</v>
      </c>
      <c r="F14" s="1">
        <v>2815</v>
      </c>
      <c r="G14" s="2">
        <v>2920</v>
      </c>
      <c r="H14" s="1">
        <v>816</v>
      </c>
      <c r="I14" s="1">
        <v>254</v>
      </c>
      <c r="J14" s="1">
        <v>1795</v>
      </c>
      <c r="K14" s="2">
        <f>SUM(C14:C19)</f>
        <v>3118</v>
      </c>
      <c r="L14" s="6">
        <f t="shared" ref="L14:Q14" si="6">SUM(D14:D19)</f>
        <v>202</v>
      </c>
      <c r="M14" s="6">
        <f t="shared" si="6"/>
        <v>13</v>
      </c>
      <c r="N14" s="6">
        <f t="shared" si="6"/>
        <v>2815</v>
      </c>
      <c r="O14" s="2">
        <f t="shared" si="6"/>
        <v>2920</v>
      </c>
      <c r="P14" s="6">
        <f t="shared" si="6"/>
        <v>816</v>
      </c>
      <c r="Q14" s="6">
        <f t="shared" si="6"/>
        <v>254</v>
      </c>
      <c r="R14" s="6">
        <f t="shared" ref="R14" si="7">J14+J15</f>
        <v>1795</v>
      </c>
      <c r="S14" s="3">
        <f t="shared" si="2"/>
        <v>8.6986301369863017E-2</v>
      </c>
      <c r="T14" s="4">
        <f t="shared" si="3"/>
        <v>4.1693393200769721E-3</v>
      </c>
      <c r="U14" s="4">
        <f t="shared" si="4"/>
        <v>0.61062906724511934</v>
      </c>
    </row>
    <row r="15" spans="1:21" ht="14.4">
      <c r="A15" s="1"/>
      <c r="B15" s="1" t="s">
        <v>151</v>
      </c>
      <c r="C15" s="1"/>
      <c r="D15" s="1"/>
      <c r="E15" s="1"/>
      <c r="F15" s="1"/>
      <c r="G15" s="2"/>
      <c r="H15" s="1"/>
      <c r="I15" s="1"/>
      <c r="J15" s="1"/>
      <c r="K15" s="2"/>
      <c r="L15" s="1"/>
      <c r="M15" s="1"/>
      <c r="N15" s="1"/>
      <c r="O15" s="2"/>
      <c r="P15" s="1"/>
      <c r="Q15" s="1"/>
      <c r="R15" s="1"/>
      <c r="S15" s="3" t="str">
        <f t="shared" si="2"/>
        <v/>
      </c>
      <c r="T15" s="4" t="str">
        <f t="shared" si="3"/>
        <v/>
      </c>
      <c r="U15" s="4" t="str">
        <f t="shared" si="4"/>
        <v/>
      </c>
    </row>
    <row r="16" spans="1:21" ht="14.4">
      <c r="A16" s="1"/>
      <c r="B16" s="1" t="s">
        <v>152</v>
      </c>
      <c r="C16" s="1"/>
      <c r="D16" s="1"/>
      <c r="E16" s="1"/>
      <c r="F16" s="1"/>
      <c r="G16" s="2"/>
      <c r="H16" s="1"/>
      <c r="I16" s="1"/>
      <c r="J16" s="1"/>
      <c r="K16" s="2"/>
      <c r="L16" s="1"/>
      <c r="M16" s="1"/>
      <c r="N16" s="1"/>
      <c r="O16" s="2"/>
      <c r="P16" s="1"/>
      <c r="Q16" s="1"/>
      <c r="R16" s="1"/>
      <c r="S16" s="3" t="str">
        <f t="shared" si="2"/>
        <v/>
      </c>
      <c r="T16" s="4" t="str">
        <f t="shared" si="3"/>
        <v/>
      </c>
      <c r="U16" s="4" t="str">
        <f t="shared" si="4"/>
        <v/>
      </c>
    </row>
    <row r="17" spans="1:21" ht="14.4">
      <c r="A17" s="1"/>
      <c r="B17" s="1" t="s">
        <v>153</v>
      </c>
      <c r="C17" s="1"/>
      <c r="D17" s="1"/>
      <c r="E17" s="1"/>
      <c r="F17" s="1"/>
      <c r="G17" s="2"/>
      <c r="H17" s="1"/>
      <c r="I17" s="1"/>
      <c r="J17" s="1"/>
      <c r="K17" s="2"/>
      <c r="L17" s="1"/>
      <c r="M17" s="1"/>
      <c r="N17" s="1"/>
      <c r="O17" s="2"/>
      <c r="P17" s="1"/>
      <c r="Q17" s="1"/>
      <c r="R17" s="1"/>
      <c r="S17" s="3" t="str">
        <f t="shared" si="2"/>
        <v/>
      </c>
      <c r="T17" s="4" t="str">
        <f t="shared" si="3"/>
        <v/>
      </c>
      <c r="U17" s="4" t="str">
        <f t="shared" si="4"/>
        <v/>
      </c>
    </row>
    <row r="18" spans="1:21" ht="14.4">
      <c r="A18" s="1"/>
      <c r="B18" s="1" t="s">
        <v>154</v>
      </c>
      <c r="C18" s="1"/>
      <c r="D18" s="1"/>
      <c r="E18" s="1"/>
      <c r="F18" s="1"/>
      <c r="G18" s="2"/>
      <c r="H18" s="1"/>
      <c r="I18" s="1"/>
      <c r="J18" s="1"/>
      <c r="K18" s="2"/>
      <c r="L18" s="1"/>
      <c r="M18" s="1"/>
      <c r="N18" s="1"/>
      <c r="O18" s="2"/>
      <c r="P18" s="1"/>
      <c r="Q18" s="1"/>
      <c r="R18" s="1"/>
      <c r="S18" s="3" t="str">
        <f t="shared" si="2"/>
        <v/>
      </c>
      <c r="T18" s="4" t="str">
        <f t="shared" si="3"/>
        <v/>
      </c>
      <c r="U18" s="4" t="str">
        <f t="shared" si="4"/>
        <v/>
      </c>
    </row>
    <row r="19" spans="1:21" ht="14.4">
      <c r="A19" s="1"/>
      <c r="B19" s="1" t="s">
        <v>155</v>
      </c>
      <c r="C19" s="1"/>
      <c r="D19" s="1"/>
      <c r="E19" s="1"/>
      <c r="F19" s="1"/>
      <c r="G19" s="2"/>
      <c r="H19" s="1"/>
      <c r="I19" s="1"/>
      <c r="J19" s="1"/>
      <c r="K19" s="2"/>
      <c r="L19" s="1"/>
      <c r="M19" s="1"/>
      <c r="N19" s="1"/>
      <c r="O19" s="2"/>
      <c r="P19" s="1"/>
      <c r="Q19" s="1"/>
      <c r="R19" s="1"/>
      <c r="S19" s="3" t="str">
        <f t="shared" si="2"/>
        <v/>
      </c>
      <c r="T19" s="4" t="str">
        <f t="shared" si="3"/>
        <v/>
      </c>
      <c r="U19" s="4" t="str">
        <f t="shared" si="4"/>
        <v/>
      </c>
    </row>
    <row r="20" spans="1:21" ht="14.4">
      <c r="A20" s="1" t="str">
        <f>all!A20</f>
        <v>Buncombe</v>
      </c>
      <c r="B20" s="1" t="s">
        <v>157</v>
      </c>
      <c r="C20" s="1">
        <v>3988</v>
      </c>
      <c r="D20" s="1">
        <v>493</v>
      </c>
      <c r="E20" s="1">
        <v>48</v>
      </c>
      <c r="F20" s="1">
        <v>3337</v>
      </c>
      <c r="G20" s="2">
        <v>4284</v>
      </c>
      <c r="H20" s="1">
        <v>1037</v>
      </c>
      <c r="I20" s="1">
        <v>582</v>
      </c>
      <c r="J20" s="1">
        <v>2530</v>
      </c>
      <c r="K20" s="2">
        <f t="shared" si="1"/>
        <v>3988</v>
      </c>
      <c r="L20" s="1">
        <f t="shared" si="0"/>
        <v>493</v>
      </c>
      <c r="M20" s="1">
        <f t="shared" si="0"/>
        <v>48</v>
      </c>
      <c r="N20" s="1">
        <f t="shared" si="0"/>
        <v>3337</v>
      </c>
      <c r="O20" s="2">
        <f t="shared" si="0"/>
        <v>4284</v>
      </c>
      <c r="P20" s="1">
        <f t="shared" si="0"/>
        <v>1037</v>
      </c>
      <c r="Q20" s="1">
        <f t="shared" si="0"/>
        <v>582</v>
      </c>
      <c r="R20" s="1">
        <f t="shared" si="0"/>
        <v>2530</v>
      </c>
      <c r="S20" s="3">
        <f t="shared" si="2"/>
        <v>0.13585434173669467</v>
      </c>
      <c r="T20" s="4">
        <f t="shared" si="3"/>
        <v>1.2036108324974924E-2</v>
      </c>
      <c r="U20" s="4">
        <f t="shared" si="4"/>
        <v>0.56877450144878128</v>
      </c>
    </row>
    <row r="21" spans="1:21" ht="14.4">
      <c r="A21" s="1" t="str">
        <f>all!A21</f>
        <v>Burke</v>
      </c>
      <c r="B21" s="1" t="s">
        <v>159</v>
      </c>
      <c r="C21" s="1">
        <v>2577</v>
      </c>
      <c r="D21" s="1">
        <v>181</v>
      </c>
      <c r="E21" s="1">
        <v>6</v>
      </c>
      <c r="F21" s="1">
        <v>2390</v>
      </c>
      <c r="G21" s="2">
        <v>2956</v>
      </c>
      <c r="H21" s="1">
        <v>553</v>
      </c>
      <c r="I21" s="1">
        <v>158</v>
      </c>
      <c r="J21" s="1">
        <v>2245</v>
      </c>
      <c r="K21" s="2">
        <f t="shared" si="1"/>
        <v>2577</v>
      </c>
      <c r="L21" s="1">
        <f t="shared" si="1"/>
        <v>181</v>
      </c>
      <c r="M21" s="1">
        <f t="shared" si="1"/>
        <v>6</v>
      </c>
      <c r="N21" s="1">
        <f t="shared" si="1"/>
        <v>2390</v>
      </c>
      <c r="O21" s="2">
        <f t="shared" si="1"/>
        <v>2956</v>
      </c>
      <c r="P21" s="1">
        <f t="shared" si="1"/>
        <v>553</v>
      </c>
      <c r="Q21" s="1">
        <f t="shared" si="1"/>
        <v>158</v>
      </c>
      <c r="R21" s="1">
        <f t="shared" si="1"/>
        <v>2245</v>
      </c>
      <c r="S21" s="3">
        <f t="shared" si="2"/>
        <v>5.3450608930987818E-2</v>
      </c>
      <c r="T21" s="4">
        <f t="shared" si="3"/>
        <v>2.3282887077997671E-3</v>
      </c>
      <c r="U21" s="4">
        <f t="shared" si="4"/>
        <v>0.51564185544768071</v>
      </c>
    </row>
    <row r="22" spans="1:21" ht="14.4">
      <c r="A22" s="1" t="str">
        <f>all!A22</f>
        <v>Cabarrus</v>
      </c>
      <c r="B22" s="1" t="s">
        <v>161</v>
      </c>
      <c r="C22" s="1"/>
      <c r="D22" s="1"/>
      <c r="E22" s="1"/>
      <c r="F22" s="1"/>
      <c r="G22" s="2"/>
      <c r="H22" s="1"/>
      <c r="I22" s="1"/>
      <c r="J22" s="1"/>
      <c r="K22" s="2">
        <f t="shared" si="1"/>
        <v>0</v>
      </c>
      <c r="L22" s="1">
        <f t="shared" si="1"/>
        <v>0</v>
      </c>
      <c r="M22" s="1">
        <f t="shared" si="1"/>
        <v>0</v>
      </c>
      <c r="N22" s="1">
        <f t="shared" si="1"/>
        <v>0</v>
      </c>
      <c r="O22" s="2">
        <f t="shared" si="1"/>
        <v>0</v>
      </c>
      <c r="P22" s="1">
        <f t="shared" si="1"/>
        <v>0</v>
      </c>
      <c r="Q22" s="1">
        <f t="shared" si="1"/>
        <v>0</v>
      </c>
      <c r="R22" s="1">
        <f t="shared" si="1"/>
        <v>0</v>
      </c>
      <c r="S22" s="3" t="str">
        <f t="shared" si="2"/>
        <v/>
      </c>
      <c r="T22" s="4" t="str">
        <f t="shared" si="3"/>
        <v/>
      </c>
      <c r="U22" s="4" t="str">
        <f t="shared" si="4"/>
        <v/>
      </c>
    </row>
    <row r="23" spans="1:21" ht="14.4">
      <c r="A23" s="1" t="str">
        <f>all!A23</f>
        <v>Caldwell</v>
      </c>
      <c r="B23" s="1" t="s">
        <v>163</v>
      </c>
      <c r="C23" s="1">
        <v>3164</v>
      </c>
      <c r="D23" s="1">
        <v>100</v>
      </c>
      <c r="E23" s="1">
        <v>58</v>
      </c>
      <c r="F23" s="1">
        <v>2924</v>
      </c>
      <c r="G23" s="2">
        <v>3290</v>
      </c>
      <c r="H23" s="1">
        <v>275</v>
      </c>
      <c r="I23" s="1">
        <v>244</v>
      </c>
      <c r="J23" s="1">
        <v>2628</v>
      </c>
      <c r="K23" s="2">
        <f t="shared" si="1"/>
        <v>3164</v>
      </c>
      <c r="L23" s="1">
        <f t="shared" si="1"/>
        <v>100</v>
      </c>
      <c r="M23" s="1">
        <f t="shared" si="1"/>
        <v>58</v>
      </c>
      <c r="N23" s="1">
        <f t="shared" si="1"/>
        <v>2924</v>
      </c>
      <c r="O23" s="2">
        <f t="shared" si="1"/>
        <v>3290</v>
      </c>
      <c r="P23" s="1">
        <f t="shared" si="1"/>
        <v>275</v>
      </c>
      <c r="Q23" s="1">
        <f t="shared" si="1"/>
        <v>244</v>
      </c>
      <c r="R23" s="1">
        <f t="shared" si="1"/>
        <v>2628</v>
      </c>
      <c r="S23" s="3">
        <f t="shared" si="2"/>
        <v>7.4164133738601826E-2</v>
      </c>
      <c r="T23" s="4">
        <f t="shared" si="3"/>
        <v>1.8331226295828066E-2</v>
      </c>
      <c r="U23" s="4">
        <f t="shared" si="4"/>
        <v>0.52665706051873196</v>
      </c>
    </row>
    <row r="24" spans="1:21" ht="14.4">
      <c r="A24" s="1" t="str">
        <f>all!A24</f>
        <v>Camden</v>
      </c>
      <c r="B24" s="1" t="s">
        <v>337</v>
      </c>
      <c r="C24" s="1"/>
      <c r="D24" s="1"/>
      <c r="E24" s="1"/>
      <c r="F24" s="1"/>
      <c r="G24" s="2"/>
      <c r="H24" s="1"/>
      <c r="I24" s="1"/>
      <c r="J24" s="1"/>
      <c r="K24" s="2"/>
      <c r="L24" s="1"/>
      <c r="M24" s="1"/>
      <c r="N24" s="1"/>
      <c r="O24" s="2"/>
      <c r="P24" s="1"/>
      <c r="Q24" s="1"/>
      <c r="R24" s="1"/>
      <c r="S24" s="3" t="str">
        <f t="shared" si="2"/>
        <v/>
      </c>
      <c r="T24" s="4" t="str">
        <f t="shared" si="3"/>
        <v/>
      </c>
      <c r="U24" s="4"/>
    </row>
    <row r="25" spans="1:21" ht="14.4">
      <c r="A25" s="1" t="str">
        <f>all!A25</f>
        <v>Carteret</v>
      </c>
      <c r="B25" s="1" t="s">
        <v>165</v>
      </c>
      <c r="C25" s="1"/>
      <c r="D25" s="1"/>
      <c r="E25" s="1"/>
      <c r="F25" s="1"/>
      <c r="G25" s="2"/>
      <c r="H25" s="1"/>
      <c r="I25" s="1"/>
      <c r="J25" s="1"/>
      <c r="K25" s="2">
        <f t="shared" si="1"/>
        <v>0</v>
      </c>
      <c r="L25" s="1">
        <f t="shared" si="1"/>
        <v>0</v>
      </c>
      <c r="M25" s="1">
        <f t="shared" si="1"/>
        <v>0</v>
      </c>
      <c r="N25" s="1">
        <f t="shared" si="1"/>
        <v>0</v>
      </c>
      <c r="O25" s="2">
        <f t="shared" si="1"/>
        <v>0</v>
      </c>
      <c r="P25" s="1">
        <f t="shared" si="1"/>
        <v>0</v>
      </c>
      <c r="Q25" s="1">
        <f t="shared" si="1"/>
        <v>0</v>
      </c>
      <c r="R25" s="1">
        <f t="shared" si="1"/>
        <v>0</v>
      </c>
      <c r="S25" s="3" t="str">
        <f t="shared" si="2"/>
        <v/>
      </c>
      <c r="T25" s="4" t="str">
        <f t="shared" si="3"/>
        <v/>
      </c>
      <c r="U25" s="4" t="str">
        <f t="shared" si="4"/>
        <v/>
      </c>
    </row>
    <row r="26" spans="1:21" ht="14.4">
      <c r="A26" s="1" t="str">
        <f>all!A26</f>
        <v>Caswell</v>
      </c>
      <c r="B26" s="1" t="s">
        <v>166</v>
      </c>
      <c r="C26" s="1"/>
      <c r="D26" s="1"/>
      <c r="E26" s="1"/>
      <c r="F26" s="1"/>
      <c r="G26" s="2"/>
      <c r="H26" s="1"/>
      <c r="I26" s="1"/>
      <c r="J26" s="1"/>
      <c r="K26" s="2">
        <f t="shared" si="1"/>
        <v>0</v>
      </c>
      <c r="L26" s="1">
        <f t="shared" si="1"/>
        <v>0</v>
      </c>
      <c r="M26" s="1">
        <f t="shared" si="1"/>
        <v>0</v>
      </c>
      <c r="N26" s="1">
        <f t="shared" si="1"/>
        <v>0</v>
      </c>
      <c r="O26" s="2">
        <f t="shared" si="1"/>
        <v>0</v>
      </c>
      <c r="P26" s="1">
        <f t="shared" si="1"/>
        <v>0</v>
      </c>
      <c r="Q26" s="1">
        <f t="shared" si="1"/>
        <v>0</v>
      </c>
      <c r="R26" s="1">
        <f t="shared" si="1"/>
        <v>0</v>
      </c>
      <c r="S26" s="3" t="str">
        <f t="shared" si="2"/>
        <v/>
      </c>
      <c r="T26" s="4" t="str">
        <f t="shared" si="3"/>
        <v/>
      </c>
      <c r="U26" s="4" t="str">
        <f t="shared" si="4"/>
        <v/>
      </c>
    </row>
    <row r="27" spans="1:21" ht="14.4">
      <c r="A27" s="1" t="str">
        <f>all!A27</f>
        <v>Catawba</v>
      </c>
      <c r="B27" s="1" t="s">
        <v>168</v>
      </c>
      <c r="C27" s="1">
        <v>3484</v>
      </c>
      <c r="D27" s="1">
        <v>265</v>
      </c>
      <c r="E27" s="1">
        <v>22</v>
      </c>
      <c r="F27" s="1">
        <v>3089</v>
      </c>
      <c r="G27" s="2">
        <v>3328</v>
      </c>
      <c r="H27" s="1">
        <v>696</v>
      </c>
      <c r="I27" s="1">
        <v>337</v>
      </c>
      <c r="J27" s="1">
        <v>2256</v>
      </c>
      <c r="K27" s="2">
        <f t="shared" si="1"/>
        <v>3484</v>
      </c>
      <c r="L27" s="1">
        <f t="shared" si="1"/>
        <v>265</v>
      </c>
      <c r="M27" s="1">
        <f t="shared" si="1"/>
        <v>22</v>
      </c>
      <c r="N27" s="1">
        <f t="shared" si="1"/>
        <v>3089</v>
      </c>
      <c r="O27" s="2">
        <f t="shared" si="1"/>
        <v>3328</v>
      </c>
      <c r="P27" s="1">
        <f t="shared" si="1"/>
        <v>696</v>
      </c>
      <c r="Q27" s="1">
        <f t="shared" si="1"/>
        <v>337</v>
      </c>
      <c r="R27" s="1">
        <f t="shared" si="1"/>
        <v>2256</v>
      </c>
      <c r="S27" s="3">
        <f t="shared" si="2"/>
        <v>0.10126201923076923</v>
      </c>
      <c r="T27" s="4">
        <f t="shared" si="3"/>
        <v>6.3145809414466127E-3</v>
      </c>
      <c r="U27" s="4">
        <f t="shared" si="4"/>
        <v>0.57792329279700649</v>
      </c>
    </row>
    <row r="28" spans="1:21" ht="14.4">
      <c r="A28" s="1" t="str">
        <f>all!A28</f>
        <v>Chatham</v>
      </c>
      <c r="B28" s="1" t="s">
        <v>170</v>
      </c>
      <c r="C28" s="1">
        <v>889</v>
      </c>
      <c r="D28" s="1">
        <v>272</v>
      </c>
      <c r="E28" s="1">
        <v>2</v>
      </c>
      <c r="F28" s="1">
        <v>528</v>
      </c>
      <c r="G28" s="2">
        <v>1202</v>
      </c>
      <c r="H28" s="1">
        <v>456</v>
      </c>
      <c r="I28" s="1">
        <v>122</v>
      </c>
      <c r="J28" s="1">
        <v>566</v>
      </c>
      <c r="K28" s="2">
        <f t="shared" si="1"/>
        <v>889</v>
      </c>
      <c r="L28" s="1">
        <f t="shared" si="1"/>
        <v>272</v>
      </c>
      <c r="M28" s="1">
        <f t="shared" si="1"/>
        <v>2</v>
      </c>
      <c r="N28" s="1">
        <f t="shared" si="1"/>
        <v>528</v>
      </c>
      <c r="O28" s="2">
        <f t="shared" si="1"/>
        <v>1202</v>
      </c>
      <c r="P28" s="1">
        <f t="shared" si="1"/>
        <v>456</v>
      </c>
      <c r="Q28" s="1">
        <f t="shared" si="1"/>
        <v>122</v>
      </c>
      <c r="R28" s="1">
        <f t="shared" si="1"/>
        <v>566</v>
      </c>
      <c r="S28" s="3">
        <f t="shared" si="2"/>
        <v>0.10149750415973377</v>
      </c>
      <c r="T28" s="4">
        <f t="shared" si="3"/>
        <v>2.2497187851518562E-3</v>
      </c>
      <c r="U28" s="4">
        <f t="shared" si="4"/>
        <v>0.48263254113345522</v>
      </c>
    </row>
    <row r="29" spans="1:21" ht="14.4">
      <c r="A29" s="1" t="str">
        <f>all!A29</f>
        <v>Cherokee</v>
      </c>
      <c r="B29" s="1" t="s">
        <v>172</v>
      </c>
      <c r="C29" s="1"/>
      <c r="D29" s="1"/>
      <c r="E29" s="1"/>
      <c r="F29" s="1"/>
      <c r="G29" s="2"/>
      <c r="H29" s="1"/>
      <c r="I29" s="1"/>
      <c r="J29" s="1"/>
      <c r="K29" s="2">
        <f>C29+C31+C54</f>
        <v>0</v>
      </c>
      <c r="L29" s="1">
        <f t="shared" ref="L29:Q29" si="8">D29+D31+D54</f>
        <v>0</v>
      </c>
      <c r="M29" s="1">
        <f t="shared" si="8"/>
        <v>0</v>
      </c>
      <c r="N29" s="1">
        <f t="shared" si="8"/>
        <v>0</v>
      </c>
      <c r="O29" s="2">
        <f t="shared" si="8"/>
        <v>0</v>
      </c>
      <c r="P29" s="1">
        <f t="shared" si="8"/>
        <v>0</v>
      </c>
      <c r="Q29" s="1">
        <f t="shared" si="8"/>
        <v>0</v>
      </c>
      <c r="R29" s="1">
        <f t="shared" si="1"/>
        <v>0</v>
      </c>
      <c r="S29" s="3" t="str">
        <f t="shared" si="2"/>
        <v/>
      </c>
      <c r="T29" s="4" t="str">
        <f t="shared" si="3"/>
        <v/>
      </c>
      <c r="U29" s="4" t="str">
        <f t="shared" si="4"/>
        <v/>
      </c>
    </row>
    <row r="30" spans="1:21" ht="14.4">
      <c r="A30" s="1" t="str">
        <f>all!A30</f>
        <v>Chowan</v>
      </c>
      <c r="B30" s="1" t="s">
        <v>174</v>
      </c>
      <c r="C30" s="1">
        <v>826</v>
      </c>
      <c r="D30" s="1">
        <v>81</v>
      </c>
      <c r="E30" s="1">
        <v>10</v>
      </c>
      <c r="F30" s="1">
        <v>735</v>
      </c>
      <c r="G30" s="2">
        <v>729</v>
      </c>
      <c r="H30" s="1">
        <v>175</v>
      </c>
      <c r="I30" s="1">
        <v>74</v>
      </c>
      <c r="J30" s="1">
        <v>480</v>
      </c>
      <c r="K30" s="2">
        <f t="shared" ref="K30:Q30" si="9">C30+C53+C101</f>
        <v>1646</v>
      </c>
      <c r="L30" s="1">
        <f t="shared" si="9"/>
        <v>173</v>
      </c>
      <c r="M30" s="1">
        <f t="shared" si="9"/>
        <v>15</v>
      </c>
      <c r="N30" s="1">
        <f t="shared" si="9"/>
        <v>1458</v>
      </c>
      <c r="O30" s="2">
        <f t="shared" si="9"/>
        <v>1431</v>
      </c>
      <c r="P30" s="1">
        <f t="shared" si="9"/>
        <v>320</v>
      </c>
      <c r="Q30" s="1">
        <f t="shared" si="9"/>
        <v>105</v>
      </c>
      <c r="R30" s="1">
        <f t="shared" si="1"/>
        <v>480</v>
      </c>
      <c r="S30" s="3">
        <f t="shared" si="2"/>
        <v>7.337526205450734E-2</v>
      </c>
      <c r="T30" s="4">
        <f t="shared" si="3"/>
        <v>9.113001215066828E-3</v>
      </c>
      <c r="U30" s="4">
        <f t="shared" si="4"/>
        <v>0.75232198142414863</v>
      </c>
    </row>
    <row r="31" spans="1:21" ht="14.4">
      <c r="A31" s="1" t="str">
        <f>all!A31</f>
        <v>Clay</v>
      </c>
      <c r="B31" s="1" t="s">
        <v>123</v>
      </c>
      <c r="C31" s="1"/>
      <c r="D31" s="1"/>
      <c r="E31" s="1"/>
      <c r="F31" s="1"/>
      <c r="G31" s="2"/>
      <c r="H31" s="1"/>
      <c r="I31" s="1"/>
      <c r="J31" s="1"/>
      <c r="K31" s="2"/>
      <c r="L31" s="1"/>
      <c r="M31" s="1"/>
      <c r="N31" s="1"/>
      <c r="O31" s="2"/>
      <c r="P31" s="1"/>
      <c r="Q31" s="1"/>
      <c r="R31" s="1"/>
      <c r="S31" s="3" t="str">
        <f t="shared" si="2"/>
        <v/>
      </c>
      <c r="T31" s="4" t="str">
        <f t="shared" si="3"/>
        <v/>
      </c>
      <c r="U31" s="4" t="str">
        <f t="shared" si="4"/>
        <v/>
      </c>
    </row>
    <row r="32" spans="1:21" ht="14.4">
      <c r="A32" s="1" t="str">
        <f>all!A32</f>
        <v>Cleveland</v>
      </c>
      <c r="B32" s="1" t="s">
        <v>176</v>
      </c>
      <c r="C32" s="1">
        <v>3459</v>
      </c>
      <c r="D32" s="1">
        <v>4</v>
      </c>
      <c r="E32" s="1">
        <v>34</v>
      </c>
      <c r="F32" s="1">
        <v>3380</v>
      </c>
      <c r="G32" s="2">
        <v>3913</v>
      </c>
      <c r="H32" s="1">
        <v>16</v>
      </c>
      <c r="I32" s="1">
        <v>396</v>
      </c>
      <c r="J32" s="1">
        <v>3506</v>
      </c>
      <c r="K32" s="2">
        <f t="shared" si="1"/>
        <v>3459</v>
      </c>
      <c r="L32" s="1">
        <f t="shared" si="1"/>
        <v>4</v>
      </c>
      <c r="M32" s="1">
        <f t="shared" si="1"/>
        <v>34</v>
      </c>
      <c r="N32" s="1">
        <f t="shared" si="1"/>
        <v>3380</v>
      </c>
      <c r="O32" s="2">
        <f t="shared" si="1"/>
        <v>3913</v>
      </c>
      <c r="P32" s="1">
        <f t="shared" si="1"/>
        <v>16</v>
      </c>
      <c r="Q32" s="1">
        <f t="shared" si="1"/>
        <v>396</v>
      </c>
      <c r="R32" s="1">
        <f t="shared" si="1"/>
        <v>3506</v>
      </c>
      <c r="S32" s="3">
        <f t="shared" si="2"/>
        <v>0.10120112445693841</v>
      </c>
      <c r="T32" s="4">
        <f t="shared" si="3"/>
        <v>9.8294304712344613E-3</v>
      </c>
      <c r="U32" s="4">
        <f t="shared" si="4"/>
        <v>0.49085100203311066</v>
      </c>
    </row>
    <row r="33" spans="1:21" ht="14.4">
      <c r="A33" s="1" t="str">
        <f>all!A33</f>
        <v>Columbus</v>
      </c>
      <c r="B33" s="1" t="s">
        <v>178</v>
      </c>
      <c r="C33" s="1">
        <v>1807</v>
      </c>
      <c r="D33" s="1">
        <v>69</v>
      </c>
      <c r="E33" s="1">
        <v>11</v>
      </c>
      <c r="F33" s="1">
        <v>1727</v>
      </c>
      <c r="G33" s="2">
        <v>2478</v>
      </c>
      <c r="H33" s="1">
        <v>367</v>
      </c>
      <c r="I33" s="1">
        <v>53</v>
      </c>
      <c r="J33" s="1">
        <v>2058</v>
      </c>
      <c r="K33" s="2">
        <f t="shared" si="1"/>
        <v>1807</v>
      </c>
      <c r="L33" s="1">
        <f t="shared" si="1"/>
        <v>69</v>
      </c>
      <c r="M33" s="1">
        <f t="shared" si="1"/>
        <v>11</v>
      </c>
      <c r="N33" s="1">
        <f t="shared" si="1"/>
        <v>1727</v>
      </c>
      <c r="O33" s="2">
        <f t="shared" si="1"/>
        <v>2478</v>
      </c>
      <c r="P33" s="1">
        <f t="shared" si="1"/>
        <v>367</v>
      </c>
      <c r="Q33" s="1">
        <f t="shared" si="1"/>
        <v>53</v>
      </c>
      <c r="R33" s="1">
        <f t="shared" si="1"/>
        <v>2058</v>
      </c>
      <c r="S33" s="3">
        <f t="shared" si="2"/>
        <v>2.1388216303470542E-2</v>
      </c>
      <c r="T33" s="4">
        <f t="shared" si="3"/>
        <v>6.0874377421140007E-3</v>
      </c>
      <c r="U33" s="4">
        <f t="shared" si="4"/>
        <v>0.45627476882430645</v>
      </c>
    </row>
    <row r="34" spans="1:21" ht="14.4">
      <c r="A34" s="1" t="str">
        <f>all!A34</f>
        <v>Craven</v>
      </c>
      <c r="B34" s="1" t="s">
        <v>180</v>
      </c>
      <c r="C34" s="1">
        <v>2623</v>
      </c>
      <c r="D34" s="1">
        <v>179</v>
      </c>
      <c r="E34" s="1">
        <v>25</v>
      </c>
      <c r="F34" s="1">
        <v>2384</v>
      </c>
      <c r="G34" s="2">
        <v>2818</v>
      </c>
      <c r="H34" s="1">
        <v>376</v>
      </c>
      <c r="I34" s="1">
        <v>246</v>
      </c>
      <c r="J34" s="1">
        <v>2133</v>
      </c>
      <c r="K34" s="2">
        <f>C34+C35</f>
        <v>2825</v>
      </c>
      <c r="L34" s="1">
        <f t="shared" ref="L34:Q34" si="10">D34+D35</f>
        <v>195</v>
      </c>
      <c r="M34" s="1">
        <f t="shared" si="10"/>
        <v>34</v>
      </c>
      <c r="N34" s="1">
        <f t="shared" si="10"/>
        <v>2561</v>
      </c>
      <c r="O34" s="2">
        <f t="shared" si="10"/>
        <v>3097</v>
      </c>
      <c r="P34" s="1">
        <f t="shared" si="10"/>
        <v>471</v>
      </c>
      <c r="Q34" s="1">
        <f t="shared" si="10"/>
        <v>358</v>
      </c>
      <c r="R34" s="1">
        <f t="shared" si="1"/>
        <v>2133</v>
      </c>
      <c r="S34" s="3">
        <f t="shared" si="2"/>
        <v>0.11559573781078462</v>
      </c>
      <c r="T34" s="4">
        <f t="shared" si="3"/>
        <v>1.2035398230088496E-2</v>
      </c>
      <c r="U34" s="4">
        <f t="shared" si="4"/>
        <v>0.54559011504047716</v>
      </c>
    </row>
    <row r="35" spans="1:21" ht="14.4">
      <c r="A35" s="1"/>
      <c r="B35" s="1" t="s">
        <v>181</v>
      </c>
      <c r="C35" s="1">
        <v>202</v>
      </c>
      <c r="D35" s="1">
        <v>16</v>
      </c>
      <c r="E35" s="1">
        <v>9</v>
      </c>
      <c r="F35" s="1">
        <v>177</v>
      </c>
      <c r="G35" s="2">
        <v>279</v>
      </c>
      <c r="H35" s="1">
        <v>95</v>
      </c>
      <c r="I35" s="1">
        <v>112</v>
      </c>
      <c r="J35" s="1">
        <v>72</v>
      </c>
      <c r="K35" s="2"/>
      <c r="L35" s="1"/>
      <c r="M35" s="1"/>
      <c r="N35" s="1"/>
      <c r="O35" s="2"/>
      <c r="P35" s="1"/>
      <c r="Q35" s="1"/>
      <c r="R35" s="1"/>
      <c r="S35" s="3" t="str">
        <f t="shared" si="2"/>
        <v/>
      </c>
      <c r="T35" s="4" t="str">
        <f t="shared" si="3"/>
        <v/>
      </c>
      <c r="U35" s="4" t="str">
        <f t="shared" si="4"/>
        <v/>
      </c>
    </row>
    <row r="36" spans="1:21" ht="14.4">
      <c r="A36" s="1" t="str">
        <f>all!A36</f>
        <v>Cumberland</v>
      </c>
      <c r="B36" s="1" t="s">
        <v>182</v>
      </c>
      <c r="C36" s="1">
        <v>4926</v>
      </c>
      <c r="D36" s="1">
        <v>157</v>
      </c>
      <c r="E36" s="1">
        <v>46</v>
      </c>
      <c r="F36" s="1">
        <v>4662</v>
      </c>
      <c r="G36" s="2">
        <v>6374</v>
      </c>
      <c r="H36" s="1">
        <v>697</v>
      </c>
      <c r="I36" s="1">
        <v>531</v>
      </c>
      <c r="J36" s="1">
        <v>4991</v>
      </c>
      <c r="K36" s="2">
        <f t="shared" si="1"/>
        <v>4926</v>
      </c>
      <c r="L36" s="1">
        <f t="shared" si="1"/>
        <v>157</v>
      </c>
      <c r="M36" s="1">
        <f t="shared" si="1"/>
        <v>46</v>
      </c>
      <c r="N36" s="1">
        <f t="shared" si="1"/>
        <v>4662</v>
      </c>
      <c r="O36" s="2">
        <f t="shared" si="1"/>
        <v>6374</v>
      </c>
      <c r="P36" s="1">
        <f t="shared" si="1"/>
        <v>697</v>
      </c>
      <c r="Q36" s="1">
        <f t="shared" si="1"/>
        <v>531</v>
      </c>
      <c r="R36" s="1">
        <f t="shared" si="1"/>
        <v>4991</v>
      </c>
      <c r="S36" s="3">
        <f t="shared" si="2"/>
        <v>8.3307185440853471E-2</v>
      </c>
      <c r="T36" s="4">
        <f t="shared" si="3"/>
        <v>9.3382054405196906E-3</v>
      </c>
      <c r="U36" s="4">
        <f t="shared" si="4"/>
        <v>0.48295866569978246</v>
      </c>
    </row>
    <row r="37" spans="1:21" ht="14.4">
      <c r="A37" s="1" t="str">
        <f>all!A37</f>
        <v>Currituck</v>
      </c>
      <c r="B37" s="1" t="s">
        <v>184</v>
      </c>
      <c r="C37" s="1"/>
      <c r="D37" s="1"/>
      <c r="E37" s="1"/>
      <c r="F37" s="1"/>
      <c r="G37" s="2"/>
      <c r="H37" s="1"/>
      <c r="I37" s="1"/>
      <c r="J37" s="1"/>
      <c r="K37" s="2">
        <f t="shared" si="1"/>
        <v>0</v>
      </c>
      <c r="L37" s="1">
        <f t="shared" si="1"/>
        <v>0</v>
      </c>
      <c r="M37" s="1">
        <f t="shared" si="1"/>
        <v>0</v>
      </c>
      <c r="N37" s="1">
        <f t="shared" si="1"/>
        <v>0</v>
      </c>
      <c r="O37" s="2">
        <f t="shared" si="1"/>
        <v>0</v>
      </c>
      <c r="P37" s="1">
        <f t="shared" si="1"/>
        <v>0</v>
      </c>
      <c r="Q37" s="1">
        <f t="shared" si="1"/>
        <v>0</v>
      </c>
      <c r="R37" s="1">
        <f t="shared" si="1"/>
        <v>0</v>
      </c>
      <c r="S37" s="3" t="str">
        <f t="shared" si="2"/>
        <v/>
      </c>
      <c r="T37" s="4" t="str">
        <f t="shared" si="3"/>
        <v/>
      </c>
      <c r="U37" s="4" t="str">
        <f t="shared" si="4"/>
        <v/>
      </c>
    </row>
    <row r="38" spans="1:21" ht="14.4">
      <c r="A38" s="1" t="str">
        <f>all!A38</f>
        <v>Dare</v>
      </c>
      <c r="B38" s="1" t="s">
        <v>186</v>
      </c>
      <c r="C38" s="1">
        <v>978</v>
      </c>
      <c r="D38" s="1">
        <v>96</v>
      </c>
      <c r="E38" s="1">
        <v>17</v>
      </c>
      <c r="F38" s="1">
        <v>865</v>
      </c>
      <c r="G38" s="2">
        <v>717</v>
      </c>
      <c r="H38" s="1">
        <v>159</v>
      </c>
      <c r="I38" s="1">
        <v>305</v>
      </c>
      <c r="J38" s="1">
        <v>253</v>
      </c>
      <c r="K38" s="2">
        <f>C38+C39</f>
        <v>1124</v>
      </c>
      <c r="L38" s="6">
        <f t="shared" ref="L38:Q38" si="11">D38+D39</f>
        <v>101</v>
      </c>
      <c r="M38" s="6">
        <f t="shared" si="11"/>
        <v>32</v>
      </c>
      <c r="N38" s="6">
        <f t="shared" si="11"/>
        <v>991</v>
      </c>
      <c r="O38" s="2">
        <f t="shared" si="11"/>
        <v>847</v>
      </c>
      <c r="P38" s="6">
        <f t="shared" si="11"/>
        <v>182</v>
      </c>
      <c r="Q38" s="6">
        <f t="shared" si="11"/>
        <v>380</v>
      </c>
      <c r="R38" s="1">
        <f t="shared" si="1"/>
        <v>253</v>
      </c>
      <c r="S38" s="3">
        <f t="shared" si="2"/>
        <v>0.44864226682408498</v>
      </c>
      <c r="T38" s="4">
        <f t="shared" si="3"/>
        <v>2.8469750889679714E-2</v>
      </c>
      <c r="U38" s="4">
        <f t="shared" si="4"/>
        <v>0.79662379421221863</v>
      </c>
    </row>
    <row r="39" spans="1:21" ht="14.4">
      <c r="A39" s="1"/>
      <c r="B39" s="1" t="s">
        <v>187</v>
      </c>
      <c r="C39" s="1">
        <v>146</v>
      </c>
      <c r="D39" s="1">
        <v>5</v>
      </c>
      <c r="E39" s="1">
        <v>15</v>
      </c>
      <c r="F39" s="1">
        <v>126</v>
      </c>
      <c r="G39" s="2">
        <v>130</v>
      </c>
      <c r="H39" s="1">
        <v>23</v>
      </c>
      <c r="I39" s="1">
        <v>75</v>
      </c>
      <c r="J39" s="1">
        <v>32</v>
      </c>
      <c r="K39" s="2"/>
      <c r="L39" s="6"/>
      <c r="M39" s="6"/>
      <c r="N39" s="6"/>
      <c r="O39" s="2"/>
      <c r="P39" s="6"/>
      <c r="Q39" s="6"/>
      <c r="R39" s="1"/>
      <c r="S39" s="3" t="str">
        <f t="shared" si="2"/>
        <v/>
      </c>
      <c r="T39" s="4" t="str">
        <f t="shared" si="3"/>
        <v/>
      </c>
      <c r="U39" s="4" t="str">
        <f t="shared" si="4"/>
        <v/>
      </c>
    </row>
    <row r="40" spans="1:21" ht="14.4">
      <c r="A40" s="1" t="str">
        <f>all!A40</f>
        <v>Davidson</v>
      </c>
      <c r="B40" s="1" t="s">
        <v>188</v>
      </c>
      <c r="C40" s="1">
        <v>3243</v>
      </c>
      <c r="D40" s="1">
        <v>164</v>
      </c>
      <c r="E40" s="1">
        <v>19</v>
      </c>
      <c r="F40" s="1">
        <v>3060</v>
      </c>
      <c r="G40" s="2">
        <v>3884</v>
      </c>
      <c r="H40" s="1">
        <v>441</v>
      </c>
      <c r="I40" s="1">
        <v>292</v>
      </c>
      <c r="J40" s="1">
        <v>3151</v>
      </c>
      <c r="K40" s="2">
        <f t="shared" si="1"/>
        <v>3243</v>
      </c>
      <c r="L40" s="6">
        <f t="shared" si="1"/>
        <v>164</v>
      </c>
      <c r="M40" s="6">
        <f t="shared" si="1"/>
        <v>19</v>
      </c>
      <c r="N40" s="6">
        <f t="shared" si="1"/>
        <v>3060</v>
      </c>
      <c r="O40" s="2">
        <f t="shared" si="1"/>
        <v>3884</v>
      </c>
      <c r="P40" s="6">
        <f t="shared" si="1"/>
        <v>441</v>
      </c>
      <c r="Q40" s="6">
        <f t="shared" si="1"/>
        <v>292</v>
      </c>
      <c r="R40" s="1">
        <f t="shared" si="1"/>
        <v>3151</v>
      </c>
      <c r="S40" s="3">
        <f t="shared" si="2"/>
        <v>7.5180226570545836E-2</v>
      </c>
      <c r="T40" s="4">
        <f t="shared" si="3"/>
        <v>5.8587727412889304E-3</v>
      </c>
      <c r="U40" s="4">
        <f t="shared" si="4"/>
        <v>0.49267428755433906</v>
      </c>
    </row>
    <row r="41" spans="1:21" ht="14.4">
      <c r="A41" s="1" t="str">
        <f>all!A41</f>
        <v>Davie</v>
      </c>
      <c r="B41" s="1" t="s">
        <v>189</v>
      </c>
      <c r="C41" s="1">
        <v>759</v>
      </c>
      <c r="D41" s="1">
        <v>29</v>
      </c>
      <c r="E41" s="1">
        <v>4</v>
      </c>
      <c r="F41" s="1">
        <v>726</v>
      </c>
      <c r="G41" s="2">
        <v>1016</v>
      </c>
      <c r="H41" s="1">
        <v>189</v>
      </c>
      <c r="I41" s="1">
        <v>83</v>
      </c>
      <c r="J41" s="1">
        <v>744</v>
      </c>
      <c r="K41" s="2">
        <f t="shared" si="1"/>
        <v>759</v>
      </c>
      <c r="L41" s="6">
        <f t="shared" si="1"/>
        <v>29</v>
      </c>
      <c r="M41" s="6">
        <f t="shared" si="1"/>
        <v>4</v>
      </c>
      <c r="N41" s="6">
        <f t="shared" si="1"/>
        <v>726</v>
      </c>
      <c r="O41" s="2">
        <f t="shared" si="1"/>
        <v>1016</v>
      </c>
      <c r="P41" s="6">
        <f t="shared" si="1"/>
        <v>189</v>
      </c>
      <c r="Q41" s="6">
        <f t="shared" si="1"/>
        <v>83</v>
      </c>
      <c r="R41" s="1">
        <f t="shared" si="1"/>
        <v>744</v>
      </c>
      <c r="S41" s="3">
        <f t="shared" si="2"/>
        <v>8.1692913385826765E-2</v>
      </c>
      <c r="T41" s="4">
        <f t="shared" si="3"/>
        <v>5.270092226613966E-3</v>
      </c>
      <c r="U41" s="4">
        <f t="shared" si="4"/>
        <v>0.49387755102040815</v>
      </c>
    </row>
    <row r="42" spans="1:21" ht="14.4">
      <c r="A42" s="1" t="str">
        <f>all!A42</f>
        <v>Duplin</v>
      </c>
      <c r="B42" s="1" t="s">
        <v>191</v>
      </c>
      <c r="C42" s="1"/>
      <c r="D42" s="1"/>
      <c r="E42" s="1"/>
      <c r="F42" s="1"/>
      <c r="G42" s="2"/>
      <c r="H42" s="1"/>
      <c r="I42" s="1"/>
      <c r="J42" s="1"/>
      <c r="K42" s="2">
        <f>SUM(C42:C46)</f>
        <v>0</v>
      </c>
      <c r="L42" s="6">
        <f t="shared" ref="L42:Q42" si="12">SUM(D42:D46)</f>
        <v>0</v>
      </c>
      <c r="M42" s="6">
        <f t="shared" si="12"/>
        <v>0</v>
      </c>
      <c r="N42" s="6">
        <f t="shared" si="12"/>
        <v>0</v>
      </c>
      <c r="O42" s="2">
        <f t="shared" si="12"/>
        <v>0</v>
      </c>
      <c r="P42" s="6">
        <f t="shared" si="12"/>
        <v>0</v>
      </c>
      <c r="Q42" s="6">
        <f t="shared" si="12"/>
        <v>0</v>
      </c>
      <c r="R42" s="1">
        <f t="shared" si="1"/>
        <v>0</v>
      </c>
      <c r="S42" s="3" t="str">
        <f t="shared" si="2"/>
        <v/>
      </c>
      <c r="T42" s="4" t="str">
        <f t="shared" si="3"/>
        <v/>
      </c>
      <c r="U42" s="4" t="str">
        <f t="shared" si="4"/>
        <v/>
      </c>
    </row>
    <row r="43" spans="1:21" ht="14.4">
      <c r="A43" s="1"/>
      <c r="B43" s="1" t="s">
        <v>192</v>
      </c>
      <c r="C43" s="1"/>
      <c r="D43" s="1"/>
      <c r="E43" s="1"/>
      <c r="F43" s="1"/>
      <c r="G43" s="2"/>
      <c r="H43" s="1"/>
      <c r="I43" s="1"/>
      <c r="J43" s="1"/>
      <c r="K43" s="2"/>
      <c r="L43" s="1"/>
      <c r="M43" s="1"/>
      <c r="N43" s="1"/>
      <c r="O43" s="2"/>
      <c r="P43" s="1"/>
      <c r="Q43" s="1"/>
      <c r="R43" s="1"/>
      <c r="S43" s="3" t="str">
        <f t="shared" si="2"/>
        <v/>
      </c>
      <c r="T43" s="4" t="str">
        <f t="shared" si="3"/>
        <v/>
      </c>
      <c r="U43" s="4" t="str">
        <f t="shared" si="4"/>
        <v/>
      </c>
    </row>
    <row r="44" spans="1:21" ht="14.4">
      <c r="A44" s="1"/>
      <c r="B44" s="1" t="s">
        <v>193</v>
      </c>
      <c r="C44" s="1"/>
      <c r="D44" s="1"/>
      <c r="E44" s="1"/>
      <c r="F44" s="1"/>
      <c r="G44" s="2"/>
      <c r="H44" s="1"/>
      <c r="I44" s="1"/>
      <c r="J44" s="1"/>
      <c r="K44" s="2"/>
      <c r="L44" s="1"/>
      <c r="M44" s="1"/>
      <c r="N44" s="1"/>
      <c r="O44" s="2"/>
      <c r="P44" s="1"/>
      <c r="Q44" s="1"/>
      <c r="R44" s="1"/>
      <c r="S44" s="3" t="str">
        <f t="shared" si="2"/>
        <v/>
      </c>
      <c r="T44" s="4" t="str">
        <f t="shared" si="3"/>
        <v/>
      </c>
      <c r="U44" s="4" t="str">
        <f t="shared" si="4"/>
        <v/>
      </c>
    </row>
    <row r="45" spans="1:21" ht="14.4">
      <c r="A45" s="1"/>
      <c r="B45" s="1" t="s">
        <v>194</v>
      </c>
      <c r="C45" s="1"/>
      <c r="D45" s="1"/>
      <c r="E45" s="1"/>
      <c r="F45" s="1"/>
      <c r="G45" s="2"/>
      <c r="H45" s="1"/>
      <c r="I45" s="1"/>
      <c r="J45" s="1"/>
      <c r="K45" s="2"/>
      <c r="L45" s="1"/>
      <c r="M45" s="1"/>
      <c r="N45" s="1"/>
      <c r="O45" s="2"/>
      <c r="P45" s="1"/>
      <c r="Q45" s="1"/>
      <c r="R45" s="1"/>
      <c r="S45" s="3" t="str">
        <f t="shared" si="2"/>
        <v/>
      </c>
      <c r="T45" s="4" t="str">
        <f t="shared" si="3"/>
        <v/>
      </c>
      <c r="U45" s="4" t="str">
        <f t="shared" si="4"/>
        <v/>
      </c>
    </row>
    <row r="46" spans="1:21" ht="14.4">
      <c r="A46" s="1"/>
      <c r="B46" s="1" t="s">
        <v>195</v>
      </c>
      <c r="C46" s="1"/>
      <c r="D46" s="1"/>
      <c r="E46" s="1"/>
      <c r="F46" s="1"/>
      <c r="G46" s="2"/>
      <c r="H46" s="1"/>
      <c r="I46" s="1"/>
      <c r="J46" s="1"/>
      <c r="K46" s="2"/>
      <c r="L46" s="1"/>
      <c r="M46" s="1"/>
      <c r="N46" s="1"/>
      <c r="O46" s="2"/>
      <c r="P46" s="1"/>
      <c r="Q46" s="1"/>
      <c r="R46" s="1"/>
      <c r="S46" s="3" t="str">
        <f t="shared" si="2"/>
        <v/>
      </c>
      <c r="T46" s="4" t="str">
        <f t="shared" si="3"/>
        <v/>
      </c>
      <c r="U46" s="4" t="str">
        <f t="shared" si="4"/>
        <v/>
      </c>
    </row>
    <row r="47" spans="1:21" ht="14.4">
      <c r="A47" s="1" t="str">
        <f>all!A47</f>
        <v>Durham</v>
      </c>
      <c r="B47" s="1" t="s">
        <v>196</v>
      </c>
      <c r="C47" s="1"/>
      <c r="D47" s="1"/>
      <c r="E47" s="1"/>
      <c r="F47" s="1"/>
      <c r="G47" s="2"/>
      <c r="H47" s="1"/>
      <c r="I47" s="1"/>
      <c r="J47" s="1"/>
      <c r="K47" s="2">
        <f t="shared" si="1"/>
        <v>0</v>
      </c>
      <c r="L47" s="1">
        <f t="shared" si="1"/>
        <v>0</v>
      </c>
      <c r="M47" s="1">
        <f t="shared" si="1"/>
        <v>0</v>
      </c>
      <c r="N47" s="1">
        <f t="shared" si="1"/>
        <v>0</v>
      </c>
      <c r="O47" s="2">
        <f t="shared" si="1"/>
        <v>0</v>
      </c>
      <c r="P47" s="1">
        <f t="shared" si="1"/>
        <v>0</v>
      </c>
      <c r="Q47" s="1">
        <f t="shared" si="1"/>
        <v>0</v>
      </c>
      <c r="R47" s="1">
        <f t="shared" si="1"/>
        <v>0</v>
      </c>
      <c r="S47" s="3" t="str">
        <f t="shared" si="2"/>
        <v/>
      </c>
      <c r="T47" s="4" t="str">
        <f t="shared" si="3"/>
        <v/>
      </c>
      <c r="U47" s="4" t="str">
        <f t="shared" si="4"/>
        <v/>
      </c>
    </row>
    <row r="48" spans="1:21" ht="14.4">
      <c r="A48" s="1" t="str">
        <f>all!A48</f>
        <v>Edgecombe</v>
      </c>
      <c r="B48" s="1" t="s">
        <v>198</v>
      </c>
      <c r="C48" s="1">
        <v>427</v>
      </c>
      <c r="D48" s="1">
        <v>47</v>
      </c>
      <c r="E48" s="1">
        <v>0</v>
      </c>
      <c r="F48" s="1">
        <v>363</v>
      </c>
      <c r="G48" s="2">
        <v>1080</v>
      </c>
      <c r="H48" s="1">
        <v>183</v>
      </c>
      <c r="I48" s="1">
        <v>29</v>
      </c>
      <c r="J48" s="1">
        <v>809</v>
      </c>
      <c r="K48" s="171"/>
      <c r="O48" s="171"/>
      <c r="S48" s="3" t="str">
        <f t="shared" si="2"/>
        <v/>
      </c>
      <c r="T48" s="4" t="str">
        <f t="shared" si="3"/>
        <v/>
      </c>
      <c r="U48" s="4" t="str">
        <f t="shared" si="4"/>
        <v/>
      </c>
    </row>
    <row r="49" spans="1:21" ht="14.4">
      <c r="A49" s="1"/>
      <c r="B49" s="1" t="s">
        <v>199</v>
      </c>
      <c r="C49" s="1">
        <v>320</v>
      </c>
      <c r="D49" s="1">
        <v>0</v>
      </c>
      <c r="E49" s="1">
        <v>1</v>
      </c>
      <c r="F49" s="1">
        <v>319</v>
      </c>
      <c r="G49" s="2">
        <v>210</v>
      </c>
      <c r="H49" s="1">
        <v>8</v>
      </c>
      <c r="I49" s="1">
        <v>35</v>
      </c>
      <c r="J49" s="1">
        <v>167</v>
      </c>
      <c r="K49" s="2"/>
      <c r="L49" s="1"/>
      <c r="M49" s="1"/>
      <c r="N49" s="1"/>
      <c r="O49" s="2"/>
      <c r="P49" s="1"/>
      <c r="Q49" s="1"/>
      <c r="R49" s="1"/>
      <c r="S49" s="3" t="str">
        <f t="shared" si="2"/>
        <v/>
      </c>
      <c r="T49" s="4" t="str">
        <f t="shared" si="3"/>
        <v/>
      </c>
      <c r="U49" s="4" t="str">
        <f t="shared" si="4"/>
        <v/>
      </c>
    </row>
    <row r="50" spans="1:21" ht="14.4">
      <c r="A50" s="1" t="str">
        <f>all!A50</f>
        <v>Forsyth</v>
      </c>
      <c r="B50" s="1" t="s">
        <v>201</v>
      </c>
      <c r="C50" s="1"/>
      <c r="D50" s="1"/>
      <c r="E50" s="1"/>
      <c r="F50" s="1"/>
      <c r="G50" s="2"/>
      <c r="H50" s="1"/>
      <c r="I50" s="1"/>
      <c r="J50" s="1"/>
      <c r="K50" s="2">
        <f t="shared" si="1"/>
        <v>0</v>
      </c>
      <c r="L50" s="1">
        <f t="shared" si="1"/>
        <v>0</v>
      </c>
      <c r="M50" s="1">
        <f t="shared" si="1"/>
        <v>0</v>
      </c>
      <c r="N50" s="1">
        <f t="shared" si="1"/>
        <v>0</v>
      </c>
      <c r="O50" s="2">
        <f t="shared" si="1"/>
        <v>0</v>
      </c>
      <c r="P50" s="1">
        <f t="shared" si="1"/>
        <v>0</v>
      </c>
      <c r="Q50" s="1">
        <f t="shared" si="1"/>
        <v>0</v>
      </c>
      <c r="R50" s="1">
        <f t="shared" si="1"/>
        <v>0</v>
      </c>
      <c r="S50" s="3" t="str">
        <f t="shared" si="2"/>
        <v/>
      </c>
      <c r="T50" s="4" t="str">
        <f t="shared" si="3"/>
        <v/>
      </c>
      <c r="U50" s="4" t="str">
        <f t="shared" si="4"/>
        <v/>
      </c>
    </row>
    <row r="51" spans="1:21" ht="14.4">
      <c r="A51" s="1" t="str">
        <f>all!A51</f>
        <v>Franklin</v>
      </c>
      <c r="B51" s="1" t="s">
        <v>203</v>
      </c>
      <c r="C51" s="1">
        <v>1363</v>
      </c>
      <c r="D51" s="1">
        <v>87</v>
      </c>
      <c r="E51" s="1">
        <v>0</v>
      </c>
      <c r="F51" s="1">
        <v>1216</v>
      </c>
      <c r="G51" s="2">
        <v>1757</v>
      </c>
      <c r="H51" s="1">
        <v>254</v>
      </c>
      <c r="I51" s="1">
        <v>99</v>
      </c>
      <c r="J51" s="1">
        <v>1181</v>
      </c>
      <c r="K51" s="2">
        <f t="shared" si="1"/>
        <v>1363</v>
      </c>
      <c r="L51" s="1">
        <f t="shared" si="1"/>
        <v>87</v>
      </c>
      <c r="M51" s="1">
        <f t="shared" si="1"/>
        <v>0</v>
      </c>
      <c r="N51" s="1">
        <f t="shared" si="1"/>
        <v>1216</v>
      </c>
      <c r="O51" s="2">
        <f t="shared" si="1"/>
        <v>1757</v>
      </c>
      <c r="P51" s="1">
        <f t="shared" si="1"/>
        <v>254</v>
      </c>
      <c r="Q51" s="1">
        <f t="shared" si="1"/>
        <v>99</v>
      </c>
      <c r="R51" s="1">
        <f t="shared" si="1"/>
        <v>1181</v>
      </c>
      <c r="S51" s="3">
        <f t="shared" si="2"/>
        <v>5.6346044393853156E-2</v>
      </c>
      <c r="T51" s="4">
        <f t="shared" si="3"/>
        <v>0</v>
      </c>
      <c r="U51" s="4">
        <f t="shared" si="4"/>
        <v>0.50730079265748851</v>
      </c>
    </row>
    <row r="52" spans="1:21" ht="14.4">
      <c r="A52" s="1" t="s">
        <v>18</v>
      </c>
      <c r="B52" s="1" t="s">
        <v>60</v>
      </c>
      <c r="C52" s="1">
        <v>4292</v>
      </c>
      <c r="D52" s="1">
        <v>34</v>
      </c>
      <c r="E52" s="1">
        <v>39</v>
      </c>
      <c r="F52" s="1">
        <v>4034</v>
      </c>
      <c r="G52" s="2">
        <v>4689</v>
      </c>
      <c r="H52" s="1">
        <v>151</v>
      </c>
      <c r="I52" s="1">
        <v>504</v>
      </c>
      <c r="J52" s="1">
        <v>3913</v>
      </c>
      <c r="K52" s="2">
        <f t="shared" si="1"/>
        <v>4292</v>
      </c>
      <c r="L52" s="1">
        <f t="shared" si="1"/>
        <v>34</v>
      </c>
      <c r="M52" s="1">
        <f t="shared" si="1"/>
        <v>39</v>
      </c>
      <c r="N52" s="1">
        <f t="shared" si="1"/>
        <v>4034</v>
      </c>
      <c r="O52" s="2">
        <f t="shared" si="1"/>
        <v>4689</v>
      </c>
      <c r="P52" s="1">
        <f t="shared" si="1"/>
        <v>151</v>
      </c>
      <c r="Q52" s="1">
        <f t="shared" si="1"/>
        <v>504</v>
      </c>
      <c r="R52" s="1">
        <f t="shared" si="1"/>
        <v>3913</v>
      </c>
      <c r="S52" s="3">
        <f t="shared" si="2"/>
        <v>0.10748560460652591</v>
      </c>
      <c r="T52" s="4">
        <f t="shared" si="3"/>
        <v>9.0866728797763287E-3</v>
      </c>
      <c r="U52" s="4">
        <f t="shared" si="4"/>
        <v>0.5076129356990059</v>
      </c>
    </row>
    <row r="53" spans="1:21" ht="14.4">
      <c r="A53" s="1" t="s">
        <v>127</v>
      </c>
      <c r="B53" s="1" t="s">
        <v>126</v>
      </c>
      <c r="C53" s="1">
        <v>420</v>
      </c>
      <c r="D53" s="1">
        <v>48</v>
      </c>
      <c r="E53" s="1">
        <v>2</v>
      </c>
      <c r="F53" s="1">
        <v>370</v>
      </c>
      <c r="G53" s="2">
        <v>408</v>
      </c>
      <c r="H53" s="1">
        <v>79</v>
      </c>
      <c r="I53" s="1">
        <v>16</v>
      </c>
      <c r="J53" s="1">
        <v>313</v>
      </c>
      <c r="K53" s="2"/>
      <c r="L53" s="1"/>
      <c r="M53" s="1"/>
      <c r="N53" s="1"/>
      <c r="O53" s="2"/>
      <c r="P53" s="1"/>
      <c r="Q53" s="1"/>
      <c r="R53" s="1"/>
      <c r="S53" s="3" t="str">
        <f t="shared" si="2"/>
        <v/>
      </c>
      <c r="T53" s="4" t="str">
        <f t="shared" si="3"/>
        <v/>
      </c>
      <c r="U53" s="4" t="str">
        <f t="shared" si="4"/>
        <v/>
      </c>
    </row>
    <row r="54" spans="1:21" ht="14.4">
      <c r="A54" s="1" t="str">
        <f>all!A54</f>
        <v>Graham</v>
      </c>
      <c r="B54" s="1" t="s">
        <v>124</v>
      </c>
      <c r="C54" s="1"/>
      <c r="D54" s="1"/>
      <c r="E54" s="1"/>
      <c r="F54" s="1"/>
      <c r="G54" s="2"/>
      <c r="H54" s="1"/>
      <c r="I54" s="1"/>
      <c r="J54" s="1"/>
      <c r="K54" s="2"/>
      <c r="L54" s="1"/>
      <c r="M54" s="1"/>
      <c r="N54" s="1"/>
      <c r="O54" s="2"/>
      <c r="P54" s="1"/>
      <c r="Q54" s="1"/>
      <c r="R54" s="1"/>
      <c r="S54" s="3" t="str">
        <f t="shared" si="2"/>
        <v/>
      </c>
      <c r="T54" s="4" t="str">
        <f t="shared" si="3"/>
        <v/>
      </c>
      <c r="U54" s="4" t="str">
        <f t="shared" si="4"/>
        <v/>
      </c>
    </row>
    <row r="55" spans="1:21" ht="14.4">
      <c r="A55" s="1" t="str">
        <f>all!A55</f>
        <v>Granville</v>
      </c>
      <c r="B55" s="1" t="s">
        <v>205</v>
      </c>
      <c r="C55" s="1">
        <v>1486</v>
      </c>
      <c r="D55" s="1">
        <v>77</v>
      </c>
      <c r="E55" s="1">
        <v>26</v>
      </c>
      <c r="F55" s="1">
        <v>1383</v>
      </c>
      <c r="G55" s="2">
        <v>2070</v>
      </c>
      <c r="H55" s="1">
        <v>256</v>
      </c>
      <c r="I55" s="1">
        <v>148</v>
      </c>
      <c r="J55" s="1">
        <v>1666</v>
      </c>
      <c r="K55" s="2">
        <f t="shared" si="1"/>
        <v>1486</v>
      </c>
      <c r="L55" s="1">
        <f t="shared" si="1"/>
        <v>77</v>
      </c>
      <c r="M55" s="1">
        <f t="shared" si="1"/>
        <v>26</v>
      </c>
      <c r="N55" s="1">
        <f t="shared" si="1"/>
        <v>1383</v>
      </c>
      <c r="O55" s="2">
        <f t="shared" si="1"/>
        <v>2070</v>
      </c>
      <c r="P55" s="1">
        <f t="shared" si="1"/>
        <v>256</v>
      </c>
      <c r="Q55" s="1">
        <f t="shared" si="1"/>
        <v>148</v>
      </c>
      <c r="R55" s="1">
        <f t="shared" si="1"/>
        <v>1666</v>
      </c>
      <c r="S55" s="3">
        <f t="shared" si="2"/>
        <v>7.1497584541062809E-2</v>
      </c>
      <c r="T55" s="4">
        <f t="shared" si="3"/>
        <v>1.7496635262449527E-2</v>
      </c>
      <c r="U55" s="4">
        <f t="shared" si="4"/>
        <v>0.4535913414234175</v>
      </c>
    </row>
    <row r="56" spans="1:21" ht="14.4">
      <c r="A56" s="1" t="str">
        <f>all!A56</f>
        <v>Greene</v>
      </c>
      <c r="B56" s="1" t="s">
        <v>207</v>
      </c>
      <c r="C56" s="1">
        <v>221</v>
      </c>
      <c r="D56" s="1">
        <v>35</v>
      </c>
      <c r="E56" s="1">
        <v>3</v>
      </c>
      <c r="F56" s="1">
        <v>176</v>
      </c>
      <c r="G56" s="2">
        <v>517</v>
      </c>
      <c r="H56" s="1">
        <v>73</v>
      </c>
      <c r="I56" s="1">
        <v>34</v>
      </c>
      <c r="J56" s="1">
        <v>396</v>
      </c>
      <c r="K56" s="2">
        <f t="shared" si="1"/>
        <v>221</v>
      </c>
      <c r="L56" s="1">
        <f t="shared" si="1"/>
        <v>35</v>
      </c>
      <c r="M56" s="1">
        <f t="shared" si="1"/>
        <v>3</v>
      </c>
      <c r="N56" s="1">
        <f t="shared" si="1"/>
        <v>176</v>
      </c>
      <c r="O56" s="2">
        <f t="shared" si="1"/>
        <v>517</v>
      </c>
      <c r="P56" s="1">
        <f t="shared" si="1"/>
        <v>73</v>
      </c>
      <c r="Q56" s="1">
        <f t="shared" si="1"/>
        <v>34</v>
      </c>
      <c r="R56" s="1">
        <f t="shared" si="1"/>
        <v>396</v>
      </c>
      <c r="S56" s="3">
        <f t="shared" si="2"/>
        <v>6.5764023210831718E-2</v>
      </c>
      <c r="T56" s="4">
        <f t="shared" si="3"/>
        <v>1.3574660633484163E-2</v>
      </c>
      <c r="U56" s="4">
        <f t="shared" si="4"/>
        <v>0.30769230769230771</v>
      </c>
    </row>
    <row r="57" spans="1:21" ht="14.4">
      <c r="A57" s="1" t="str">
        <f>all!A57</f>
        <v>Guilford</v>
      </c>
      <c r="B57" s="1" t="s">
        <v>209</v>
      </c>
      <c r="C57" s="1">
        <v>5428</v>
      </c>
      <c r="D57" s="1">
        <v>1928</v>
      </c>
      <c r="E57" s="1">
        <v>166</v>
      </c>
      <c r="F57" s="1">
        <v>3965</v>
      </c>
      <c r="G57" s="2">
        <v>7852</v>
      </c>
      <c r="H57" s="1">
        <v>2823</v>
      </c>
      <c r="I57" s="1">
        <v>887</v>
      </c>
      <c r="J57" s="1">
        <v>3842</v>
      </c>
      <c r="K57" s="2">
        <f t="shared" si="1"/>
        <v>5428</v>
      </c>
      <c r="L57" s="1">
        <f t="shared" si="1"/>
        <v>1928</v>
      </c>
      <c r="M57" s="1">
        <f t="shared" si="1"/>
        <v>166</v>
      </c>
      <c r="N57" s="1">
        <f t="shared" si="1"/>
        <v>3965</v>
      </c>
      <c r="O57" s="2">
        <f t="shared" si="1"/>
        <v>7852</v>
      </c>
      <c r="P57" s="1">
        <f t="shared" si="1"/>
        <v>2823</v>
      </c>
      <c r="Q57" s="1">
        <f t="shared" si="1"/>
        <v>887</v>
      </c>
      <c r="R57" s="1">
        <f t="shared" si="1"/>
        <v>3842</v>
      </c>
      <c r="S57" s="3">
        <f t="shared" si="2"/>
        <v>0.1129648497198166</v>
      </c>
      <c r="T57" s="4">
        <f t="shared" si="3"/>
        <v>3.0582166543846722E-2</v>
      </c>
      <c r="U57" s="4">
        <f t="shared" si="4"/>
        <v>0.50787754579223776</v>
      </c>
    </row>
    <row r="58" spans="1:21" ht="14.4">
      <c r="A58" s="1" t="str">
        <f>all!A58</f>
        <v>Halifax</v>
      </c>
      <c r="B58" s="1" t="s">
        <v>211</v>
      </c>
      <c r="C58" s="1"/>
      <c r="D58" s="1"/>
      <c r="E58" s="1"/>
      <c r="F58" s="1"/>
      <c r="G58" s="2"/>
      <c r="H58" s="1"/>
      <c r="I58" s="1"/>
      <c r="J58" s="1"/>
      <c r="K58" s="2">
        <f t="shared" si="1"/>
        <v>0</v>
      </c>
      <c r="L58" s="6">
        <f t="shared" si="1"/>
        <v>0</v>
      </c>
      <c r="M58" s="6">
        <f t="shared" si="1"/>
        <v>0</v>
      </c>
      <c r="N58" s="6">
        <f t="shared" si="1"/>
        <v>0</v>
      </c>
      <c r="O58" s="2">
        <f t="shared" si="1"/>
        <v>0</v>
      </c>
      <c r="P58" s="6">
        <f t="shared" si="1"/>
        <v>0</v>
      </c>
      <c r="Q58" s="6">
        <f t="shared" si="1"/>
        <v>0</v>
      </c>
      <c r="R58" s="6">
        <f t="shared" si="1"/>
        <v>0</v>
      </c>
      <c r="S58" s="3" t="str">
        <f t="shared" si="2"/>
        <v/>
      </c>
      <c r="T58" s="4" t="str">
        <f t="shared" si="3"/>
        <v/>
      </c>
      <c r="U58" s="4" t="str">
        <f t="shared" si="4"/>
        <v/>
      </c>
    </row>
    <row r="59" spans="1:21" ht="14.4">
      <c r="A59" s="1"/>
      <c r="B59" s="1" t="s">
        <v>354</v>
      </c>
      <c r="C59" s="1"/>
      <c r="D59" s="1"/>
      <c r="E59" s="1"/>
      <c r="F59" s="1"/>
      <c r="G59" s="2"/>
      <c r="H59" s="1"/>
      <c r="I59" s="1"/>
      <c r="J59" s="1"/>
      <c r="K59" s="2"/>
      <c r="L59" s="6"/>
      <c r="M59" s="6"/>
      <c r="N59" s="6"/>
      <c r="O59" s="2"/>
      <c r="P59" s="6"/>
      <c r="Q59" s="6"/>
      <c r="R59" s="6"/>
      <c r="S59" s="3"/>
      <c r="T59" s="4"/>
      <c r="U59" s="4"/>
    </row>
    <row r="60" spans="1:21" ht="14.4">
      <c r="A60" s="1" t="str">
        <f>all!A60</f>
        <v>Harnett</v>
      </c>
      <c r="B60" s="1" t="s">
        <v>213</v>
      </c>
      <c r="C60" s="1"/>
      <c r="D60" s="1"/>
      <c r="E60" s="1"/>
      <c r="F60" s="1"/>
      <c r="G60" s="2"/>
      <c r="H60" s="1"/>
      <c r="I60" s="1"/>
      <c r="J60" s="1"/>
      <c r="K60" s="2">
        <f t="shared" si="1"/>
        <v>0</v>
      </c>
      <c r="L60" s="6">
        <f t="shared" si="1"/>
        <v>0</v>
      </c>
      <c r="M60" s="6">
        <f t="shared" si="1"/>
        <v>0</v>
      </c>
      <c r="N60" s="6">
        <f t="shared" si="1"/>
        <v>0</v>
      </c>
      <c r="O60" s="2">
        <f t="shared" si="1"/>
        <v>0</v>
      </c>
      <c r="P60" s="6">
        <f t="shared" si="1"/>
        <v>0</v>
      </c>
      <c r="Q60" s="6">
        <f t="shared" si="1"/>
        <v>0</v>
      </c>
      <c r="R60" s="6">
        <f t="shared" si="1"/>
        <v>0</v>
      </c>
      <c r="S60" s="3" t="str">
        <f t="shared" si="2"/>
        <v/>
      </c>
      <c r="T60" s="4" t="str">
        <f t="shared" si="3"/>
        <v/>
      </c>
      <c r="U60" s="4" t="str">
        <f t="shared" si="4"/>
        <v/>
      </c>
    </row>
    <row r="61" spans="1:21" ht="14.4">
      <c r="A61" s="1"/>
      <c r="B61" s="1" t="s">
        <v>214</v>
      </c>
      <c r="C61" s="1">
        <v>2416</v>
      </c>
      <c r="D61" s="1">
        <v>211</v>
      </c>
      <c r="E61" s="1">
        <v>18</v>
      </c>
      <c r="F61" s="1">
        <v>2045</v>
      </c>
      <c r="G61" s="2">
        <v>2934</v>
      </c>
      <c r="H61" s="1">
        <v>211</v>
      </c>
      <c r="I61" s="1">
        <v>138</v>
      </c>
      <c r="J61" s="1">
        <v>1983</v>
      </c>
      <c r="K61" s="2">
        <f t="shared" si="1"/>
        <v>2416</v>
      </c>
      <c r="L61" s="6">
        <f t="shared" si="1"/>
        <v>211</v>
      </c>
      <c r="M61" s="6">
        <f t="shared" si="1"/>
        <v>18</v>
      </c>
      <c r="N61" s="6">
        <f t="shared" si="1"/>
        <v>2045</v>
      </c>
      <c r="O61" s="2">
        <f t="shared" si="1"/>
        <v>2934</v>
      </c>
      <c r="P61" s="6">
        <f t="shared" si="1"/>
        <v>211</v>
      </c>
      <c r="Q61" s="6">
        <f t="shared" si="1"/>
        <v>138</v>
      </c>
      <c r="R61" s="6">
        <f t="shared" si="1"/>
        <v>1983</v>
      </c>
      <c r="S61" s="3">
        <f t="shared" si="2"/>
        <v>4.7034764826175871E-2</v>
      </c>
      <c r="T61" s="4">
        <f t="shared" si="3"/>
        <v>7.4503311258278145E-3</v>
      </c>
      <c r="U61" s="4">
        <f t="shared" si="4"/>
        <v>0.50769612711022838</v>
      </c>
    </row>
    <row r="62" spans="1:21" ht="14.4">
      <c r="A62" s="1" t="str">
        <f>all!A62</f>
        <v>Haywood</v>
      </c>
      <c r="B62" s="1" t="s">
        <v>215</v>
      </c>
      <c r="C62" s="1">
        <v>1677</v>
      </c>
      <c r="D62" s="1">
        <v>267</v>
      </c>
      <c r="E62" s="1">
        <v>25</v>
      </c>
      <c r="F62" s="1">
        <v>1385</v>
      </c>
      <c r="G62" s="2">
        <v>2020</v>
      </c>
      <c r="H62" s="1">
        <v>438</v>
      </c>
      <c r="I62" s="1">
        <v>392</v>
      </c>
      <c r="J62" s="1">
        <v>1190</v>
      </c>
      <c r="K62" s="2">
        <f t="shared" si="1"/>
        <v>1677</v>
      </c>
      <c r="L62" s="6">
        <f t="shared" si="1"/>
        <v>267</v>
      </c>
      <c r="M62" s="6">
        <f t="shared" si="1"/>
        <v>25</v>
      </c>
      <c r="N62" s="6">
        <f t="shared" si="1"/>
        <v>1385</v>
      </c>
      <c r="O62" s="2">
        <f t="shared" si="1"/>
        <v>2020</v>
      </c>
      <c r="P62" s="6">
        <f t="shared" si="1"/>
        <v>438</v>
      </c>
      <c r="Q62" s="6">
        <f t="shared" si="1"/>
        <v>392</v>
      </c>
      <c r="R62" s="6">
        <f t="shared" si="1"/>
        <v>1190</v>
      </c>
      <c r="S62" s="3">
        <f t="shared" si="2"/>
        <v>0.19405940594059407</v>
      </c>
      <c r="T62" s="4">
        <f t="shared" si="3"/>
        <v>1.4907573047107931E-2</v>
      </c>
      <c r="U62" s="4">
        <f t="shared" si="4"/>
        <v>0.53786407766990296</v>
      </c>
    </row>
    <row r="63" spans="1:21" ht="14.4">
      <c r="A63" s="1" t="str">
        <f>all!A63</f>
        <v>Henderson</v>
      </c>
      <c r="B63" s="1" t="s">
        <v>217</v>
      </c>
      <c r="C63" s="1">
        <v>1796</v>
      </c>
      <c r="D63" s="1">
        <v>170</v>
      </c>
      <c r="E63" s="1">
        <v>16</v>
      </c>
      <c r="F63" s="1">
        <v>1556</v>
      </c>
      <c r="G63" s="2">
        <v>1916</v>
      </c>
      <c r="H63" s="1">
        <v>499</v>
      </c>
      <c r="I63" s="1">
        <v>236</v>
      </c>
      <c r="J63" s="1">
        <v>1276</v>
      </c>
      <c r="K63" s="2">
        <f t="shared" si="1"/>
        <v>1796</v>
      </c>
      <c r="L63" s="6">
        <f t="shared" si="1"/>
        <v>170</v>
      </c>
      <c r="M63" s="6">
        <f t="shared" si="1"/>
        <v>16</v>
      </c>
      <c r="N63" s="6">
        <f t="shared" si="1"/>
        <v>1556</v>
      </c>
      <c r="O63" s="2">
        <f t="shared" si="1"/>
        <v>1916</v>
      </c>
      <c r="P63" s="6">
        <f t="shared" si="1"/>
        <v>499</v>
      </c>
      <c r="Q63" s="6">
        <f t="shared" si="1"/>
        <v>236</v>
      </c>
      <c r="R63" s="6">
        <f t="shared" si="1"/>
        <v>1276</v>
      </c>
      <c r="S63" s="3">
        <f t="shared" si="2"/>
        <v>0.12317327766179541</v>
      </c>
      <c r="T63" s="4">
        <f t="shared" si="3"/>
        <v>8.9086859688195987E-3</v>
      </c>
      <c r="U63" s="4">
        <f t="shared" si="4"/>
        <v>0.54943502824858759</v>
      </c>
    </row>
    <row r="64" spans="1:21" ht="14.4">
      <c r="A64" s="1" t="str">
        <f>all!A64</f>
        <v>Hertford</v>
      </c>
      <c r="B64" s="1" t="s">
        <v>219</v>
      </c>
      <c r="C64" s="1"/>
      <c r="D64" s="1"/>
      <c r="E64" s="1"/>
      <c r="F64" s="1"/>
      <c r="G64" s="2"/>
      <c r="H64" s="1"/>
      <c r="I64" s="1"/>
      <c r="J64" s="1"/>
      <c r="K64" s="2">
        <f t="shared" si="1"/>
        <v>0</v>
      </c>
      <c r="L64" s="6">
        <f t="shared" si="1"/>
        <v>0</v>
      </c>
      <c r="M64" s="6">
        <f t="shared" si="1"/>
        <v>0</v>
      </c>
      <c r="N64" s="6">
        <f t="shared" si="1"/>
        <v>0</v>
      </c>
      <c r="O64" s="2">
        <f t="shared" si="1"/>
        <v>0</v>
      </c>
      <c r="P64" s="6">
        <f t="shared" si="1"/>
        <v>0</v>
      </c>
      <c r="Q64" s="6">
        <f t="shared" si="1"/>
        <v>0</v>
      </c>
      <c r="R64" s="6">
        <f t="shared" si="1"/>
        <v>0</v>
      </c>
      <c r="S64" s="3" t="str">
        <f t="shared" si="2"/>
        <v/>
      </c>
      <c r="T64" s="4" t="str">
        <f t="shared" si="3"/>
        <v/>
      </c>
      <c r="U64" s="4" t="str">
        <f t="shared" si="4"/>
        <v/>
      </c>
    </row>
    <row r="65" spans="1:21" ht="14.4">
      <c r="A65" s="1" t="str">
        <f>all!A65</f>
        <v>Hoke</v>
      </c>
      <c r="B65" s="1" t="s">
        <v>11</v>
      </c>
      <c r="C65" s="1">
        <v>508</v>
      </c>
      <c r="D65" s="1">
        <v>52</v>
      </c>
      <c r="E65" s="1">
        <v>10</v>
      </c>
      <c r="F65" s="1">
        <v>501</v>
      </c>
      <c r="G65" s="2">
        <v>824</v>
      </c>
      <c r="H65" s="1">
        <v>343</v>
      </c>
      <c r="I65" s="1">
        <v>93</v>
      </c>
      <c r="J65" s="1">
        <v>578</v>
      </c>
      <c r="K65" s="2">
        <f t="shared" ref="K65:R80" si="13">C65</f>
        <v>508</v>
      </c>
      <c r="L65" s="6">
        <f t="shared" si="13"/>
        <v>52</v>
      </c>
      <c r="M65" s="6">
        <f t="shared" si="13"/>
        <v>10</v>
      </c>
      <c r="N65" s="6">
        <f t="shared" si="13"/>
        <v>501</v>
      </c>
      <c r="O65" s="2">
        <f t="shared" si="13"/>
        <v>824</v>
      </c>
      <c r="P65" s="6">
        <f t="shared" si="13"/>
        <v>343</v>
      </c>
      <c r="Q65" s="6">
        <f t="shared" si="13"/>
        <v>93</v>
      </c>
      <c r="R65" s="6">
        <f t="shared" si="13"/>
        <v>578</v>
      </c>
      <c r="S65" s="3">
        <f t="shared" si="2"/>
        <v>0.11286407766990292</v>
      </c>
      <c r="T65" s="4">
        <f t="shared" si="3"/>
        <v>1.968503937007874E-2</v>
      </c>
      <c r="U65" s="4">
        <f t="shared" si="4"/>
        <v>0.4643188137164041</v>
      </c>
    </row>
    <row r="66" spans="1:21" ht="14.4">
      <c r="A66" s="1" t="str">
        <f>all!A66</f>
        <v>Hyde</v>
      </c>
      <c r="B66" s="1" t="s">
        <v>221</v>
      </c>
      <c r="C66" s="1"/>
      <c r="D66" s="1"/>
      <c r="E66" s="1"/>
      <c r="F66" s="1"/>
      <c r="G66" s="2"/>
      <c r="H66" s="1"/>
      <c r="I66" s="1"/>
      <c r="J66" s="1"/>
      <c r="K66" s="2">
        <f t="shared" si="13"/>
        <v>0</v>
      </c>
      <c r="L66" s="6">
        <f t="shared" si="13"/>
        <v>0</v>
      </c>
      <c r="M66" s="6">
        <f t="shared" si="13"/>
        <v>0</v>
      </c>
      <c r="N66" s="6">
        <f t="shared" si="13"/>
        <v>0</v>
      </c>
      <c r="O66" s="2">
        <f t="shared" si="13"/>
        <v>0</v>
      </c>
      <c r="P66" s="6">
        <f t="shared" si="13"/>
        <v>0</v>
      </c>
      <c r="Q66" s="6">
        <f t="shared" si="13"/>
        <v>0</v>
      </c>
      <c r="R66" s="6">
        <f t="shared" si="13"/>
        <v>0</v>
      </c>
      <c r="S66" s="3" t="str">
        <f t="shared" si="2"/>
        <v/>
      </c>
      <c r="T66" s="4" t="str">
        <f t="shared" si="3"/>
        <v/>
      </c>
      <c r="U66" s="4" t="str">
        <f t="shared" si="4"/>
        <v/>
      </c>
    </row>
    <row r="67" spans="1:21" ht="14.4">
      <c r="A67" s="1" t="str">
        <f>all!A67</f>
        <v>Iredell</v>
      </c>
      <c r="B67" s="1" t="s">
        <v>222</v>
      </c>
      <c r="C67" s="1">
        <v>3602</v>
      </c>
      <c r="D67" s="1">
        <v>75</v>
      </c>
      <c r="E67" s="1">
        <v>45</v>
      </c>
      <c r="F67" s="1">
        <v>3477</v>
      </c>
      <c r="G67" s="2">
        <v>3559</v>
      </c>
      <c r="H67" s="1">
        <v>197</v>
      </c>
      <c r="I67" s="1">
        <v>365</v>
      </c>
      <c r="J67" s="1">
        <v>2881</v>
      </c>
      <c r="K67" s="2">
        <f t="shared" si="13"/>
        <v>3602</v>
      </c>
      <c r="L67" s="6">
        <f t="shared" si="13"/>
        <v>75</v>
      </c>
      <c r="M67" s="6">
        <f t="shared" si="13"/>
        <v>45</v>
      </c>
      <c r="N67" s="6">
        <f t="shared" si="13"/>
        <v>3477</v>
      </c>
      <c r="O67" s="2">
        <f t="shared" si="13"/>
        <v>3559</v>
      </c>
      <c r="P67" s="6">
        <f t="shared" si="13"/>
        <v>197</v>
      </c>
      <c r="Q67" s="6">
        <f t="shared" si="13"/>
        <v>365</v>
      </c>
      <c r="R67" s="6">
        <f t="shared" si="13"/>
        <v>2881</v>
      </c>
      <c r="S67" s="3">
        <f t="shared" si="2"/>
        <v>0.1025568980050576</v>
      </c>
      <c r="T67" s="4">
        <f t="shared" si="3"/>
        <v>1.2493059411438089E-2</v>
      </c>
      <c r="U67" s="4">
        <f t="shared" si="4"/>
        <v>0.54687008493236866</v>
      </c>
    </row>
    <row r="68" spans="1:21" ht="14.4">
      <c r="A68" s="1" t="str">
        <f>all!A68</f>
        <v>Jackson</v>
      </c>
      <c r="B68" s="1" t="s">
        <v>224</v>
      </c>
      <c r="C68" s="1"/>
      <c r="D68" s="1"/>
      <c r="E68" s="1"/>
      <c r="F68" s="1"/>
      <c r="G68" s="2"/>
      <c r="H68" s="1"/>
      <c r="I68" s="1"/>
      <c r="J68" s="1"/>
      <c r="K68" s="2">
        <f>C68+C69</f>
        <v>0</v>
      </c>
      <c r="L68" s="6">
        <f t="shared" ref="L68:R68" si="14">D68+D69</f>
        <v>0</v>
      </c>
      <c r="M68" s="6">
        <f t="shared" si="14"/>
        <v>0</v>
      </c>
      <c r="N68" s="6">
        <f t="shared" si="14"/>
        <v>0</v>
      </c>
      <c r="O68" s="2">
        <f t="shared" si="14"/>
        <v>0</v>
      </c>
      <c r="P68" s="6">
        <f t="shared" si="14"/>
        <v>0</v>
      </c>
      <c r="Q68" s="6">
        <f t="shared" si="14"/>
        <v>0</v>
      </c>
      <c r="R68" s="6">
        <f t="shared" si="14"/>
        <v>0</v>
      </c>
      <c r="S68" s="3" t="str">
        <f t="shared" si="2"/>
        <v/>
      </c>
      <c r="T68" s="4" t="str">
        <f t="shared" si="3"/>
        <v/>
      </c>
      <c r="U68" s="4" t="str">
        <f t="shared" si="4"/>
        <v/>
      </c>
    </row>
    <row r="69" spans="1:21" ht="14.4">
      <c r="A69" s="1"/>
      <c r="B69" s="1" t="s">
        <v>225</v>
      </c>
      <c r="C69" s="1"/>
      <c r="D69" s="1"/>
      <c r="E69" s="1"/>
      <c r="F69" s="1"/>
      <c r="G69" s="2"/>
      <c r="H69" s="1"/>
      <c r="I69" s="1"/>
      <c r="J69" s="1"/>
      <c r="K69" s="2"/>
      <c r="L69" s="1"/>
      <c r="M69" s="1"/>
      <c r="N69" s="1"/>
      <c r="O69" s="2"/>
      <c r="P69" s="1"/>
      <c r="Q69" s="1"/>
      <c r="R69" s="1"/>
      <c r="S69" s="3" t="str">
        <f t="shared" si="2"/>
        <v/>
      </c>
      <c r="T69" s="4" t="str">
        <f t="shared" si="3"/>
        <v/>
      </c>
      <c r="U69" s="4" t="str">
        <f t="shared" si="4"/>
        <v/>
      </c>
    </row>
    <row r="70" spans="1:21" ht="14.4">
      <c r="A70" s="1" t="str">
        <f>all!A70</f>
        <v>Johnston</v>
      </c>
      <c r="B70" s="1" t="s">
        <v>227</v>
      </c>
      <c r="C70" s="1"/>
      <c r="D70" s="1"/>
      <c r="E70" s="1"/>
      <c r="F70" s="1"/>
      <c r="G70" s="2"/>
      <c r="H70" s="1"/>
      <c r="I70" s="1"/>
      <c r="J70" s="1"/>
      <c r="K70" s="2">
        <f>SUM(C70:C73)</f>
        <v>2127</v>
      </c>
      <c r="L70" s="6">
        <f t="shared" ref="L70:Q70" si="15">SUM(D70:D73)</f>
        <v>232</v>
      </c>
      <c r="M70" s="6">
        <f t="shared" si="15"/>
        <v>21</v>
      </c>
      <c r="N70" s="6">
        <f t="shared" si="15"/>
        <v>1973</v>
      </c>
      <c r="O70" s="2">
        <f t="shared" si="15"/>
        <v>3268</v>
      </c>
      <c r="P70" s="6">
        <f t="shared" si="15"/>
        <v>605</v>
      </c>
      <c r="Q70" s="6">
        <f t="shared" si="15"/>
        <v>352</v>
      </c>
      <c r="R70" s="1">
        <f t="shared" ref="R70" si="16">J70+J71</f>
        <v>2166</v>
      </c>
      <c r="S70" s="3">
        <f t="shared" ref="S70:S134" si="17">IFERROR(Q70/O70,"")</f>
        <v>0.10771113831089352</v>
      </c>
      <c r="T70" s="4">
        <f t="shared" ref="T70:T134" si="18">IFERROR(M70/K70,"")</f>
        <v>9.8730606488011286E-3</v>
      </c>
      <c r="U70" s="4">
        <f t="shared" ref="U70:U136" si="19">IFERROR(N70/(N70+R70),"")</f>
        <v>0.47668518965933798</v>
      </c>
    </row>
    <row r="71" spans="1:21" ht="14.4">
      <c r="A71" s="1"/>
      <c r="B71" s="1" t="s">
        <v>228</v>
      </c>
      <c r="C71" s="1">
        <v>1852</v>
      </c>
      <c r="D71" s="1">
        <v>157</v>
      </c>
      <c r="E71" s="1">
        <v>19</v>
      </c>
      <c r="F71" s="1">
        <v>1884</v>
      </c>
      <c r="G71" s="2">
        <v>2918</v>
      </c>
      <c r="H71" s="1">
        <v>494</v>
      </c>
      <c r="I71" s="1">
        <v>304</v>
      </c>
      <c r="J71" s="1">
        <v>2166</v>
      </c>
      <c r="K71" s="2"/>
      <c r="L71" s="6"/>
      <c r="M71" s="6"/>
      <c r="N71" s="6"/>
      <c r="O71" s="2"/>
      <c r="P71" s="6"/>
      <c r="Q71" s="6"/>
      <c r="R71" s="1"/>
      <c r="S71" s="3" t="str">
        <f t="shared" si="17"/>
        <v/>
      </c>
      <c r="T71" s="4" t="str">
        <f t="shared" si="18"/>
        <v/>
      </c>
      <c r="U71" s="4" t="str">
        <f t="shared" si="19"/>
        <v/>
      </c>
    </row>
    <row r="72" spans="1:21" ht="14.4">
      <c r="A72" s="1"/>
      <c r="B72" s="1" t="s">
        <v>229</v>
      </c>
      <c r="C72" s="1">
        <v>275</v>
      </c>
      <c r="D72" s="1">
        <v>75</v>
      </c>
      <c r="E72" s="1">
        <v>2</v>
      </c>
      <c r="F72" s="1">
        <v>89</v>
      </c>
      <c r="G72" s="2">
        <v>350</v>
      </c>
      <c r="H72" s="1">
        <v>111</v>
      </c>
      <c r="I72" s="1">
        <v>48</v>
      </c>
      <c r="J72" s="1">
        <v>85</v>
      </c>
      <c r="K72" s="2"/>
      <c r="L72" s="6"/>
      <c r="M72" s="6"/>
      <c r="N72" s="6"/>
      <c r="O72" s="2"/>
      <c r="P72" s="6"/>
      <c r="Q72" s="6"/>
      <c r="R72" s="1"/>
      <c r="S72" s="3" t="str">
        <f t="shared" si="17"/>
        <v/>
      </c>
      <c r="T72" s="4" t="str">
        <f t="shared" si="18"/>
        <v/>
      </c>
      <c r="U72" s="4" t="str">
        <f t="shared" si="19"/>
        <v/>
      </c>
    </row>
    <row r="73" spans="1:21" ht="14.4">
      <c r="A73" s="1"/>
      <c r="B73" s="1" t="s">
        <v>230</v>
      </c>
      <c r="C73" s="1"/>
      <c r="D73" s="1"/>
      <c r="E73" s="1"/>
      <c r="F73" s="1"/>
      <c r="G73" s="2"/>
      <c r="H73" s="1"/>
      <c r="I73" s="1"/>
      <c r="J73" s="1"/>
      <c r="K73" s="2"/>
      <c r="L73" s="6"/>
      <c r="M73" s="6"/>
      <c r="N73" s="6"/>
      <c r="O73" s="2"/>
      <c r="P73" s="6"/>
      <c r="Q73" s="6"/>
      <c r="R73" s="1"/>
      <c r="S73" s="3" t="str">
        <f t="shared" si="17"/>
        <v/>
      </c>
      <c r="T73" s="4" t="str">
        <f t="shared" si="18"/>
        <v/>
      </c>
      <c r="U73" s="4" t="str">
        <f t="shared" si="19"/>
        <v/>
      </c>
    </row>
    <row r="74" spans="1:21" ht="14.4">
      <c r="A74" s="1" t="str">
        <f>all!A74</f>
        <v>Lee</v>
      </c>
      <c r="B74" s="1" t="s">
        <v>232</v>
      </c>
      <c r="C74" s="1"/>
      <c r="D74" s="1"/>
      <c r="E74" s="1"/>
      <c r="F74" s="1"/>
      <c r="G74" s="2"/>
      <c r="H74" s="1"/>
      <c r="I74" s="1"/>
      <c r="J74" s="1"/>
      <c r="K74" s="2">
        <f t="shared" si="13"/>
        <v>0</v>
      </c>
      <c r="L74" s="6">
        <f t="shared" si="13"/>
        <v>0</v>
      </c>
      <c r="M74" s="6">
        <f t="shared" si="13"/>
        <v>0</v>
      </c>
      <c r="N74" s="6">
        <f t="shared" si="13"/>
        <v>0</v>
      </c>
      <c r="O74" s="2">
        <f t="shared" si="13"/>
        <v>0</v>
      </c>
      <c r="P74" s="6">
        <f t="shared" si="13"/>
        <v>0</v>
      </c>
      <c r="Q74" s="6">
        <f t="shared" si="13"/>
        <v>0</v>
      </c>
      <c r="R74" s="1">
        <f t="shared" si="13"/>
        <v>0</v>
      </c>
      <c r="S74" s="3" t="str">
        <f t="shared" si="17"/>
        <v/>
      </c>
      <c r="T74" s="4" t="str">
        <f t="shared" si="18"/>
        <v/>
      </c>
      <c r="U74" s="4" t="str">
        <f t="shared" si="19"/>
        <v/>
      </c>
    </row>
    <row r="75" spans="1:21" ht="14.4">
      <c r="A75" s="1" t="str">
        <f>all!A75</f>
        <v>Lenoir</v>
      </c>
      <c r="B75" s="1" t="s">
        <v>234</v>
      </c>
      <c r="C75" s="1">
        <v>1402</v>
      </c>
      <c r="D75" s="1">
        <v>150</v>
      </c>
      <c r="E75" s="1">
        <v>38</v>
      </c>
      <c r="F75" s="1">
        <v>990</v>
      </c>
      <c r="G75" s="2">
        <v>1859</v>
      </c>
      <c r="H75" s="1">
        <v>400</v>
      </c>
      <c r="I75" s="1">
        <v>104</v>
      </c>
      <c r="J75" s="1">
        <v>1070</v>
      </c>
      <c r="K75" s="2">
        <f t="shared" si="13"/>
        <v>1402</v>
      </c>
      <c r="L75" s="6">
        <f t="shared" si="13"/>
        <v>150</v>
      </c>
      <c r="M75" s="6">
        <f t="shared" si="13"/>
        <v>38</v>
      </c>
      <c r="N75" s="6">
        <f t="shared" si="13"/>
        <v>990</v>
      </c>
      <c r="O75" s="2">
        <f t="shared" si="13"/>
        <v>1859</v>
      </c>
      <c r="P75" s="6">
        <f t="shared" si="13"/>
        <v>400</v>
      </c>
      <c r="Q75" s="6">
        <f t="shared" si="13"/>
        <v>104</v>
      </c>
      <c r="R75" s="1">
        <f t="shared" si="13"/>
        <v>1070</v>
      </c>
      <c r="S75" s="3">
        <f t="shared" si="17"/>
        <v>5.5944055944055944E-2</v>
      </c>
      <c r="T75" s="4">
        <f t="shared" si="18"/>
        <v>2.710413694721826E-2</v>
      </c>
      <c r="U75" s="4">
        <f t="shared" si="19"/>
        <v>0.48058252427184467</v>
      </c>
    </row>
    <row r="76" spans="1:21" ht="14.4">
      <c r="A76" s="1" t="str">
        <f>all!A76</f>
        <v>Lincoln</v>
      </c>
      <c r="B76" s="1" t="s">
        <v>236</v>
      </c>
      <c r="C76" s="1">
        <v>1401</v>
      </c>
      <c r="D76" s="1">
        <v>69</v>
      </c>
      <c r="E76" s="1">
        <v>9</v>
      </c>
      <c r="F76" s="1">
        <v>1312</v>
      </c>
      <c r="G76" s="2">
        <v>1948</v>
      </c>
      <c r="H76" s="1">
        <v>242</v>
      </c>
      <c r="I76" s="1">
        <v>98</v>
      </c>
      <c r="J76" s="1">
        <v>1554</v>
      </c>
      <c r="K76" s="2">
        <f t="shared" si="13"/>
        <v>1401</v>
      </c>
      <c r="L76" s="6">
        <f t="shared" si="13"/>
        <v>69</v>
      </c>
      <c r="M76" s="6">
        <f t="shared" si="13"/>
        <v>9</v>
      </c>
      <c r="N76" s="6">
        <f t="shared" si="13"/>
        <v>1312</v>
      </c>
      <c r="O76" s="2">
        <f t="shared" si="13"/>
        <v>1948</v>
      </c>
      <c r="P76" s="6">
        <f t="shared" si="13"/>
        <v>242</v>
      </c>
      <c r="Q76" s="6">
        <f t="shared" si="13"/>
        <v>98</v>
      </c>
      <c r="R76" s="1">
        <f t="shared" si="13"/>
        <v>1554</v>
      </c>
      <c r="S76" s="3">
        <f t="shared" si="17"/>
        <v>5.0308008213552365E-2</v>
      </c>
      <c r="T76" s="4">
        <f t="shared" si="18"/>
        <v>6.4239828693790149E-3</v>
      </c>
      <c r="U76" s="4">
        <f t="shared" si="19"/>
        <v>0.45778087927424982</v>
      </c>
    </row>
    <row r="77" spans="1:21" ht="14.4">
      <c r="A77" s="1" t="str">
        <f>all!A77</f>
        <v>Macon</v>
      </c>
      <c r="B77" s="1" t="s">
        <v>238</v>
      </c>
      <c r="C77" s="1"/>
      <c r="D77" s="1"/>
      <c r="E77" s="1"/>
      <c r="F77" s="1"/>
      <c r="G77" s="2"/>
      <c r="H77" s="1"/>
      <c r="I77" s="1"/>
      <c r="J77" s="1"/>
      <c r="K77" s="2">
        <f>C77+C78</f>
        <v>0</v>
      </c>
      <c r="L77" s="6">
        <f t="shared" ref="L77:R77" si="20">D77+D78</f>
        <v>0</v>
      </c>
      <c r="M77" s="6">
        <f t="shared" si="20"/>
        <v>0</v>
      </c>
      <c r="N77" s="6">
        <f t="shared" si="20"/>
        <v>0</v>
      </c>
      <c r="O77" s="2">
        <f t="shared" si="20"/>
        <v>0</v>
      </c>
      <c r="P77" s="6">
        <f t="shared" si="20"/>
        <v>0</v>
      </c>
      <c r="Q77" s="6">
        <f t="shared" si="20"/>
        <v>0</v>
      </c>
      <c r="R77" s="1">
        <f t="shared" si="20"/>
        <v>0</v>
      </c>
      <c r="S77" s="3" t="str">
        <f t="shared" si="17"/>
        <v/>
      </c>
      <c r="T77" s="4" t="str">
        <f t="shared" si="18"/>
        <v/>
      </c>
      <c r="U77" s="4" t="str">
        <f t="shared" si="19"/>
        <v/>
      </c>
    </row>
    <row r="78" spans="1:21" ht="14.4">
      <c r="A78" s="1" t="str">
        <f>all!A78</f>
        <v>Madison</v>
      </c>
      <c r="B78" s="1" t="s">
        <v>239</v>
      </c>
      <c r="C78" s="1"/>
      <c r="D78" s="1"/>
      <c r="E78" s="1"/>
      <c r="F78" s="1"/>
      <c r="G78" s="2"/>
      <c r="H78" s="1"/>
      <c r="I78" s="1"/>
      <c r="J78" s="1"/>
      <c r="K78" s="2"/>
      <c r="L78" s="6"/>
      <c r="M78" s="6"/>
      <c r="N78" s="6"/>
      <c r="O78" s="2"/>
      <c r="P78" s="6"/>
      <c r="Q78" s="6"/>
      <c r="R78" s="1"/>
      <c r="S78" s="3" t="str">
        <f t="shared" si="17"/>
        <v/>
      </c>
      <c r="T78" s="4" t="str">
        <f t="shared" si="18"/>
        <v/>
      </c>
      <c r="U78" s="4" t="str">
        <f t="shared" si="19"/>
        <v/>
      </c>
    </row>
    <row r="79" spans="1:21" ht="14.4">
      <c r="A79" s="1" t="s">
        <v>339</v>
      </c>
      <c r="B79" s="1" t="s">
        <v>241</v>
      </c>
      <c r="C79" s="1"/>
      <c r="D79" s="1"/>
      <c r="E79" s="1"/>
      <c r="F79" s="1"/>
      <c r="G79" s="2"/>
      <c r="H79" s="1"/>
      <c r="I79" s="1"/>
      <c r="J79" s="1"/>
      <c r="K79" s="2">
        <f t="shared" si="13"/>
        <v>0</v>
      </c>
      <c r="L79" s="6">
        <f t="shared" si="13"/>
        <v>0</v>
      </c>
      <c r="M79" s="6">
        <f t="shared" si="13"/>
        <v>0</v>
      </c>
      <c r="N79" s="6">
        <f t="shared" si="13"/>
        <v>0</v>
      </c>
      <c r="O79" s="2">
        <f t="shared" si="13"/>
        <v>0</v>
      </c>
      <c r="P79" s="6">
        <f t="shared" si="13"/>
        <v>0</v>
      </c>
      <c r="Q79" s="6">
        <f t="shared" si="13"/>
        <v>0</v>
      </c>
      <c r="R79" s="1">
        <f t="shared" si="13"/>
        <v>0</v>
      </c>
      <c r="S79" s="3" t="str">
        <f t="shared" si="17"/>
        <v/>
      </c>
      <c r="T79" s="4" t="str">
        <f t="shared" si="18"/>
        <v/>
      </c>
      <c r="U79" s="4" t="str">
        <f t="shared" si="19"/>
        <v/>
      </c>
    </row>
    <row r="80" spans="1:21" ht="14.4">
      <c r="A80" s="1" t="str">
        <f>all!A80</f>
        <v>Mcdowell</v>
      </c>
      <c r="B80" s="1" t="s">
        <v>243</v>
      </c>
      <c r="C80" s="1">
        <v>1593</v>
      </c>
      <c r="D80" s="1">
        <v>60</v>
      </c>
      <c r="E80" s="1">
        <v>11</v>
      </c>
      <c r="F80" s="1">
        <v>1522</v>
      </c>
      <c r="G80" s="2">
        <v>1924</v>
      </c>
      <c r="H80" s="1">
        <v>170</v>
      </c>
      <c r="I80" s="1">
        <v>68</v>
      </c>
      <c r="J80" s="1">
        <v>1574</v>
      </c>
      <c r="K80" s="2">
        <f t="shared" si="13"/>
        <v>1593</v>
      </c>
      <c r="L80" s="6">
        <f t="shared" si="13"/>
        <v>60</v>
      </c>
      <c r="M80" s="6">
        <f t="shared" si="13"/>
        <v>11</v>
      </c>
      <c r="N80" s="6">
        <f t="shared" si="13"/>
        <v>1522</v>
      </c>
      <c r="O80" s="2">
        <f t="shared" si="13"/>
        <v>1924</v>
      </c>
      <c r="P80" s="6">
        <f t="shared" si="13"/>
        <v>170</v>
      </c>
      <c r="Q80" s="6">
        <f t="shared" si="13"/>
        <v>68</v>
      </c>
      <c r="R80" s="1">
        <f t="shared" si="13"/>
        <v>1574</v>
      </c>
      <c r="S80" s="3">
        <f t="shared" si="17"/>
        <v>3.5343035343035345E-2</v>
      </c>
      <c r="T80" s="4">
        <f t="shared" si="18"/>
        <v>6.9052102950408036E-3</v>
      </c>
      <c r="U80" s="4">
        <f t="shared" si="19"/>
        <v>0.49160206718346255</v>
      </c>
    </row>
    <row r="81" spans="1:21" ht="14.4">
      <c r="A81" s="1" t="str">
        <f>all!A81</f>
        <v>Mecklenburg</v>
      </c>
      <c r="B81" s="1" t="s">
        <v>245</v>
      </c>
      <c r="C81" s="1">
        <v>7677</v>
      </c>
      <c r="D81" s="1">
        <v>888</v>
      </c>
      <c r="E81" s="1">
        <v>184</v>
      </c>
      <c r="F81" s="1">
        <v>6421</v>
      </c>
      <c r="G81" s="2">
        <v>10171</v>
      </c>
      <c r="H81" s="1">
        <v>2051</v>
      </c>
      <c r="I81" s="1">
        <v>1812</v>
      </c>
      <c r="J81" s="1">
        <v>6158</v>
      </c>
      <c r="K81" s="2">
        <f>SUM(C81:C83)</f>
        <v>7677</v>
      </c>
      <c r="L81" s="6">
        <f t="shared" ref="L81:Q81" si="21">SUM(D81:D83)</f>
        <v>888</v>
      </c>
      <c r="M81" s="6">
        <f t="shared" si="21"/>
        <v>184</v>
      </c>
      <c r="N81" s="6">
        <f t="shared" si="21"/>
        <v>6421</v>
      </c>
      <c r="O81" s="2">
        <f t="shared" si="21"/>
        <v>10171</v>
      </c>
      <c r="P81" s="6">
        <f t="shared" si="21"/>
        <v>2051</v>
      </c>
      <c r="Q81" s="6">
        <f t="shared" si="21"/>
        <v>1812</v>
      </c>
      <c r="R81" s="1">
        <f t="shared" ref="R81" si="22">J81+J82</f>
        <v>6158</v>
      </c>
      <c r="S81" s="3">
        <f t="shared" si="17"/>
        <v>0.17815357388654016</v>
      </c>
      <c r="T81" s="4">
        <f t="shared" si="18"/>
        <v>2.3967695714471798E-2</v>
      </c>
      <c r="U81" s="4">
        <f t="shared" si="19"/>
        <v>0.51045393115509974</v>
      </c>
    </row>
    <row r="82" spans="1:21" ht="14.4">
      <c r="A82" s="1"/>
      <c r="B82" s="1" t="s">
        <v>246</v>
      </c>
      <c r="C82" s="1"/>
      <c r="D82" s="1"/>
      <c r="E82" s="1"/>
      <c r="F82" s="1"/>
      <c r="G82" s="2"/>
      <c r="H82" s="1"/>
      <c r="I82" s="1"/>
      <c r="J82" s="1"/>
      <c r="K82" s="2"/>
      <c r="L82" s="1"/>
      <c r="M82" s="1"/>
      <c r="N82" s="1"/>
      <c r="O82" s="2"/>
      <c r="P82" s="1"/>
      <c r="Q82" s="1"/>
      <c r="R82" s="1"/>
      <c r="S82" s="3" t="str">
        <f t="shared" si="17"/>
        <v/>
      </c>
      <c r="T82" s="4" t="str">
        <f t="shared" si="18"/>
        <v/>
      </c>
      <c r="U82" s="4" t="str">
        <f t="shared" si="19"/>
        <v/>
      </c>
    </row>
    <row r="83" spans="1:21" ht="14.4">
      <c r="A83" s="1"/>
      <c r="B83" s="1" t="s">
        <v>247</v>
      </c>
      <c r="C83" s="1"/>
      <c r="D83" s="1"/>
      <c r="E83" s="1"/>
      <c r="F83" s="1"/>
      <c r="G83" s="2"/>
      <c r="H83" s="1"/>
      <c r="I83" s="1"/>
      <c r="J83" s="1"/>
      <c r="K83" s="2"/>
      <c r="L83" s="1"/>
      <c r="M83" s="1"/>
      <c r="N83" s="1"/>
      <c r="O83" s="2"/>
      <c r="P83" s="1"/>
      <c r="Q83" s="1"/>
      <c r="R83" s="1"/>
      <c r="S83" s="3" t="str">
        <f t="shared" si="17"/>
        <v/>
      </c>
      <c r="T83" s="4" t="str">
        <f t="shared" si="18"/>
        <v/>
      </c>
      <c r="U83" s="4" t="str">
        <f t="shared" si="19"/>
        <v/>
      </c>
    </row>
    <row r="84" spans="1:21" ht="14.4">
      <c r="A84" s="1" t="str">
        <f>all!A84</f>
        <v>Mitchell</v>
      </c>
      <c r="B84" s="1" t="s">
        <v>249</v>
      </c>
      <c r="C84" s="1">
        <v>603</v>
      </c>
      <c r="D84" s="1">
        <v>107</v>
      </c>
      <c r="E84" s="1">
        <v>9</v>
      </c>
      <c r="F84" s="1">
        <v>399</v>
      </c>
      <c r="G84" s="2">
        <v>785</v>
      </c>
      <c r="H84" s="1">
        <v>242</v>
      </c>
      <c r="I84" s="1">
        <v>22</v>
      </c>
      <c r="J84" s="1">
        <v>389</v>
      </c>
      <c r="K84" s="2">
        <f t="shared" ref="K84:R86" si="23">C84</f>
        <v>603</v>
      </c>
      <c r="L84" s="1">
        <f t="shared" si="23"/>
        <v>107</v>
      </c>
      <c r="M84" s="1">
        <f t="shared" si="23"/>
        <v>9</v>
      </c>
      <c r="N84" s="1">
        <f t="shared" si="23"/>
        <v>399</v>
      </c>
      <c r="O84" s="2">
        <f t="shared" si="23"/>
        <v>785</v>
      </c>
      <c r="P84" s="1">
        <f t="shared" si="23"/>
        <v>242</v>
      </c>
      <c r="Q84" s="1">
        <f t="shared" si="23"/>
        <v>22</v>
      </c>
      <c r="R84" s="1">
        <f t="shared" si="23"/>
        <v>389</v>
      </c>
      <c r="S84" s="3">
        <f t="shared" si="17"/>
        <v>2.802547770700637E-2</v>
      </c>
      <c r="T84" s="4">
        <f t="shared" si="18"/>
        <v>1.4925373134328358E-2</v>
      </c>
      <c r="U84" s="4">
        <f t="shared" si="19"/>
        <v>0.50634517766497467</v>
      </c>
    </row>
    <row r="85" spans="1:21" ht="14.4">
      <c r="A85" s="1" t="str">
        <f>all!A85</f>
        <v>Montgomery</v>
      </c>
      <c r="B85" s="1" t="s">
        <v>251</v>
      </c>
      <c r="C85" s="1">
        <v>693</v>
      </c>
      <c r="D85" s="1">
        <v>6</v>
      </c>
      <c r="E85" s="1">
        <v>0</v>
      </c>
      <c r="F85" s="1">
        <v>687</v>
      </c>
      <c r="G85" s="2">
        <v>1047</v>
      </c>
      <c r="H85" s="1">
        <v>95</v>
      </c>
      <c r="I85" s="1">
        <v>2</v>
      </c>
      <c r="J85" s="1">
        <v>950</v>
      </c>
      <c r="K85" s="2">
        <f t="shared" si="23"/>
        <v>693</v>
      </c>
      <c r="L85" s="1">
        <f t="shared" si="23"/>
        <v>6</v>
      </c>
      <c r="M85" s="1">
        <f t="shared" si="23"/>
        <v>0</v>
      </c>
      <c r="N85" s="1">
        <f t="shared" si="23"/>
        <v>687</v>
      </c>
      <c r="O85" s="2">
        <f t="shared" si="23"/>
        <v>1047</v>
      </c>
      <c r="P85" s="1">
        <f t="shared" si="23"/>
        <v>95</v>
      </c>
      <c r="Q85" s="1">
        <f t="shared" si="23"/>
        <v>2</v>
      </c>
      <c r="R85" s="1">
        <f t="shared" si="23"/>
        <v>950</v>
      </c>
      <c r="S85" s="3">
        <f t="shared" si="17"/>
        <v>1.9102196752626551E-3</v>
      </c>
      <c r="T85" s="4">
        <f t="shared" si="18"/>
        <v>0</v>
      </c>
      <c r="U85" s="4">
        <f t="shared" si="19"/>
        <v>0.41967012828344535</v>
      </c>
    </row>
    <row r="86" spans="1:21" ht="14.4">
      <c r="A86" s="1" t="str">
        <f>all!A86</f>
        <v>Moore</v>
      </c>
      <c r="B86" s="1" t="s">
        <v>253</v>
      </c>
      <c r="C86" s="1">
        <v>2035</v>
      </c>
      <c r="D86" s="1">
        <v>495</v>
      </c>
      <c r="E86" s="1">
        <v>16</v>
      </c>
      <c r="F86" s="1">
        <v>1524</v>
      </c>
      <c r="G86" s="2">
        <v>2032</v>
      </c>
      <c r="H86" s="1">
        <v>786</v>
      </c>
      <c r="I86" s="1">
        <v>108</v>
      </c>
      <c r="J86" s="1">
        <v>1138</v>
      </c>
      <c r="K86" s="2">
        <f t="shared" si="23"/>
        <v>2035</v>
      </c>
      <c r="L86" s="1">
        <f t="shared" si="23"/>
        <v>495</v>
      </c>
      <c r="M86" s="1">
        <f t="shared" si="23"/>
        <v>16</v>
      </c>
      <c r="N86" s="1">
        <f t="shared" si="23"/>
        <v>1524</v>
      </c>
      <c r="O86" s="2">
        <f t="shared" si="23"/>
        <v>2032</v>
      </c>
      <c r="P86" s="1">
        <f t="shared" si="23"/>
        <v>786</v>
      </c>
      <c r="Q86" s="1">
        <f t="shared" si="23"/>
        <v>108</v>
      </c>
      <c r="R86" s="1">
        <f t="shared" si="23"/>
        <v>1138</v>
      </c>
      <c r="S86" s="3">
        <f t="shared" si="17"/>
        <v>5.3149606299212601E-2</v>
      </c>
      <c r="T86" s="4">
        <f t="shared" si="18"/>
        <v>7.8624078624078622E-3</v>
      </c>
      <c r="U86" s="4">
        <f t="shared" si="19"/>
        <v>0.57250187828700227</v>
      </c>
    </row>
    <row r="87" spans="1:21" ht="14.4">
      <c r="A87" s="1" t="str">
        <f>all!A87</f>
        <v>Nash</v>
      </c>
      <c r="B87" s="1" t="s">
        <v>255</v>
      </c>
      <c r="C87" s="1">
        <v>1728</v>
      </c>
      <c r="D87" s="1">
        <v>27</v>
      </c>
      <c r="E87" s="1">
        <v>8</v>
      </c>
      <c r="F87" s="1">
        <v>1667</v>
      </c>
      <c r="G87" s="2">
        <v>1651</v>
      </c>
      <c r="H87" s="1">
        <v>90</v>
      </c>
      <c r="I87" s="1">
        <v>73</v>
      </c>
      <c r="J87" s="1">
        <v>1449</v>
      </c>
      <c r="K87" s="2">
        <f>C87+C88</f>
        <v>1728</v>
      </c>
      <c r="L87" s="6">
        <f t="shared" ref="L87:R87" si="24">D87+D88</f>
        <v>27</v>
      </c>
      <c r="M87" s="6">
        <f t="shared" si="24"/>
        <v>8</v>
      </c>
      <c r="N87" s="6">
        <f t="shared" si="24"/>
        <v>1667</v>
      </c>
      <c r="O87" s="2">
        <f t="shared" si="24"/>
        <v>1651</v>
      </c>
      <c r="P87" s="6">
        <f t="shared" si="24"/>
        <v>90</v>
      </c>
      <c r="Q87" s="6">
        <f t="shared" si="24"/>
        <v>73</v>
      </c>
      <c r="R87" s="1">
        <f t="shared" si="24"/>
        <v>1449</v>
      </c>
      <c r="S87" s="3">
        <f t="shared" si="17"/>
        <v>4.4215626892792244E-2</v>
      </c>
      <c r="T87" s="4">
        <f t="shared" si="18"/>
        <v>4.6296296296296294E-3</v>
      </c>
      <c r="U87" s="4">
        <f t="shared" si="19"/>
        <v>0.53498074454428757</v>
      </c>
    </row>
    <row r="88" spans="1:21" ht="14.4">
      <c r="A88" s="1"/>
      <c r="B88" s="1" t="s">
        <v>256</v>
      </c>
      <c r="C88" s="1"/>
      <c r="D88" s="1"/>
      <c r="E88" s="1"/>
      <c r="F88" s="1"/>
      <c r="G88" s="2"/>
      <c r="H88" s="1"/>
      <c r="I88" s="1"/>
      <c r="J88" s="1"/>
      <c r="K88" s="2"/>
      <c r="L88" s="6"/>
      <c r="M88" s="6"/>
      <c r="N88" s="6"/>
      <c r="O88" s="2"/>
      <c r="P88" s="6"/>
      <c r="Q88" s="6"/>
      <c r="R88" s="1"/>
      <c r="S88" s="3" t="str">
        <f t="shared" si="17"/>
        <v/>
      </c>
      <c r="T88" s="4" t="str">
        <f t="shared" si="18"/>
        <v/>
      </c>
      <c r="U88" s="4" t="str">
        <f t="shared" si="19"/>
        <v/>
      </c>
    </row>
    <row r="89" spans="1:21" ht="14.4">
      <c r="A89" s="1" t="str">
        <f>all!A89</f>
        <v>New Hanover</v>
      </c>
      <c r="B89" s="1" t="s">
        <v>258</v>
      </c>
      <c r="C89" s="1"/>
      <c r="D89" s="1"/>
      <c r="E89" s="1"/>
      <c r="F89" s="1"/>
      <c r="G89" s="2"/>
      <c r="H89" s="1"/>
      <c r="I89" s="1"/>
      <c r="J89" s="1"/>
      <c r="K89" s="2">
        <f>C89+C90</f>
        <v>0</v>
      </c>
      <c r="L89" s="6">
        <f t="shared" ref="L89:R89" si="25">D89+D90</f>
        <v>0</v>
      </c>
      <c r="M89" s="6">
        <f t="shared" si="25"/>
        <v>0</v>
      </c>
      <c r="N89" s="6">
        <f t="shared" si="25"/>
        <v>0</v>
      </c>
      <c r="O89" s="2">
        <f t="shared" si="25"/>
        <v>0</v>
      </c>
      <c r="P89" s="6">
        <f t="shared" si="25"/>
        <v>0</v>
      </c>
      <c r="Q89" s="6">
        <f t="shared" si="25"/>
        <v>0</v>
      </c>
      <c r="R89" s="1">
        <f t="shared" si="25"/>
        <v>0</v>
      </c>
      <c r="S89" s="3" t="str">
        <f t="shared" si="17"/>
        <v/>
      </c>
      <c r="T89" s="4" t="str">
        <f t="shared" si="18"/>
        <v/>
      </c>
      <c r="U89" s="4" t="str">
        <f t="shared" si="19"/>
        <v/>
      </c>
    </row>
    <row r="90" spans="1:21" ht="14.4">
      <c r="A90" s="1"/>
      <c r="B90" s="1" t="s">
        <v>259</v>
      </c>
      <c r="C90" s="1"/>
      <c r="D90" s="1"/>
      <c r="E90" s="1"/>
      <c r="F90" s="1"/>
      <c r="G90" s="2"/>
      <c r="H90" s="1"/>
      <c r="I90" s="1"/>
      <c r="J90" s="1"/>
      <c r="K90" s="2"/>
      <c r="L90" s="6"/>
      <c r="M90" s="6"/>
      <c r="N90" s="6"/>
      <c r="O90" s="2"/>
      <c r="P90" s="6"/>
      <c r="Q90" s="6"/>
      <c r="R90" s="1"/>
      <c r="S90" s="3" t="str">
        <f t="shared" si="17"/>
        <v/>
      </c>
      <c r="T90" s="4" t="str">
        <f t="shared" si="18"/>
        <v/>
      </c>
      <c r="U90" s="4" t="str">
        <f t="shared" si="19"/>
        <v/>
      </c>
    </row>
    <row r="91" spans="1:21" ht="14.4">
      <c r="A91" s="1" t="str">
        <f>all!A91</f>
        <v>Northampton</v>
      </c>
      <c r="B91" s="1" t="s">
        <v>261</v>
      </c>
      <c r="C91" s="1"/>
      <c r="D91" s="1"/>
      <c r="E91" s="1"/>
      <c r="F91" s="1"/>
      <c r="G91" s="2"/>
      <c r="H91" s="1"/>
      <c r="I91" s="1"/>
      <c r="J91" s="1"/>
      <c r="K91" s="2">
        <f>C91+C92</f>
        <v>379</v>
      </c>
      <c r="L91" s="6">
        <f t="shared" ref="L91:Q91" si="26">SUM(D91:D95)</f>
        <v>294</v>
      </c>
      <c r="M91" s="6">
        <f t="shared" si="26"/>
        <v>0</v>
      </c>
      <c r="N91" s="6">
        <f t="shared" si="26"/>
        <v>85</v>
      </c>
      <c r="O91" s="2">
        <f t="shared" si="26"/>
        <v>448</v>
      </c>
      <c r="P91" s="6">
        <f t="shared" si="26"/>
        <v>288</v>
      </c>
      <c r="Q91" s="6">
        <f t="shared" si="26"/>
        <v>2</v>
      </c>
      <c r="R91" s="1">
        <f t="shared" ref="R91" si="27">J91+J92</f>
        <v>158</v>
      </c>
      <c r="S91" s="3">
        <f t="shared" si="17"/>
        <v>4.464285714285714E-3</v>
      </c>
      <c r="T91" s="4">
        <f t="shared" si="18"/>
        <v>0</v>
      </c>
      <c r="U91" s="4">
        <f t="shared" si="19"/>
        <v>0.34979423868312759</v>
      </c>
    </row>
    <row r="92" spans="1:21" ht="14.4">
      <c r="A92" s="1"/>
      <c r="B92" s="1" t="s">
        <v>262</v>
      </c>
      <c r="C92" s="1">
        <v>379</v>
      </c>
      <c r="D92" s="1">
        <v>294</v>
      </c>
      <c r="E92" s="1">
        <v>0</v>
      </c>
      <c r="F92" s="1">
        <v>85</v>
      </c>
      <c r="G92" s="2">
        <v>448</v>
      </c>
      <c r="H92" s="1">
        <v>288</v>
      </c>
      <c r="I92" s="1">
        <v>2</v>
      </c>
      <c r="J92" s="1">
        <v>158</v>
      </c>
      <c r="K92" s="2"/>
      <c r="L92" s="6"/>
      <c r="M92" s="6"/>
      <c r="N92" s="6"/>
      <c r="O92" s="2"/>
      <c r="P92" s="6"/>
      <c r="Q92" s="6"/>
      <c r="R92" s="1"/>
      <c r="S92" s="3" t="str">
        <f t="shared" si="17"/>
        <v/>
      </c>
      <c r="T92" s="4" t="str">
        <f t="shared" si="18"/>
        <v/>
      </c>
      <c r="U92" s="4" t="str">
        <f t="shared" si="19"/>
        <v/>
      </c>
    </row>
    <row r="93" spans="1:21" ht="14.4">
      <c r="A93" s="1"/>
      <c r="B93" s="1" t="s">
        <v>263</v>
      </c>
      <c r="C93" s="1"/>
      <c r="D93" s="1"/>
      <c r="E93" s="1"/>
      <c r="F93" s="1"/>
      <c r="G93" s="2"/>
      <c r="H93" s="1"/>
      <c r="I93" s="1"/>
      <c r="J93" s="1"/>
      <c r="K93" s="2"/>
      <c r="L93" s="6"/>
      <c r="M93" s="6"/>
      <c r="N93" s="6"/>
      <c r="O93" s="2"/>
      <c r="P93" s="6"/>
      <c r="Q93" s="6"/>
      <c r="R93" s="1"/>
      <c r="S93" s="3" t="str">
        <f t="shared" si="17"/>
        <v/>
      </c>
      <c r="T93" s="4" t="str">
        <f t="shared" si="18"/>
        <v/>
      </c>
      <c r="U93" s="4" t="str">
        <f t="shared" si="19"/>
        <v/>
      </c>
    </row>
    <row r="94" spans="1:21" ht="14.4">
      <c r="A94" s="1"/>
      <c r="B94" s="1" t="s">
        <v>264</v>
      </c>
      <c r="C94" s="1"/>
      <c r="D94" s="1"/>
      <c r="E94" s="1"/>
      <c r="F94" s="1"/>
      <c r="G94" s="2"/>
      <c r="H94" s="1"/>
      <c r="I94" s="1"/>
      <c r="J94" s="1"/>
      <c r="K94" s="2"/>
      <c r="L94" s="6"/>
      <c r="M94" s="6"/>
      <c r="N94" s="6"/>
      <c r="O94" s="2"/>
      <c r="P94" s="6"/>
      <c r="Q94" s="6"/>
      <c r="R94" s="1"/>
      <c r="S94" s="3" t="str">
        <f t="shared" si="17"/>
        <v/>
      </c>
      <c r="T94" s="4" t="str">
        <f t="shared" si="18"/>
        <v/>
      </c>
      <c r="U94" s="4" t="str">
        <f t="shared" si="19"/>
        <v/>
      </c>
    </row>
    <row r="95" spans="1:21" ht="14.4">
      <c r="A95" s="1"/>
      <c r="B95" s="1" t="s">
        <v>265</v>
      </c>
      <c r="C95" s="1"/>
      <c r="D95" s="1"/>
      <c r="E95" s="1"/>
      <c r="F95" s="1"/>
      <c r="G95" s="2"/>
      <c r="H95" s="1"/>
      <c r="I95" s="1"/>
      <c r="J95" s="1"/>
      <c r="K95" s="2"/>
      <c r="L95" s="6"/>
      <c r="M95" s="6"/>
      <c r="N95" s="6"/>
      <c r="O95" s="2"/>
      <c r="P95" s="6"/>
      <c r="Q95" s="6"/>
      <c r="R95" s="1"/>
      <c r="S95" s="3" t="str">
        <f t="shared" si="17"/>
        <v/>
      </c>
      <c r="T95" s="4" t="str">
        <f t="shared" si="18"/>
        <v/>
      </c>
      <c r="U95" s="4" t="str">
        <f t="shared" si="19"/>
        <v/>
      </c>
    </row>
    <row r="96" spans="1:21" ht="14.4">
      <c r="A96" s="1" t="str">
        <f>all!A96</f>
        <v>Onslow</v>
      </c>
      <c r="B96" s="1" t="s">
        <v>267</v>
      </c>
      <c r="C96" s="1"/>
      <c r="D96" s="1"/>
      <c r="E96" s="1"/>
      <c r="F96" s="1"/>
      <c r="G96" s="2"/>
      <c r="H96" s="1"/>
      <c r="I96" s="1"/>
      <c r="J96" s="1"/>
      <c r="K96" s="2">
        <f t="shared" ref="K96:R100" si="28">C96</f>
        <v>0</v>
      </c>
      <c r="L96" s="6">
        <f t="shared" si="28"/>
        <v>0</v>
      </c>
      <c r="M96" s="6">
        <f t="shared" si="28"/>
        <v>0</v>
      </c>
      <c r="N96" s="6">
        <f t="shared" si="28"/>
        <v>0</v>
      </c>
      <c r="O96" s="2">
        <f t="shared" si="28"/>
        <v>0</v>
      </c>
      <c r="P96" s="6">
        <f t="shared" si="28"/>
        <v>0</v>
      </c>
      <c r="Q96" s="6">
        <f t="shared" si="28"/>
        <v>0</v>
      </c>
      <c r="R96" s="1">
        <f t="shared" si="28"/>
        <v>0</v>
      </c>
      <c r="S96" s="3" t="str">
        <f t="shared" si="17"/>
        <v/>
      </c>
      <c r="T96" s="4" t="str">
        <f t="shared" si="18"/>
        <v/>
      </c>
      <c r="U96" s="4" t="str">
        <f t="shared" si="19"/>
        <v/>
      </c>
    </row>
    <row r="97" spans="1:21" ht="14.4">
      <c r="A97" s="1" t="str">
        <f>all!A97</f>
        <v>Orange</v>
      </c>
      <c r="B97" s="1" t="s">
        <v>268</v>
      </c>
      <c r="C97" s="1">
        <v>1247</v>
      </c>
      <c r="D97" s="1">
        <v>359</v>
      </c>
      <c r="E97" s="1">
        <v>25</v>
      </c>
      <c r="F97" s="1">
        <v>717</v>
      </c>
      <c r="G97" s="2">
        <v>1106</v>
      </c>
      <c r="H97" s="1">
        <v>440</v>
      </c>
      <c r="I97" s="1">
        <v>206</v>
      </c>
      <c r="J97" s="1">
        <v>465</v>
      </c>
      <c r="K97" s="2">
        <f>C97+C98</f>
        <v>2768</v>
      </c>
      <c r="L97" s="6">
        <f t="shared" ref="L97:R97" si="29">D97+D98</f>
        <v>921</v>
      </c>
      <c r="M97" s="6">
        <f t="shared" si="29"/>
        <v>67</v>
      </c>
      <c r="N97" s="6">
        <f t="shared" si="29"/>
        <v>1542</v>
      </c>
      <c r="O97" s="2">
        <f t="shared" si="29"/>
        <v>2294</v>
      </c>
      <c r="P97" s="6">
        <f t="shared" si="29"/>
        <v>853</v>
      </c>
      <c r="Q97" s="6">
        <f t="shared" si="29"/>
        <v>420</v>
      </c>
      <c r="R97" s="1">
        <f t="shared" si="29"/>
        <v>914</v>
      </c>
      <c r="S97" s="3">
        <f t="shared" si="17"/>
        <v>0.18308631211857018</v>
      </c>
      <c r="T97" s="4">
        <f t="shared" si="18"/>
        <v>2.4205202312138727E-2</v>
      </c>
      <c r="U97" s="4">
        <f t="shared" si="19"/>
        <v>0.62785016286644946</v>
      </c>
    </row>
    <row r="98" spans="1:21" ht="14.4">
      <c r="A98" s="1"/>
      <c r="B98" s="1" t="s">
        <v>341</v>
      </c>
      <c r="C98" s="1">
        <v>1521</v>
      </c>
      <c r="D98" s="1">
        <v>562</v>
      </c>
      <c r="E98" s="1">
        <v>42</v>
      </c>
      <c r="F98" s="1">
        <v>825</v>
      </c>
      <c r="G98" s="2">
        <v>1188</v>
      </c>
      <c r="H98" s="1">
        <v>413</v>
      </c>
      <c r="I98" s="1">
        <v>214</v>
      </c>
      <c r="J98" s="1">
        <v>449</v>
      </c>
      <c r="K98" s="2"/>
      <c r="L98" s="6"/>
      <c r="M98" s="6"/>
      <c r="N98" s="6"/>
      <c r="O98" s="2"/>
      <c r="P98" s="6"/>
      <c r="Q98" s="6"/>
      <c r="R98" s="1"/>
      <c r="S98" s="3" t="str">
        <f t="shared" si="17"/>
        <v/>
      </c>
      <c r="T98" s="4" t="str">
        <f t="shared" si="18"/>
        <v/>
      </c>
      <c r="U98" s="4"/>
    </row>
    <row r="99" spans="1:21" ht="14.4">
      <c r="A99" s="1" t="str">
        <f>all!A99</f>
        <v>Pasquotank</v>
      </c>
      <c r="B99" s="1" t="s">
        <v>270</v>
      </c>
      <c r="C99" s="2">
        <v>1276</v>
      </c>
      <c r="D99" s="1">
        <v>598</v>
      </c>
      <c r="E99" s="1">
        <v>300</v>
      </c>
      <c r="F99" s="1">
        <v>308</v>
      </c>
      <c r="G99" s="164">
        <v>1667</v>
      </c>
      <c r="H99" s="164">
        <v>428</v>
      </c>
      <c r="I99" s="164">
        <v>20</v>
      </c>
      <c r="J99" s="164">
        <v>1187</v>
      </c>
      <c r="K99" s="2">
        <f>C99</f>
        <v>1276</v>
      </c>
      <c r="L99" s="6">
        <f>D99</f>
        <v>598</v>
      </c>
      <c r="M99" s="6">
        <f>E99</f>
        <v>300</v>
      </c>
      <c r="N99" s="6">
        <f>F99</f>
        <v>308</v>
      </c>
      <c r="O99" s="2">
        <f>C99</f>
        <v>1276</v>
      </c>
      <c r="P99" s="6">
        <f>D99</f>
        <v>598</v>
      </c>
      <c r="Q99" s="6">
        <f>E99</f>
        <v>300</v>
      </c>
      <c r="R99" s="1">
        <f>F99</f>
        <v>308</v>
      </c>
      <c r="S99" s="3">
        <f t="shared" si="17"/>
        <v>0.23510971786833856</v>
      </c>
      <c r="T99" s="4">
        <f t="shared" si="18"/>
        <v>0.23510971786833856</v>
      </c>
      <c r="U99" s="4">
        <f t="shared" si="19"/>
        <v>0.5</v>
      </c>
    </row>
    <row r="100" spans="1:21" ht="14.4">
      <c r="A100" s="1" t="str">
        <f>all!A100</f>
        <v>Pender</v>
      </c>
      <c r="B100" s="1" t="s">
        <v>272</v>
      </c>
      <c r="C100" s="1">
        <v>938</v>
      </c>
      <c r="D100" s="1">
        <v>63</v>
      </c>
      <c r="E100" s="1">
        <v>6</v>
      </c>
      <c r="F100" s="1">
        <v>869</v>
      </c>
      <c r="G100" s="2">
        <v>945</v>
      </c>
      <c r="H100" s="1">
        <v>275</v>
      </c>
      <c r="I100" s="1">
        <v>73</v>
      </c>
      <c r="J100" s="1">
        <v>557</v>
      </c>
      <c r="K100" s="2">
        <f t="shared" si="28"/>
        <v>938</v>
      </c>
      <c r="L100" s="6">
        <f t="shared" si="28"/>
        <v>63</v>
      </c>
      <c r="M100" s="6">
        <f t="shared" si="28"/>
        <v>6</v>
      </c>
      <c r="N100" s="6">
        <f t="shared" si="28"/>
        <v>869</v>
      </c>
      <c r="O100" s="2">
        <f t="shared" si="28"/>
        <v>945</v>
      </c>
      <c r="P100" s="6">
        <f t="shared" si="28"/>
        <v>275</v>
      </c>
      <c r="Q100" s="6">
        <f t="shared" si="28"/>
        <v>73</v>
      </c>
      <c r="R100" s="1">
        <f t="shared" si="28"/>
        <v>557</v>
      </c>
      <c r="S100" s="3">
        <f t="shared" si="17"/>
        <v>7.7248677248677247E-2</v>
      </c>
      <c r="T100" s="4">
        <f t="shared" si="18"/>
        <v>6.3965884861407248E-3</v>
      </c>
      <c r="U100" s="4">
        <f t="shared" si="19"/>
        <v>0.60939691444600286</v>
      </c>
    </row>
    <row r="101" spans="1:21" ht="14.4">
      <c r="A101" s="1" t="str">
        <f>all!A101</f>
        <v>Perquimans</v>
      </c>
      <c r="B101" s="1" t="s">
        <v>273</v>
      </c>
      <c r="C101" s="1">
        <v>400</v>
      </c>
      <c r="D101" s="1">
        <v>44</v>
      </c>
      <c r="E101" s="1">
        <v>3</v>
      </c>
      <c r="F101" s="1">
        <v>353</v>
      </c>
      <c r="G101" s="2">
        <v>294</v>
      </c>
      <c r="H101" s="1">
        <v>66</v>
      </c>
      <c r="I101" s="1">
        <v>15</v>
      </c>
      <c r="J101" s="1">
        <v>213</v>
      </c>
      <c r="K101" s="2"/>
      <c r="L101" s="6"/>
      <c r="M101" s="6"/>
      <c r="N101" s="6"/>
      <c r="O101" s="2"/>
      <c r="P101" s="6"/>
      <c r="Q101" s="6"/>
      <c r="R101" s="1"/>
      <c r="S101" s="3" t="str">
        <f t="shared" si="17"/>
        <v/>
      </c>
      <c r="T101" s="4" t="str">
        <f t="shared" si="18"/>
        <v/>
      </c>
      <c r="U101" s="4" t="str">
        <f t="shared" si="19"/>
        <v/>
      </c>
    </row>
    <row r="102" spans="1:21" ht="14.4">
      <c r="A102" s="1" t="str">
        <f>all!A102</f>
        <v>Person</v>
      </c>
      <c r="B102" s="1" t="s">
        <v>274</v>
      </c>
      <c r="C102" s="1">
        <v>943</v>
      </c>
      <c r="D102" s="1">
        <v>34</v>
      </c>
      <c r="E102" s="1">
        <v>4</v>
      </c>
      <c r="F102" s="1">
        <v>905</v>
      </c>
      <c r="G102" s="2">
        <v>1560</v>
      </c>
      <c r="H102" s="1">
        <v>106</v>
      </c>
      <c r="I102" s="1">
        <v>91</v>
      </c>
      <c r="J102" s="1">
        <v>1363</v>
      </c>
      <c r="K102" s="2">
        <f t="shared" ref="K102:R102" si="30">C102</f>
        <v>943</v>
      </c>
      <c r="L102" s="6">
        <f t="shared" si="30"/>
        <v>34</v>
      </c>
      <c r="M102" s="6">
        <f t="shared" si="30"/>
        <v>4</v>
      </c>
      <c r="N102" s="6">
        <f t="shared" si="30"/>
        <v>905</v>
      </c>
      <c r="O102" s="2">
        <f t="shared" si="30"/>
        <v>1560</v>
      </c>
      <c r="P102" s="6">
        <f t="shared" si="30"/>
        <v>106</v>
      </c>
      <c r="Q102" s="6">
        <f t="shared" si="30"/>
        <v>91</v>
      </c>
      <c r="R102" s="1">
        <f t="shared" si="30"/>
        <v>1363</v>
      </c>
      <c r="S102" s="3">
        <f t="shared" si="17"/>
        <v>5.8333333333333334E-2</v>
      </c>
      <c r="T102" s="4">
        <f t="shared" si="18"/>
        <v>4.2417815482502655E-3</v>
      </c>
      <c r="U102" s="4">
        <f t="shared" si="19"/>
        <v>0.39902998236331572</v>
      </c>
    </row>
    <row r="103" spans="1:21" ht="14.4">
      <c r="A103" s="1" t="str">
        <f>all!A103</f>
        <v>Pitt</v>
      </c>
      <c r="B103" s="1" t="s">
        <v>276</v>
      </c>
      <c r="C103" s="1"/>
      <c r="D103" s="1"/>
      <c r="E103" s="1"/>
      <c r="F103" s="1"/>
      <c r="G103" s="2"/>
      <c r="H103" s="1"/>
      <c r="I103" s="1"/>
      <c r="J103" s="1"/>
      <c r="K103" s="2">
        <f>SUM(C103:C108)</f>
        <v>1951</v>
      </c>
      <c r="L103" s="6">
        <f t="shared" ref="L103:R103" si="31">SUM(D103:D108)</f>
        <v>391</v>
      </c>
      <c r="M103" s="6">
        <f t="shared" si="31"/>
        <v>14</v>
      </c>
      <c r="N103" s="6">
        <f t="shared" si="31"/>
        <v>1554</v>
      </c>
      <c r="O103" s="2">
        <f t="shared" si="31"/>
        <v>2347</v>
      </c>
      <c r="P103" s="6">
        <f t="shared" si="31"/>
        <v>830</v>
      </c>
      <c r="Q103" s="6">
        <f t="shared" si="31"/>
        <v>199</v>
      </c>
      <c r="R103" s="1">
        <f t="shared" si="31"/>
        <v>1363</v>
      </c>
      <c r="S103" s="3">
        <f t="shared" si="17"/>
        <v>8.4789092458457602E-2</v>
      </c>
      <c r="T103" s="4">
        <f t="shared" si="18"/>
        <v>7.1758072783188109E-3</v>
      </c>
      <c r="U103" s="4">
        <f t="shared" si="19"/>
        <v>0.53273911552965381</v>
      </c>
    </row>
    <row r="104" spans="1:21" ht="14.4">
      <c r="A104" s="1"/>
      <c r="B104" s="1" t="s">
        <v>277</v>
      </c>
      <c r="C104" s="1"/>
      <c r="D104" s="1"/>
      <c r="E104" s="1"/>
      <c r="F104" s="1"/>
      <c r="G104" s="2"/>
      <c r="H104" s="1"/>
      <c r="I104" s="1"/>
      <c r="J104" s="1"/>
      <c r="K104" s="2"/>
      <c r="L104" s="6"/>
      <c r="M104" s="6"/>
      <c r="N104" s="6"/>
      <c r="O104" s="2"/>
      <c r="P104" s="6"/>
      <c r="Q104" s="6"/>
      <c r="R104" s="1"/>
      <c r="S104" s="3" t="str">
        <f t="shared" si="17"/>
        <v/>
      </c>
      <c r="T104" s="4" t="str">
        <f t="shared" si="18"/>
        <v/>
      </c>
      <c r="U104" s="4" t="str">
        <f t="shared" si="19"/>
        <v/>
      </c>
    </row>
    <row r="105" spans="1:21" ht="14.4">
      <c r="A105" s="1"/>
      <c r="B105" s="1" t="s">
        <v>278</v>
      </c>
      <c r="C105" s="1">
        <v>1951</v>
      </c>
      <c r="D105" s="1">
        <v>391</v>
      </c>
      <c r="E105" s="1">
        <v>14</v>
      </c>
      <c r="F105" s="1">
        <v>1554</v>
      </c>
      <c r="G105" s="2">
        <v>2347</v>
      </c>
      <c r="H105" s="1">
        <v>830</v>
      </c>
      <c r="I105" s="1">
        <v>199</v>
      </c>
      <c r="J105" s="1">
        <v>1363</v>
      </c>
      <c r="K105" s="2"/>
      <c r="L105" s="6"/>
      <c r="M105" s="6"/>
      <c r="N105" s="6"/>
      <c r="O105" s="2"/>
      <c r="P105" s="6"/>
      <c r="Q105" s="6"/>
      <c r="R105" s="1"/>
      <c r="S105" s="3" t="str">
        <f t="shared" si="17"/>
        <v/>
      </c>
      <c r="T105" s="4" t="str">
        <f t="shared" si="18"/>
        <v/>
      </c>
      <c r="U105" s="4" t="str">
        <f t="shared" si="19"/>
        <v/>
      </c>
    </row>
    <row r="106" spans="1:21" ht="14.4">
      <c r="A106" s="1"/>
      <c r="B106" s="1" t="s">
        <v>279</v>
      </c>
      <c r="C106" s="1"/>
      <c r="D106" s="1"/>
      <c r="E106" s="1"/>
      <c r="F106" s="1"/>
      <c r="G106" s="2"/>
      <c r="H106" s="1"/>
      <c r="I106" s="1"/>
      <c r="J106" s="1"/>
      <c r="K106" s="2"/>
      <c r="L106" s="6"/>
      <c r="M106" s="6"/>
      <c r="N106" s="6"/>
      <c r="O106" s="2"/>
      <c r="P106" s="6"/>
      <c r="Q106" s="6"/>
      <c r="R106" s="1"/>
      <c r="S106" s="3" t="str">
        <f t="shared" si="17"/>
        <v/>
      </c>
      <c r="T106" s="4" t="str">
        <f t="shared" si="18"/>
        <v/>
      </c>
      <c r="U106" s="4" t="str">
        <f t="shared" si="19"/>
        <v/>
      </c>
    </row>
    <row r="107" spans="1:21" ht="14.4">
      <c r="A107" s="1"/>
      <c r="B107" s="1" t="s">
        <v>280</v>
      </c>
      <c r="C107" s="1"/>
      <c r="D107" s="1"/>
      <c r="E107" s="1"/>
      <c r="F107" s="1"/>
      <c r="G107" s="2"/>
      <c r="H107" s="1"/>
      <c r="I107" s="1"/>
      <c r="J107" s="1"/>
      <c r="K107" s="2"/>
      <c r="L107" s="6"/>
      <c r="M107" s="6"/>
      <c r="N107" s="6"/>
      <c r="O107" s="2"/>
      <c r="P107" s="6"/>
      <c r="Q107" s="6"/>
      <c r="R107" s="1"/>
      <c r="S107" s="3" t="str">
        <f t="shared" si="17"/>
        <v/>
      </c>
      <c r="T107" s="4" t="str">
        <f t="shared" si="18"/>
        <v/>
      </c>
      <c r="U107" s="4" t="str">
        <f t="shared" si="19"/>
        <v/>
      </c>
    </row>
    <row r="108" spans="1:21" ht="14.4">
      <c r="A108" s="1"/>
      <c r="B108" s="1" t="s">
        <v>281</v>
      </c>
      <c r="C108" s="1"/>
      <c r="D108" s="1"/>
      <c r="E108" s="1"/>
      <c r="F108" s="1"/>
      <c r="G108" s="2"/>
      <c r="H108" s="1"/>
      <c r="I108" s="1"/>
      <c r="J108" s="1"/>
      <c r="K108" s="2"/>
      <c r="L108" s="6"/>
      <c r="M108" s="6"/>
      <c r="N108" s="6"/>
      <c r="O108" s="2"/>
      <c r="P108" s="6"/>
      <c r="Q108" s="6"/>
      <c r="R108" s="1"/>
      <c r="S108" s="3" t="str">
        <f t="shared" si="17"/>
        <v/>
      </c>
      <c r="T108" s="4" t="str">
        <f t="shared" si="18"/>
        <v/>
      </c>
      <c r="U108" s="4" t="str">
        <f t="shared" si="19"/>
        <v/>
      </c>
    </row>
    <row r="109" spans="1:21" ht="14.4">
      <c r="A109" s="1" t="str">
        <f>all!A109</f>
        <v>Polk</v>
      </c>
      <c r="B109" s="1" t="s">
        <v>283</v>
      </c>
      <c r="C109" s="1"/>
      <c r="D109" s="1"/>
      <c r="E109" s="1"/>
      <c r="F109" s="1"/>
      <c r="G109" s="2"/>
      <c r="H109" s="1"/>
      <c r="I109" s="1"/>
      <c r="J109" s="1"/>
      <c r="K109" s="2">
        <f t="shared" ref="K109:R110" si="32">C109</f>
        <v>0</v>
      </c>
      <c r="L109" s="6">
        <f t="shared" si="32"/>
        <v>0</v>
      </c>
      <c r="M109" s="6">
        <f t="shared" si="32"/>
        <v>0</v>
      </c>
      <c r="N109" s="6">
        <f t="shared" si="32"/>
        <v>0</v>
      </c>
      <c r="O109" s="2">
        <f t="shared" si="32"/>
        <v>0</v>
      </c>
      <c r="P109" s="6">
        <f t="shared" si="32"/>
        <v>0</v>
      </c>
      <c r="Q109" s="6">
        <f t="shared" si="32"/>
        <v>0</v>
      </c>
      <c r="R109" s="1">
        <f t="shared" si="32"/>
        <v>0</v>
      </c>
      <c r="S109" s="3" t="str">
        <f t="shared" si="17"/>
        <v/>
      </c>
      <c r="T109" s="4" t="str">
        <f t="shared" si="18"/>
        <v/>
      </c>
      <c r="U109" s="4" t="str">
        <f t="shared" si="19"/>
        <v/>
      </c>
    </row>
    <row r="110" spans="1:21" ht="14.4">
      <c r="A110" s="1" t="str">
        <f>all!A110</f>
        <v>Randolph</v>
      </c>
      <c r="B110" s="1" t="s">
        <v>284</v>
      </c>
      <c r="C110" s="1">
        <v>3287</v>
      </c>
      <c r="D110" s="1">
        <v>86</v>
      </c>
      <c r="E110" s="1">
        <v>19</v>
      </c>
      <c r="F110" s="1">
        <v>3170</v>
      </c>
      <c r="G110" s="2">
        <v>3358</v>
      </c>
      <c r="H110" s="1">
        <v>154</v>
      </c>
      <c r="I110" s="1">
        <v>254</v>
      </c>
      <c r="J110" s="1">
        <v>2920</v>
      </c>
      <c r="K110" s="2">
        <f t="shared" si="32"/>
        <v>3287</v>
      </c>
      <c r="L110" s="6">
        <f t="shared" si="32"/>
        <v>86</v>
      </c>
      <c r="M110" s="6">
        <f t="shared" si="32"/>
        <v>19</v>
      </c>
      <c r="N110" s="6">
        <f t="shared" si="32"/>
        <v>3170</v>
      </c>
      <c r="O110" s="2">
        <f t="shared" si="32"/>
        <v>3358</v>
      </c>
      <c r="P110" s="6">
        <f t="shared" si="32"/>
        <v>154</v>
      </c>
      <c r="Q110" s="6">
        <f t="shared" si="32"/>
        <v>254</v>
      </c>
      <c r="R110" s="1">
        <f t="shared" si="32"/>
        <v>2920</v>
      </c>
      <c r="S110" s="3">
        <f t="shared" si="17"/>
        <v>7.5640262060750446E-2</v>
      </c>
      <c r="T110" s="4">
        <f t="shared" si="18"/>
        <v>5.7803468208092483E-3</v>
      </c>
      <c r="U110" s="4">
        <f t="shared" si="19"/>
        <v>0.52052545155993435</v>
      </c>
    </row>
    <row r="111" spans="1:21" ht="14.4">
      <c r="A111" s="1" t="str">
        <f>all!A111</f>
        <v>Richmond</v>
      </c>
      <c r="B111" s="1" t="s">
        <v>285</v>
      </c>
      <c r="C111" s="1">
        <v>1588</v>
      </c>
      <c r="D111" s="1">
        <v>350</v>
      </c>
      <c r="E111" s="1">
        <v>18</v>
      </c>
      <c r="F111" s="1">
        <v>1131</v>
      </c>
      <c r="G111" s="2">
        <v>2803</v>
      </c>
      <c r="H111" s="1">
        <v>888</v>
      </c>
      <c r="I111" s="1">
        <v>138</v>
      </c>
      <c r="J111" s="1">
        <v>1676</v>
      </c>
      <c r="K111" s="2"/>
      <c r="L111" s="6"/>
      <c r="M111" s="6"/>
      <c r="N111" s="6"/>
      <c r="O111" s="2">
        <f t="shared" ref="O111:R111" si="33">SUM(G111:G114)</f>
        <v>6383</v>
      </c>
      <c r="P111" s="6">
        <f t="shared" si="33"/>
        <v>1828</v>
      </c>
      <c r="Q111" s="6">
        <f t="shared" si="33"/>
        <v>244</v>
      </c>
      <c r="R111" s="1">
        <f t="shared" si="33"/>
        <v>4225</v>
      </c>
      <c r="S111" s="3">
        <f t="shared" si="17"/>
        <v>3.8226539244869184E-2</v>
      </c>
      <c r="T111" s="4" t="str">
        <f t="shared" si="18"/>
        <v/>
      </c>
      <c r="U111" s="4">
        <f t="shared" si="19"/>
        <v>0</v>
      </c>
    </row>
    <row r="112" spans="1:21" ht="14.4">
      <c r="A112" s="1" t="str">
        <f>all!A112</f>
        <v>Robeson</v>
      </c>
      <c r="B112" s="1" t="s">
        <v>286</v>
      </c>
      <c r="C112" s="1"/>
      <c r="D112" s="1"/>
      <c r="E112" s="1"/>
      <c r="F112" s="1"/>
      <c r="G112" s="2"/>
      <c r="H112" s="1"/>
      <c r="I112" s="1"/>
      <c r="J112" s="1"/>
      <c r="K112" s="2">
        <f>SUM(C112:C115)</f>
        <v>1365</v>
      </c>
      <c r="L112" s="6">
        <f t="shared" ref="L112:R112" si="34">SUM(D112:D115)</f>
        <v>495</v>
      </c>
      <c r="M112" s="6">
        <f t="shared" si="34"/>
        <v>3</v>
      </c>
      <c r="N112" s="6">
        <f t="shared" si="34"/>
        <v>880</v>
      </c>
      <c r="O112" s="2">
        <f t="shared" si="34"/>
        <v>3580</v>
      </c>
      <c r="P112" s="6">
        <f t="shared" si="34"/>
        <v>940</v>
      </c>
      <c r="Q112" s="6">
        <f t="shared" si="34"/>
        <v>106</v>
      </c>
      <c r="R112" s="1">
        <f t="shared" si="34"/>
        <v>2549</v>
      </c>
      <c r="S112" s="3">
        <f t="shared" si="17"/>
        <v>2.9608938547486034E-2</v>
      </c>
      <c r="T112" s="4">
        <f t="shared" si="18"/>
        <v>2.1978021978021978E-3</v>
      </c>
      <c r="U112" s="4">
        <f t="shared" si="19"/>
        <v>0.25663458734324879</v>
      </c>
    </row>
    <row r="113" spans="1:21" ht="14.4">
      <c r="A113" s="1"/>
      <c r="B113" s="1" t="s">
        <v>287</v>
      </c>
      <c r="C113" s="1"/>
      <c r="D113" s="1"/>
      <c r="E113" s="1"/>
      <c r="F113" s="1"/>
      <c r="G113" s="2"/>
      <c r="H113" s="1"/>
      <c r="I113" s="1"/>
      <c r="J113" s="1"/>
      <c r="K113" s="2"/>
      <c r="L113" s="6"/>
      <c r="M113" s="6"/>
      <c r="N113" s="6"/>
      <c r="O113" s="2"/>
      <c r="P113" s="6"/>
      <c r="Q113" s="6"/>
      <c r="R113" s="1"/>
      <c r="S113" s="3" t="str">
        <f t="shared" si="17"/>
        <v/>
      </c>
      <c r="T113" s="4" t="str">
        <f t="shared" si="18"/>
        <v/>
      </c>
      <c r="U113" s="4" t="str">
        <f t="shared" si="19"/>
        <v/>
      </c>
    </row>
    <row r="114" spans="1:21" ht="14.4">
      <c r="A114" s="1"/>
      <c r="B114" s="1" t="s">
        <v>288</v>
      </c>
      <c r="C114" s="1">
        <v>1365</v>
      </c>
      <c r="D114" s="1">
        <v>495</v>
      </c>
      <c r="E114" s="1">
        <v>3</v>
      </c>
      <c r="F114" s="1">
        <v>880</v>
      </c>
      <c r="G114" s="2">
        <v>3580</v>
      </c>
      <c r="H114" s="1">
        <v>940</v>
      </c>
      <c r="I114" s="1">
        <v>106</v>
      </c>
      <c r="J114" s="1">
        <v>2549</v>
      </c>
      <c r="K114" s="2"/>
      <c r="L114" s="6"/>
      <c r="M114" s="6"/>
      <c r="N114" s="6"/>
      <c r="O114" s="2"/>
      <c r="P114" s="6"/>
      <c r="Q114" s="6"/>
      <c r="R114" s="1"/>
      <c r="S114" s="3" t="str">
        <f t="shared" si="17"/>
        <v/>
      </c>
      <c r="T114" s="4" t="str">
        <f t="shared" si="18"/>
        <v/>
      </c>
      <c r="U114" s="4" t="str">
        <f t="shared" si="19"/>
        <v/>
      </c>
    </row>
    <row r="115" spans="1:21" ht="14.4">
      <c r="A115" s="1"/>
      <c r="B115" s="1" t="s">
        <v>289</v>
      </c>
      <c r="C115" s="1"/>
      <c r="D115" s="1"/>
      <c r="E115" s="1"/>
      <c r="F115" s="1"/>
      <c r="G115" s="2"/>
      <c r="H115" s="1"/>
      <c r="I115" s="1"/>
      <c r="J115" s="1"/>
      <c r="K115" s="2"/>
      <c r="L115" s="6"/>
      <c r="M115" s="6"/>
      <c r="N115" s="6"/>
      <c r="O115" s="2"/>
      <c r="P115" s="6"/>
      <c r="Q115" s="6"/>
      <c r="R115" s="1"/>
      <c r="S115" s="3" t="str">
        <f t="shared" si="17"/>
        <v/>
      </c>
      <c r="T115" s="4" t="str">
        <f t="shared" si="18"/>
        <v/>
      </c>
      <c r="U115" s="4" t="str">
        <f t="shared" si="19"/>
        <v/>
      </c>
    </row>
    <row r="116" spans="1:21" ht="14.4">
      <c r="A116" s="1" t="str">
        <f>all!A116</f>
        <v>Rockingham</v>
      </c>
      <c r="B116" s="1" t="s">
        <v>342</v>
      </c>
      <c r="C116" s="1">
        <v>2330</v>
      </c>
      <c r="D116" s="1">
        <v>43</v>
      </c>
      <c r="E116" s="1">
        <v>48</v>
      </c>
      <c r="F116" s="1">
        <v>2239</v>
      </c>
      <c r="G116" s="2">
        <v>2572</v>
      </c>
      <c r="H116" s="1">
        <v>144</v>
      </c>
      <c r="I116" s="1">
        <v>113</v>
      </c>
      <c r="J116" s="1">
        <v>2315</v>
      </c>
      <c r="K116" s="2">
        <f>C116+C117</f>
        <v>2570</v>
      </c>
      <c r="L116" s="6">
        <f t="shared" ref="L116:R116" si="35">D116+D117</f>
        <v>53</v>
      </c>
      <c r="M116" s="6">
        <f t="shared" si="35"/>
        <v>51</v>
      </c>
      <c r="N116" s="6">
        <f t="shared" si="35"/>
        <v>2479</v>
      </c>
      <c r="O116" s="2">
        <f t="shared" si="35"/>
        <v>2733</v>
      </c>
      <c r="P116" s="6">
        <f t="shared" si="35"/>
        <v>174</v>
      </c>
      <c r="Q116" s="6">
        <f t="shared" si="35"/>
        <v>118</v>
      </c>
      <c r="R116" s="1">
        <f t="shared" si="35"/>
        <v>2476</v>
      </c>
      <c r="S116" s="3">
        <f t="shared" si="17"/>
        <v>4.3175997072813756E-2</v>
      </c>
      <c r="T116" s="4">
        <f t="shared" si="18"/>
        <v>1.9844357976653695E-2</v>
      </c>
      <c r="U116" s="4">
        <f t="shared" si="19"/>
        <v>0.50030272452068614</v>
      </c>
    </row>
    <row r="117" spans="1:21" ht="14.4">
      <c r="A117" s="1"/>
      <c r="B117" s="1" t="s">
        <v>343</v>
      </c>
      <c r="C117" s="1">
        <v>240</v>
      </c>
      <c r="D117" s="1">
        <v>10</v>
      </c>
      <c r="E117" s="1">
        <v>3</v>
      </c>
      <c r="F117" s="1">
        <v>240</v>
      </c>
      <c r="G117" s="2">
        <v>161</v>
      </c>
      <c r="H117" s="1">
        <v>30</v>
      </c>
      <c r="I117" s="1">
        <v>5</v>
      </c>
      <c r="J117" s="1">
        <v>161</v>
      </c>
      <c r="K117" s="2"/>
      <c r="L117" s="6"/>
      <c r="M117" s="6"/>
      <c r="N117" s="6"/>
      <c r="O117" s="2"/>
      <c r="P117" s="6"/>
      <c r="Q117" s="6"/>
      <c r="R117" s="1"/>
      <c r="S117" s="3" t="str">
        <f t="shared" si="17"/>
        <v/>
      </c>
      <c r="T117" s="4" t="str">
        <f t="shared" si="18"/>
        <v/>
      </c>
      <c r="U117" s="4"/>
    </row>
    <row r="118" spans="1:21" ht="14.4">
      <c r="A118" s="1" t="str">
        <f>all!A118</f>
        <v>Rowan</v>
      </c>
      <c r="B118" s="1" t="s">
        <v>292</v>
      </c>
      <c r="C118" s="1">
        <v>3750</v>
      </c>
      <c r="D118" s="1">
        <v>156</v>
      </c>
      <c r="E118" s="1">
        <v>20</v>
      </c>
      <c r="F118" s="1">
        <v>3027</v>
      </c>
      <c r="G118" s="2">
        <v>3368</v>
      </c>
      <c r="H118" s="1">
        <v>507</v>
      </c>
      <c r="I118" s="1">
        <v>280</v>
      </c>
      <c r="J118" s="1">
        <v>2405</v>
      </c>
      <c r="K118" s="2">
        <f t="shared" ref="K118:R129" si="36">C118</f>
        <v>3750</v>
      </c>
      <c r="L118" s="6">
        <f t="shared" si="36"/>
        <v>156</v>
      </c>
      <c r="M118" s="6">
        <f t="shared" si="36"/>
        <v>20</v>
      </c>
      <c r="N118" s="6">
        <f t="shared" si="36"/>
        <v>3027</v>
      </c>
      <c r="O118" s="2">
        <f t="shared" si="36"/>
        <v>3368</v>
      </c>
      <c r="P118" s="6">
        <f t="shared" si="36"/>
        <v>507</v>
      </c>
      <c r="Q118" s="6">
        <f t="shared" si="36"/>
        <v>280</v>
      </c>
      <c r="R118" s="1">
        <f>J118</f>
        <v>2405</v>
      </c>
      <c r="S118" s="3">
        <f t="shared" si="17"/>
        <v>8.3135391923990498E-2</v>
      </c>
      <c r="T118" s="4">
        <f t="shared" si="18"/>
        <v>5.3333333333333332E-3</v>
      </c>
      <c r="U118" s="4">
        <f t="shared" si="19"/>
        <v>0.55725331369661268</v>
      </c>
    </row>
    <row r="119" spans="1:21" ht="14.4">
      <c r="A119" s="1" t="str">
        <f>all!A119</f>
        <v>Rutherford</v>
      </c>
      <c r="B119" s="1" t="s">
        <v>294</v>
      </c>
      <c r="C119" s="1">
        <v>1763</v>
      </c>
      <c r="D119" s="1">
        <v>112</v>
      </c>
      <c r="E119" s="1">
        <v>180</v>
      </c>
      <c r="F119" s="1">
        <v>1471</v>
      </c>
      <c r="G119" s="2">
        <v>2588</v>
      </c>
      <c r="H119" s="1">
        <v>680</v>
      </c>
      <c r="I119" s="1">
        <v>153</v>
      </c>
      <c r="J119" s="1">
        <v>1755</v>
      </c>
      <c r="K119" s="2">
        <f t="shared" si="36"/>
        <v>1763</v>
      </c>
      <c r="L119" s="6">
        <f t="shared" si="36"/>
        <v>112</v>
      </c>
      <c r="M119" s="6">
        <f t="shared" si="36"/>
        <v>180</v>
      </c>
      <c r="N119" s="6">
        <f t="shared" si="36"/>
        <v>1471</v>
      </c>
      <c r="O119" s="2">
        <f t="shared" si="36"/>
        <v>2588</v>
      </c>
      <c r="P119" s="6">
        <f t="shared" si="36"/>
        <v>680</v>
      </c>
      <c r="Q119" s="6">
        <f t="shared" si="36"/>
        <v>153</v>
      </c>
      <c r="R119" s="1">
        <f t="shared" ref="R119:R127" si="37">J119</f>
        <v>1755</v>
      </c>
      <c r="S119" s="3">
        <f t="shared" si="17"/>
        <v>5.9119010819165381E-2</v>
      </c>
      <c r="T119" s="4">
        <f t="shared" si="18"/>
        <v>0.1020986954055587</v>
      </c>
      <c r="U119" s="4">
        <f t="shared" si="19"/>
        <v>0.45598264104153752</v>
      </c>
    </row>
    <row r="120" spans="1:21" ht="14.4">
      <c r="A120" s="1" t="str">
        <f>all!A120</f>
        <v>Sampson</v>
      </c>
      <c r="B120" s="1" t="s">
        <v>296</v>
      </c>
      <c r="C120" s="1">
        <v>2014</v>
      </c>
      <c r="D120" s="1">
        <v>31</v>
      </c>
      <c r="E120" s="1">
        <v>2</v>
      </c>
      <c r="F120" s="1">
        <v>1979</v>
      </c>
      <c r="G120" s="2">
        <v>3396</v>
      </c>
      <c r="H120" s="1">
        <v>150</v>
      </c>
      <c r="I120" s="1">
        <v>119</v>
      </c>
      <c r="J120" s="1">
        <v>3093</v>
      </c>
      <c r="K120" s="2">
        <f t="shared" si="36"/>
        <v>2014</v>
      </c>
      <c r="L120" s="6">
        <f t="shared" si="36"/>
        <v>31</v>
      </c>
      <c r="M120" s="6">
        <f t="shared" si="36"/>
        <v>2</v>
      </c>
      <c r="N120" s="6">
        <f t="shared" si="36"/>
        <v>1979</v>
      </c>
      <c r="O120" s="2">
        <f t="shared" si="36"/>
        <v>3396</v>
      </c>
      <c r="P120" s="6">
        <f t="shared" si="36"/>
        <v>150</v>
      </c>
      <c r="Q120" s="6">
        <f t="shared" si="36"/>
        <v>119</v>
      </c>
      <c r="R120" s="1">
        <f t="shared" si="37"/>
        <v>3093</v>
      </c>
      <c r="S120" s="3">
        <f t="shared" si="17"/>
        <v>3.5041224970553592E-2</v>
      </c>
      <c r="T120" s="4">
        <f t="shared" si="18"/>
        <v>9.930486593843098E-4</v>
      </c>
      <c r="U120" s="4">
        <f t="shared" si="19"/>
        <v>0.39018138801261831</v>
      </c>
    </row>
    <row r="121" spans="1:21" ht="14.4">
      <c r="A121" s="1" t="str">
        <f>all!A121</f>
        <v>Scotland</v>
      </c>
      <c r="B121" s="1" t="s">
        <v>297</v>
      </c>
      <c r="C121" s="1">
        <v>696</v>
      </c>
      <c r="D121" s="1">
        <v>177</v>
      </c>
      <c r="E121" s="1">
        <v>21</v>
      </c>
      <c r="F121" s="1">
        <v>490</v>
      </c>
      <c r="G121" s="2">
        <v>1243</v>
      </c>
      <c r="H121" s="1">
        <v>329</v>
      </c>
      <c r="I121" s="1">
        <v>89</v>
      </c>
      <c r="J121" s="1">
        <v>809</v>
      </c>
      <c r="K121" s="2">
        <f t="shared" si="36"/>
        <v>696</v>
      </c>
      <c r="L121" s="6">
        <f t="shared" si="36"/>
        <v>177</v>
      </c>
      <c r="M121" s="6">
        <f t="shared" si="36"/>
        <v>21</v>
      </c>
      <c r="N121" s="6">
        <f t="shared" si="36"/>
        <v>490</v>
      </c>
      <c r="O121" s="2">
        <f t="shared" si="36"/>
        <v>1243</v>
      </c>
      <c r="P121" s="6">
        <f t="shared" si="36"/>
        <v>329</v>
      </c>
      <c r="Q121" s="6">
        <f t="shared" si="36"/>
        <v>89</v>
      </c>
      <c r="R121" s="1">
        <f t="shared" si="37"/>
        <v>809</v>
      </c>
      <c r="S121" s="3">
        <f t="shared" si="17"/>
        <v>7.1600965406275141E-2</v>
      </c>
      <c r="T121" s="4">
        <f t="shared" si="18"/>
        <v>3.017241379310345E-2</v>
      </c>
      <c r="U121" s="4">
        <f t="shared" si="19"/>
        <v>0.37721324095458042</v>
      </c>
    </row>
    <row r="122" spans="1:21" ht="14.4">
      <c r="A122" s="1" t="str">
        <f>all!A122</f>
        <v>Stanly</v>
      </c>
      <c r="B122" s="1" t="s">
        <v>299</v>
      </c>
      <c r="C122" s="1"/>
      <c r="D122" s="1"/>
      <c r="E122" s="1"/>
      <c r="F122" s="1"/>
      <c r="G122" s="2"/>
      <c r="H122" s="1"/>
      <c r="I122" s="1"/>
      <c r="J122" s="1"/>
      <c r="K122" s="2">
        <f t="shared" si="36"/>
        <v>0</v>
      </c>
      <c r="L122" s="6">
        <f t="shared" si="36"/>
        <v>0</v>
      </c>
      <c r="M122" s="6">
        <f t="shared" si="36"/>
        <v>0</v>
      </c>
      <c r="N122" s="6">
        <f t="shared" si="36"/>
        <v>0</v>
      </c>
      <c r="O122" s="2">
        <f t="shared" si="36"/>
        <v>0</v>
      </c>
      <c r="P122" s="6">
        <f t="shared" si="36"/>
        <v>0</v>
      </c>
      <c r="Q122" s="6">
        <f t="shared" si="36"/>
        <v>0</v>
      </c>
      <c r="R122" s="1">
        <f t="shared" si="37"/>
        <v>0</v>
      </c>
      <c r="S122" s="3" t="str">
        <f t="shared" si="17"/>
        <v/>
      </c>
      <c r="T122" s="4" t="str">
        <f t="shared" si="18"/>
        <v/>
      </c>
      <c r="U122" s="4" t="str">
        <f t="shared" si="19"/>
        <v/>
      </c>
    </row>
    <row r="123" spans="1:21" ht="14.4">
      <c r="A123" s="1" t="str">
        <f>all!A123</f>
        <v>Stokes</v>
      </c>
      <c r="B123" s="1" t="s">
        <v>301</v>
      </c>
      <c r="C123" s="1">
        <v>1530</v>
      </c>
      <c r="D123" s="1">
        <v>48</v>
      </c>
      <c r="E123" s="1">
        <v>13</v>
      </c>
      <c r="F123" s="1">
        <v>1466</v>
      </c>
      <c r="G123" s="2">
        <v>1749</v>
      </c>
      <c r="H123" s="1">
        <v>160</v>
      </c>
      <c r="I123" s="1">
        <v>130</v>
      </c>
      <c r="J123" s="1">
        <v>1458</v>
      </c>
      <c r="K123" s="2">
        <f t="shared" si="36"/>
        <v>1530</v>
      </c>
      <c r="L123" s="6">
        <f t="shared" si="36"/>
        <v>48</v>
      </c>
      <c r="M123" s="6">
        <f t="shared" si="36"/>
        <v>13</v>
      </c>
      <c r="N123" s="6">
        <f t="shared" si="36"/>
        <v>1466</v>
      </c>
      <c r="O123" s="2">
        <f t="shared" si="36"/>
        <v>1749</v>
      </c>
      <c r="P123" s="6">
        <f t="shared" si="36"/>
        <v>160</v>
      </c>
      <c r="Q123" s="6">
        <f t="shared" si="36"/>
        <v>130</v>
      </c>
      <c r="R123" s="1">
        <f t="shared" si="37"/>
        <v>1458</v>
      </c>
      <c r="S123" s="3">
        <f t="shared" si="17"/>
        <v>7.432818753573471E-2</v>
      </c>
      <c r="T123" s="4">
        <f t="shared" si="18"/>
        <v>8.4967320261437902E-3</v>
      </c>
      <c r="U123" s="4">
        <f t="shared" si="19"/>
        <v>0.50136798905608759</v>
      </c>
    </row>
    <row r="124" spans="1:21" ht="14.4">
      <c r="A124" s="1" t="str">
        <f>all!A124</f>
        <v>Surry</v>
      </c>
      <c r="B124" s="1" t="s">
        <v>303</v>
      </c>
      <c r="C124" s="1"/>
      <c r="D124" s="1"/>
      <c r="E124" s="1"/>
      <c r="F124" s="1"/>
      <c r="G124" s="2"/>
      <c r="H124" s="1"/>
      <c r="I124" s="1"/>
      <c r="J124" s="1"/>
      <c r="K124" s="2">
        <f t="shared" si="36"/>
        <v>0</v>
      </c>
      <c r="L124" s="6">
        <f t="shared" si="36"/>
        <v>0</v>
      </c>
      <c r="M124" s="6">
        <f t="shared" si="36"/>
        <v>0</v>
      </c>
      <c r="N124" s="6">
        <f t="shared" si="36"/>
        <v>0</v>
      </c>
      <c r="O124" s="2">
        <f t="shared" si="36"/>
        <v>0</v>
      </c>
      <c r="P124" s="6">
        <f t="shared" si="36"/>
        <v>0</v>
      </c>
      <c r="Q124" s="6">
        <f t="shared" si="36"/>
        <v>0</v>
      </c>
      <c r="R124" s="1">
        <f t="shared" si="37"/>
        <v>0</v>
      </c>
      <c r="S124" s="3" t="str">
        <f t="shared" si="17"/>
        <v/>
      </c>
      <c r="T124" s="4" t="str">
        <f t="shared" si="18"/>
        <v/>
      </c>
      <c r="U124" s="4" t="str">
        <f t="shared" si="19"/>
        <v/>
      </c>
    </row>
    <row r="125" spans="1:21" ht="14.4">
      <c r="A125" s="1" t="s">
        <v>345</v>
      </c>
      <c r="B125" s="1" t="s">
        <v>344</v>
      </c>
      <c r="C125" s="5"/>
      <c r="D125" s="1"/>
      <c r="E125" s="1"/>
      <c r="F125" s="1"/>
      <c r="G125" s="2"/>
      <c r="H125" s="1"/>
      <c r="I125" s="1"/>
      <c r="J125" s="1"/>
      <c r="K125" s="2"/>
      <c r="L125" s="6"/>
      <c r="M125" s="6"/>
      <c r="N125" s="6"/>
      <c r="O125" s="2"/>
      <c r="P125" s="6"/>
      <c r="Q125" s="6"/>
      <c r="R125" s="1"/>
      <c r="S125" s="3"/>
      <c r="T125" s="4"/>
      <c r="U125" s="4"/>
    </row>
    <row r="126" spans="1:21" ht="14.4">
      <c r="A126" s="1" t="str">
        <f>all!A126</f>
        <v>Transylvania</v>
      </c>
      <c r="B126" s="1" t="s">
        <v>305</v>
      </c>
      <c r="C126" s="1">
        <v>388</v>
      </c>
      <c r="D126" s="1">
        <v>30</v>
      </c>
      <c r="E126" s="1">
        <v>9</v>
      </c>
      <c r="F126" s="1">
        <v>349</v>
      </c>
      <c r="G126" s="2">
        <v>707</v>
      </c>
      <c r="H126" s="1">
        <v>116</v>
      </c>
      <c r="I126" s="1">
        <v>59</v>
      </c>
      <c r="J126" s="1">
        <v>532</v>
      </c>
      <c r="K126" s="2">
        <f t="shared" si="36"/>
        <v>388</v>
      </c>
      <c r="L126" s="6">
        <f t="shared" si="36"/>
        <v>30</v>
      </c>
      <c r="M126" s="6">
        <f t="shared" si="36"/>
        <v>9</v>
      </c>
      <c r="N126" s="6">
        <f t="shared" si="36"/>
        <v>349</v>
      </c>
      <c r="O126" s="2">
        <f t="shared" si="36"/>
        <v>707</v>
      </c>
      <c r="P126" s="6">
        <f t="shared" si="36"/>
        <v>116</v>
      </c>
      <c r="Q126" s="6">
        <f t="shared" si="36"/>
        <v>59</v>
      </c>
      <c r="R126" s="1">
        <f t="shared" si="37"/>
        <v>532</v>
      </c>
      <c r="S126" s="3">
        <f t="shared" si="17"/>
        <v>8.3451202263083446E-2</v>
      </c>
      <c r="T126" s="4">
        <f t="shared" si="18"/>
        <v>2.3195876288659795E-2</v>
      </c>
      <c r="U126" s="4">
        <f t="shared" si="19"/>
        <v>0.39614074914869468</v>
      </c>
    </row>
    <row r="127" spans="1:21" ht="14.4">
      <c r="A127" s="1" t="str">
        <f>all!A127</f>
        <v>Tyrrell</v>
      </c>
      <c r="B127" s="1" t="s">
        <v>307</v>
      </c>
      <c r="C127" s="1"/>
      <c r="D127" s="1"/>
      <c r="E127" s="1"/>
      <c r="F127" s="1"/>
      <c r="G127" s="2"/>
      <c r="H127" s="1"/>
      <c r="I127" s="1"/>
      <c r="J127" s="1"/>
      <c r="K127" s="2">
        <f t="shared" si="36"/>
        <v>0</v>
      </c>
      <c r="L127" s="6">
        <f t="shared" si="36"/>
        <v>0</v>
      </c>
      <c r="M127" s="6">
        <f t="shared" si="36"/>
        <v>0</v>
      </c>
      <c r="N127" s="6">
        <f t="shared" si="36"/>
        <v>0</v>
      </c>
      <c r="O127" s="2">
        <f t="shared" si="36"/>
        <v>0</v>
      </c>
      <c r="P127" s="6">
        <f t="shared" si="36"/>
        <v>0</v>
      </c>
      <c r="Q127" s="6">
        <f t="shared" si="36"/>
        <v>0</v>
      </c>
      <c r="R127" s="1">
        <f t="shared" si="37"/>
        <v>0</v>
      </c>
      <c r="S127" s="3" t="str">
        <f t="shared" si="17"/>
        <v/>
      </c>
      <c r="T127" s="4" t="str">
        <f t="shared" si="18"/>
        <v/>
      </c>
      <c r="U127" s="4" t="str">
        <f t="shared" si="19"/>
        <v/>
      </c>
    </row>
    <row r="128" spans="1:21" ht="14.4">
      <c r="A128" s="1" t="str">
        <f>all!A128</f>
        <v>Union</v>
      </c>
      <c r="B128" s="1" t="s">
        <v>309</v>
      </c>
      <c r="C128" s="1">
        <v>3050</v>
      </c>
      <c r="D128" s="1">
        <v>287</v>
      </c>
      <c r="E128" s="1">
        <v>11</v>
      </c>
      <c r="F128" s="1">
        <v>2752</v>
      </c>
      <c r="G128" s="2">
        <v>3157</v>
      </c>
      <c r="H128" s="1">
        <v>564</v>
      </c>
      <c r="I128" s="1">
        <v>230</v>
      </c>
      <c r="J128" s="1">
        <v>2363</v>
      </c>
      <c r="K128" s="2">
        <f t="shared" si="36"/>
        <v>3050</v>
      </c>
      <c r="L128" s="6">
        <f t="shared" si="36"/>
        <v>287</v>
      </c>
      <c r="M128" s="6">
        <f t="shared" si="36"/>
        <v>11</v>
      </c>
      <c r="N128" s="6">
        <f t="shared" si="36"/>
        <v>2752</v>
      </c>
      <c r="O128" s="2">
        <f t="shared" si="36"/>
        <v>3157</v>
      </c>
      <c r="P128" s="6">
        <f t="shared" si="36"/>
        <v>564</v>
      </c>
      <c r="Q128" s="6">
        <f t="shared" si="36"/>
        <v>230</v>
      </c>
      <c r="R128" s="1">
        <f t="shared" si="36"/>
        <v>2363</v>
      </c>
      <c r="S128" s="3">
        <f t="shared" si="17"/>
        <v>7.2853975292999681E-2</v>
      </c>
      <c r="T128" s="4">
        <f t="shared" si="18"/>
        <v>3.6065573770491803E-3</v>
      </c>
      <c r="U128" s="4">
        <f t="shared" si="19"/>
        <v>0.53802541544477034</v>
      </c>
    </row>
    <row r="129" spans="1:21" ht="14.4">
      <c r="A129" s="1" t="str">
        <f>all!A129</f>
        <v>Vance</v>
      </c>
      <c r="B129" s="1" t="s">
        <v>311</v>
      </c>
      <c r="C129" s="1"/>
      <c r="D129" s="1"/>
      <c r="E129" s="1"/>
      <c r="F129" s="1"/>
      <c r="G129" s="2"/>
      <c r="H129" s="1"/>
      <c r="I129" s="1"/>
      <c r="J129" s="1"/>
      <c r="K129" s="2">
        <f t="shared" si="36"/>
        <v>0</v>
      </c>
      <c r="L129" s="6">
        <f t="shared" si="36"/>
        <v>0</v>
      </c>
      <c r="M129" s="6">
        <f t="shared" si="36"/>
        <v>0</v>
      </c>
      <c r="N129" s="6">
        <f t="shared" si="36"/>
        <v>0</v>
      </c>
      <c r="O129" s="2">
        <f t="shared" si="36"/>
        <v>0</v>
      </c>
      <c r="P129" s="6">
        <f t="shared" si="36"/>
        <v>0</v>
      </c>
      <c r="Q129" s="6">
        <f t="shared" si="36"/>
        <v>0</v>
      </c>
      <c r="R129" s="1">
        <f t="shared" si="36"/>
        <v>0</v>
      </c>
      <c r="S129" s="3" t="str">
        <f t="shared" si="17"/>
        <v/>
      </c>
      <c r="T129" s="4" t="str">
        <f t="shared" si="18"/>
        <v/>
      </c>
      <c r="U129" s="4" t="str">
        <f t="shared" si="19"/>
        <v/>
      </c>
    </row>
    <row r="130" spans="1:21" ht="14.4">
      <c r="A130" s="1" t="str">
        <f>all!A130</f>
        <v>Wake</v>
      </c>
      <c r="B130" s="1" t="s">
        <v>312</v>
      </c>
      <c r="C130" s="1"/>
      <c r="D130" s="1"/>
      <c r="E130" s="1"/>
      <c r="F130" s="1"/>
      <c r="G130" s="2"/>
      <c r="H130" s="1"/>
      <c r="I130" s="1"/>
      <c r="J130" s="1"/>
      <c r="K130" s="2">
        <f>C131+C130</f>
        <v>5026</v>
      </c>
      <c r="L130" s="6">
        <f t="shared" ref="L130:R130" si="38">D131+D130</f>
        <v>927</v>
      </c>
      <c r="M130" s="6">
        <f t="shared" si="38"/>
        <v>67</v>
      </c>
      <c r="N130" s="6">
        <f t="shared" si="38"/>
        <v>3475</v>
      </c>
      <c r="O130" s="2">
        <f t="shared" si="38"/>
        <v>4229</v>
      </c>
      <c r="P130" s="6">
        <f t="shared" si="38"/>
        <v>1744</v>
      </c>
      <c r="Q130" s="6">
        <f t="shared" si="38"/>
        <v>351</v>
      </c>
      <c r="R130" s="1">
        <f t="shared" si="38"/>
        <v>1767</v>
      </c>
      <c r="S130" s="3">
        <f t="shared" si="17"/>
        <v>8.2998344762355167E-2</v>
      </c>
      <c r="T130" s="4">
        <f t="shared" si="18"/>
        <v>1.3330680461599681E-2</v>
      </c>
      <c r="U130" s="4">
        <f t="shared" si="19"/>
        <v>0.66291491797024038</v>
      </c>
    </row>
    <row r="131" spans="1:21" ht="14.4">
      <c r="A131" s="1"/>
      <c r="B131" s="1" t="s">
        <v>313</v>
      </c>
      <c r="C131" s="1">
        <v>5026</v>
      </c>
      <c r="D131" s="1">
        <v>927</v>
      </c>
      <c r="E131" s="1">
        <v>67</v>
      </c>
      <c r="F131" s="1">
        <v>3475</v>
      </c>
      <c r="G131" s="2">
        <v>4229</v>
      </c>
      <c r="H131" s="1">
        <v>1744</v>
      </c>
      <c r="I131" s="1">
        <v>351</v>
      </c>
      <c r="J131" s="1">
        <v>1767</v>
      </c>
      <c r="K131" s="2"/>
      <c r="L131" s="6"/>
      <c r="M131" s="6"/>
      <c r="N131" s="6"/>
      <c r="O131" s="2"/>
      <c r="P131" s="6"/>
      <c r="Q131" s="6"/>
      <c r="R131" s="1"/>
      <c r="S131" s="3" t="str">
        <f t="shared" si="17"/>
        <v/>
      </c>
      <c r="T131" s="4" t="str">
        <f t="shared" si="18"/>
        <v/>
      </c>
      <c r="U131" s="4" t="str">
        <f t="shared" si="19"/>
        <v/>
      </c>
    </row>
    <row r="132" spans="1:21" ht="14.4">
      <c r="A132" s="1" t="str">
        <f>all!A132</f>
        <v>Warren</v>
      </c>
      <c r="B132" s="1" t="s">
        <v>315</v>
      </c>
      <c r="C132" s="1"/>
      <c r="D132" s="1"/>
      <c r="E132" s="1"/>
      <c r="F132" s="1"/>
      <c r="G132" s="2"/>
      <c r="H132" s="1"/>
      <c r="I132" s="1"/>
      <c r="J132" s="1"/>
      <c r="K132" s="2">
        <f t="shared" ref="K132:R133" si="39">C132</f>
        <v>0</v>
      </c>
      <c r="L132" s="6">
        <f t="shared" si="39"/>
        <v>0</v>
      </c>
      <c r="M132" s="6">
        <f t="shared" si="39"/>
        <v>0</v>
      </c>
      <c r="N132" s="6">
        <f t="shared" si="39"/>
        <v>0</v>
      </c>
      <c r="O132" s="2">
        <f t="shared" si="39"/>
        <v>0</v>
      </c>
      <c r="P132" s="6">
        <f t="shared" si="39"/>
        <v>0</v>
      </c>
      <c r="Q132" s="6">
        <f t="shared" si="39"/>
        <v>0</v>
      </c>
      <c r="R132" s="1">
        <f t="shared" si="39"/>
        <v>0</v>
      </c>
      <c r="S132" s="3" t="str">
        <f t="shared" si="17"/>
        <v/>
      </c>
      <c r="T132" s="4" t="str">
        <f t="shared" si="18"/>
        <v/>
      </c>
      <c r="U132" s="4" t="str">
        <f t="shared" si="19"/>
        <v/>
      </c>
    </row>
    <row r="133" spans="1:21" ht="14.4">
      <c r="A133" s="1" t="str">
        <f>all!A133</f>
        <v>Washington</v>
      </c>
      <c r="B133" s="1" t="s">
        <v>317</v>
      </c>
      <c r="C133" s="1"/>
      <c r="D133" s="1"/>
      <c r="E133" s="1"/>
      <c r="F133" s="1"/>
      <c r="G133" s="2"/>
      <c r="H133" s="1"/>
      <c r="I133" s="1"/>
      <c r="J133" s="1"/>
      <c r="K133" s="2">
        <f t="shared" si="39"/>
        <v>0</v>
      </c>
      <c r="L133" s="6">
        <f t="shared" si="39"/>
        <v>0</v>
      </c>
      <c r="M133" s="6">
        <f t="shared" si="39"/>
        <v>0</v>
      </c>
      <c r="N133" s="6">
        <f t="shared" si="39"/>
        <v>0</v>
      </c>
      <c r="O133" s="2">
        <f t="shared" si="39"/>
        <v>0</v>
      </c>
      <c r="P133" s="6">
        <f t="shared" si="39"/>
        <v>0</v>
      </c>
      <c r="Q133" s="6">
        <f t="shared" si="39"/>
        <v>0</v>
      </c>
      <c r="R133" s="1">
        <f t="shared" si="39"/>
        <v>0</v>
      </c>
      <c r="S133" s="3" t="str">
        <f t="shared" si="17"/>
        <v/>
      </c>
      <c r="T133" s="4" t="str">
        <f t="shared" si="18"/>
        <v/>
      </c>
      <c r="U133" s="4" t="str">
        <f t="shared" si="19"/>
        <v/>
      </c>
    </row>
    <row r="134" spans="1:21" ht="14.4">
      <c r="A134" s="1" t="str">
        <f>all!A134</f>
        <v>Watauga</v>
      </c>
      <c r="B134" s="1" t="s">
        <v>319</v>
      </c>
      <c r="C134" s="1">
        <v>607</v>
      </c>
      <c r="D134" s="1">
        <v>129</v>
      </c>
      <c r="E134" s="1">
        <v>197</v>
      </c>
      <c r="F134" s="1">
        <v>376</v>
      </c>
      <c r="G134" s="2">
        <v>582</v>
      </c>
      <c r="H134" s="1">
        <v>194</v>
      </c>
      <c r="I134" s="1">
        <v>130</v>
      </c>
      <c r="J134" s="1">
        <v>118</v>
      </c>
      <c r="K134" s="2">
        <f>C135+C134</f>
        <v>607</v>
      </c>
      <c r="L134" s="6">
        <f t="shared" ref="L134:R134" si="40">D135+D134</f>
        <v>129</v>
      </c>
      <c r="M134" s="6">
        <f t="shared" si="40"/>
        <v>197</v>
      </c>
      <c r="N134" s="6">
        <f t="shared" si="40"/>
        <v>376</v>
      </c>
      <c r="O134" s="2">
        <f t="shared" si="40"/>
        <v>582</v>
      </c>
      <c r="P134" s="6">
        <f t="shared" si="40"/>
        <v>194</v>
      </c>
      <c r="Q134" s="6">
        <f t="shared" si="40"/>
        <v>130</v>
      </c>
      <c r="R134" s="1">
        <f t="shared" si="40"/>
        <v>118</v>
      </c>
      <c r="S134" s="3">
        <f t="shared" si="17"/>
        <v>0.22336769759450173</v>
      </c>
      <c r="T134" s="4">
        <f t="shared" si="18"/>
        <v>0.32454695222405272</v>
      </c>
      <c r="U134" s="4">
        <f t="shared" si="19"/>
        <v>0.76113360323886636</v>
      </c>
    </row>
    <row r="135" spans="1:21" ht="14.4">
      <c r="A135" s="1"/>
      <c r="B135" s="1" t="s">
        <v>320</v>
      </c>
      <c r="C135" s="1"/>
      <c r="D135" s="1"/>
      <c r="E135" s="1"/>
      <c r="F135" s="1"/>
      <c r="G135" s="2"/>
      <c r="H135" s="1"/>
      <c r="I135" s="1"/>
      <c r="J135" s="1"/>
      <c r="K135" s="2"/>
      <c r="L135" s="6"/>
      <c r="M135" s="6"/>
      <c r="N135" s="6"/>
      <c r="O135" s="2"/>
      <c r="P135" s="6"/>
      <c r="Q135" s="6"/>
      <c r="R135" s="1"/>
      <c r="S135" s="3" t="str">
        <f t="shared" ref="S135:S140" si="41">IFERROR(Q135/O135,"")</f>
        <v/>
      </c>
      <c r="T135" s="4" t="str">
        <f t="shared" ref="T135:T140" si="42">IFERROR(M135/K135,"")</f>
        <v/>
      </c>
      <c r="U135" s="4" t="str">
        <f t="shared" si="19"/>
        <v/>
      </c>
    </row>
    <row r="136" spans="1:21" ht="14.4">
      <c r="A136" s="1" t="str">
        <f>all!A136</f>
        <v>Wayne</v>
      </c>
      <c r="B136" s="1" t="s">
        <v>322</v>
      </c>
      <c r="C136" s="1">
        <v>3394</v>
      </c>
      <c r="D136" s="1">
        <v>139</v>
      </c>
      <c r="E136" s="1">
        <v>8</v>
      </c>
      <c r="F136" s="1">
        <v>3255</v>
      </c>
      <c r="G136" s="2">
        <v>3081</v>
      </c>
      <c r="H136" s="1">
        <v>443</v>
      </c>
      <c r="I136" s="1">
        <v>222</v>
      </c>
      <c r="J136" s="1">
        <v>2638</v>
      </c>
      <c r="K136" s="2">
        <f t="shared" ref="K136:R139" si="43">C136</f>
        <v>3394</v>
      </c>
      <c r="L136" s="6">
        <f t="shared" si="43"/>
        <v>139</v>
      </c>
      <c r="M136" s="6">
        <f t="shared" si="43"/>
        <v>8</v>
      </c>
      <c r="N136" s="6">
        <f t="shared" si="43"/>
        <v>3255</v>
      </c>
      <c r="O136" s="2">
        <f t="shared" si="43"/>
        <v>3081</v>
      </c>
      <c r="P136" s="6">
        <f t="shared" si="43"/>
        <v>443</v>
      </c>
      <c r="Q136" s="6">
        <f t="shared" si="43"/>
        <v>222</v>
      </c>
      <c r="R136" s="1">
        <f t="shared" si="43"/>
        <v>2638</v>
      </c>
      <c r="S136" s="3">
        <f t="shared" si="41"/>
        <v>7.2054527750730277E-2</v>
      </c>
      <c r="T136" s="4">
        <f t="shared" si="42"/>
        <v>2.3571007660577489E-3</v>
      </c>
      <c r="U136" s="4">
        <f t="shared" si="19"/>
        <v>0.55235024605464111</v>
      </c>
    </row>
    <row r="137" spans="1:21" ht="14.4">
      <c r="A137" s="1" t="str">
        <f>all!A137</f>
        <v>Wilkes</v>
      </c>
      <c r="B137" s="1" t="s">
        <v>324</v>
      </c>
      <c r="C137" s="1">
        <v>2998</v>
      </c>
      <c r="D137" s="1">
        <v>227</v>
      </c>
      <c r="E137" s="1">
        <v>36</v>
      </c>
      <c r="F137" s="1">
        <v>2631</v>
      </c>
      <c r="G137" s="2">
        <v>3142</v>
      </c>
      <c r="H137" s="1">
        <v>438</v>
      </c>
      <c r="I137" s="1">
        <v>200</v>
      </c>
      <c r="J137" s="1">
        <v>2513</v>
      </c>
      <c r="K137" s="2">
        <f t="shared" si="43"/>
        <v>2998</v>
      </c>
      <c r="L137" s="6">
        <f t="shared" si="43"/>
        <v>227</v>
      </c>
      <c r="M137" s="6">
        <f t="shared" si="43"/>
        <v>36</v>
      </c>
      <c r="N137" s="6">
        <f t="shared" si="43"/>
        <v>2631</v>
      </c>
      <c r="O137" s="2">
        <f t="shared" si="43"/>
        <v>3142</v>
      </c>
      <c r="P137" s="6">
        <f t="shared" si="43"/>
        <v>438</v>
      </c>
      <c r="Q137" s="6">
        <f t="shared" si="43"/>
        <v>200</v>
      </c>
      <c r="R137" s="1">
        <f t="shared" si="43"/>
        <v>2513</v>
      </c>
      <c r="S137" s="3">
        <f t="shared" si="41"/>
        <v>6.3653723742838952E-2</v>
      </c>
      <c r="T137" s="4">
        <f t="shared" si="42"/>
        <v>1.200800533689126E-2</v>
      </c>
      <c r="U137" s="4">
        <f t="shared" ref="U137:U140" si="44">IFERROR(N137/(N137+R137),"")</f>
        <v>0.51146967340590976</v>
      </c>
    </row>
    <row r="138" spans="1:21" ht="14.4">
      <c r="A138" s="1" t="str">
        <f>all!A138</f>
        <v>Wilson</v>
      </c>
      <c r="B138" s="1" t="s">
        <v>326</v>
      </c>
      <c r="C138" s="1"/>
      <c r="D138" s="1"/>
      <c r="E138" s="1"/>
      <c r="F138" s="1"/>
      <c r="G138" s="2"/>
      <c r="H138" s="1"/>
      <c r="I138" s="1"/>
      <c r="J138" s="1"/>
      <c r="K138" s="2">
        <f t="shared" si="43"/>
        <v>0</v>
      </c>
      <c r="L138" s="6">
        <f t="shared" si="43"/>
        <v>0</v>
      </c>
      <c r="M138" s="6">
        <f t="shared" si="43"/>
        <v>0</v>
      </c>
      <c r="N138" s="6">
        <f t="shared" si="43"/>
        <v>0</v>
      </c>
      <c r="O138" s="2">
        <f t="shared" si="43"/>
        <v>0</v>
      </c>
      <c r="P138" s="6">
        <f t="shared" si="43"/>
        <v>0</v>
      </c>
      <c r="Q138" s="6">
        <f t="shared" si="43"/>
        <v>0</v>
      </c>
      <c r="R138" s="1">
        <f t="shared" si="43"/>
        <v>0</v>
      </c>
      <c r="S138" s="3" t="str">
        <f t="shared" si="41"/>
        <v/>
      </c>
      <c r="T138" s="4" t="str">
        <f t="shared" si="42"/>
        <v/>
      </c>
      <c r="U138" s="4" t="str">
        <f t="shared" si="44"/>
        <v/>
      </c>
    </row>
    <row r="139" spans="1:21" ht="14.4">
      <c r="A139" s="1" t="str">
        <f>all!A139</f>
        <v>Yadkin</v>
      </c>
      <c r="B139" s="1" t="s">
        <v>328</v>
      </c>
      <c r="C139" s="1"/>
      <c r="D139" s="1"/>
      <c r="E139" s="1"/>
      <c r="F139" s="1"/>
      <c r="G139" s="2"/>
      <c r="H139" s="1"/>
      <c r="I139" s="1"/>
      <c r="J139" s="1"/>
      <c r="K139" s="2">
        <f t="shared" si="43"/>
        <v>0</v>
      </c>
      <c r="L139" s="6">
        <f t="shared" si="43"/>
        <v>0</v>
      </c>
      <c r="M139" s="6">
        <f t="shared" si="43"/>
        <v>0</v>
      </c>
      <c r="N139" s="6">
        <f t="shared" si="43"/>
        <v>0</v>
      </c>
      <c r="O139" s="2">
        <f t="shared" si="43"/>
        <v>0</v>
      </c>
      <c r="P139" s="6">
        <f t="shared" si="43"/>
        <v>0</v>
      </c>
      <c r="Q139" s="6">
        <f t="shared" si="43"/>
        <v>0</v>
      </c>
      <c r="R139" s="1">
        <f t="shared" si="43"/>
        <v>0</v>
      </c>
      <c r="S139" s="3" t="str">
        <f t="shared" si="41"/>
        <v/>
      </c>
      <c r="T139" s="4" t="str">
        <f t="shared" si="42"/>
        <v/>
      </c>
      <c r="U139" s="4" t="str">
        <f t="shared" si="44"/>
        <v/>
      </c>
    </row>
    <row r="140" spans="1:21" ht="14.4">
      <c r="A140" s="1" t="str">
        <f>all!A140</f>
        <v>Yancey</v>
      </c>
      <c r="B140" s="1" t="s">
        <v>330</v>
      </c>
      <c r="C140" s="1">
        <v>532</v>
      </c>
      <c r="D140" s="1">
        <v>152</v>
      </c>
      <c r="E140" s="1">
        <v>0</v>
      </c>
      <c r="F140" s="1">
        <v>355</v>
      </c>
      <c r="G140" s="2">
        <v>616</v>
      </c>
      <c r="H140" s="1">
        <v>305</v>
      </c>
      <c r="I140" s="1">
        <v>33</v>
      </c>
      <c r="J140" s="1">
        <v>255</v>
      </c>
      <c r="K140" s="2"/>
      <c r="L140" s="6"/>
      <c r="M140" s="6"/>
      <c r="N140" s="6"/>
      <c r="O140" s="2"/>
      <c r="P140" s="6"/>
      <c r="Q140" s="6"/>
      <c r="R140" s="1"/>
      <c r="S140" s="3" t="str">
        <f t="shared" si="41"/>
        <v/>
      </c>
      <c r="T140" s="4" t="str">
        <f t="shared" si="42"/>
        <v/>
      </c>
      <c r="U140" s="4" t="str">
        <f t="shared" si="44"/>
        <v/>
      </c>
    </row>
    <row r="141" spans="1:21" ht="14.4">
      <c r="A141" s="1"/>
      <c r="B141" s="1"/>
      <c r="C141" s="1"/>
      <c r="D141" s="1"/>
      <c r="E141" s="1"/>
      <c r="F141" s="1"/>
      <c r="G141" s="2"/>
      <c r="H141" s="1"/>
      <c r="I141" s="1"/>
      <c r="J141" s="1"/>
      <c r="K141" s="2"/>
      <c r="L141" s="1"/>
      <c r="M141" s="1"/>
      <c r="N141" s="1"/>
      <c r="O141" s="2"/>
      <c r="P141" s="1"/>
      <c r="Q141" s="1"/>
      <c r="R141" s="1"/>
      <c r="S141" s="3"/>
      <c r="T141" s="4"/>
      <c r="U141" s="4"/>
    </row>
    <row r="142" spans="1:21" ht="14.4">
      <c r="A142" s="1"/>
      <c r="B142" s="1"/>
      <c r="C142" s="1"/>
      <c r="D142" s="1"/>
      <c r="E142" s="1"/>
      <c r="F142" s="1"/>
      <c r="G142" s="2"/>
      <c r="H142" s="1"/>
      <c r="I142" s="1"/>
      <c r="J142" s="1"/>
      <c r="K142" s="2"/>
      <c r="L142" s="1"/>
      <c r="M142" s="1"/>
      <c r="N142" s="1"/>
      <c r="O142" s="2"/>
      <c r="P142" s="1"/>
      <c r="Q142" s="1"/>
      <c r="R142" s="1"/>
      <c r="S142" s="3"/>
      <c r="T142" s="4"/>
      <c r="U142" s="4"/>
    </row>
    <row r="143" spans="1:21" ht="14.4">
      <c r="A143" s="1"/>
      <c r="B143" s="1"/>
      <c r="C143" s="1"/>
      <c r="D143" s="1"/>
      <c r="E143" s="1"/>
      <c r="F143" s="1"/>
      <c r="G143" s="2"/>
      <c r="H143" s="1"/>
      <c r="I143" s="1"/>
      <c r="J143" s="1"/>
      <c r="K143" s="2"/>
      <c r="L143" s="1"/>
      <c r="M143" s="1"/>
      <c r="N143" s="1"/>
      <c r="O143" s="2"/>
      <c r="P143" s="1"/>
      <c r="Q143" s="1"/>
      <c r="R143" s="1"/>
      <c r="S143" s="3"/>
      <c r="T143" s="4"/>
      <c r="U143" s="4"/>
    </row>
    <row r="144" spans="1:21" ht="14.4">
      <c r="A144" s="1"/>
      <c r="B144" s="1"/>
      <c r="C144" s="1"/>
      <c r="D144" s="1"/>
      <c r="E144" s="1"/>
      <c r="F144" s="1"/>
      <c r="G144" s="2"/>
      <c r="H144" s="1"/>
      <c r="I144" s="1"/>
      <c r="J144" s="1"/>
      <c r="K144" s="2"/>
      <c r="L144" s="1"/>
      <c r="M144" s="1"/>
      <c r="N144" s="1"/>
      <c r="O144" s="2"/>
      <c r="P144" s="1"/>
      <c r="Q144" s="1"/>
      <c r="R144" s="1"/>
      <c r="S144" s="3"/>
      <c r="T144" s="4"/>
      <c r="U144" s="4"/>
    </row>
    <row r="145" spans="1:21" ht="14.4">
      <c r="A145" s="1"/>
      <c r="B145" s="1" t="s">
        <v>130</v>
      </c>
      <c r="C145" s="1"/>
      <c r="D145" s="1"/>
      <c r="E145" s="1"/>
      <c r="F145" s="1"/>
      <c r="G145" s="2"/>
      <c r="H145" s="1"/>
      <c r="I145" s="1"/>
      <c r="J145" s="1"/>
      <c r="K145" s="2"/>
      <c r="L145" s="1"/>
      <c r="M145" s="1"/>
      <c r="N145" s="1"/>
      <c r="O145" s="2"/>
      <c r="P145" s="1"/>
      <c r="Q145" s="1"/>
      <c r="R145" s="1"/>
      <c r="S145" s="3"/>
      <c r="T145" s="4"/>
      <c r="U145" s="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5"/>
  <sheetViews>
    <sheetView zoomScale="90" zoomScaleNormal="90" workbookViewId="0">
      <pane ySplit="3" topLeftCell="A128" activePane="bottomLeft" state="frozen"/>
      <selection activeCell="O48" sqref="O48"/>
      <selection pane="bottomLeft" activeCell="O48" sqref="O48"/>
    </sheetView>
  </sheetViews>
  <sheetFormatPr defaultRowHeight="12.6" customHeight="1"/>
  <cols>
    <col min="1" max="1" width="15.109375" customWidth="1"/>
    <col min="2" max="2" width="29.109375" customWidth="1"/>
    <col min="3" max="10" width="7.5546875" customWidth="1"/>
    <col min="11" max="18" width="6.77734375" customWidth="1"/>
    <col min="19" max="21" width="7" customWidth="1"/>
    <col min="22" max="25" width="8.88671875" customWidth="1"/>
  </cols>
  <sheetData>
    <row r="1" spans="1:21" ht="14.4">
      <c r="A1" s="1">
        <v>2005</v>
      </c>
      <c r="B1" s="1"/>
      <c r="C1" s="1"/>
      <c r="D1" s="1"/>
      <c r="E1" s="1"/>
      <c r="F1" s="1"/>
      <c r="G1" s="2"/>
      <c r="H1" s="1"/>
      <c r="I1" s="1"/>
      <c r="J1" s="1"/>
      <c r="K1" s="2" t="s">
        <v>346</v>
      </c>
      <c r="L1" s="1"/>
      <c r="M1" s="1"/>
      <c r="N1" s="1"/>
      <c r="O1" s="2"/>
      <c r="P1" s="1"/>
      <c r="Q1" s="1"/>
      <c r="R1" s="1"/>
      <c r="S1" s="3"/>
      <c r="T1" s="4"/>
      <c r="U1" s="4"/>
    </row>
    <row r="2" spans="1:21" ht="14.4">
      <c r="A2" s="1"/>
      <c r="B2" s="1"/>
      <c r="C2" s="1"/>
      <c r="D2" s="1" t="s">
        <v>4</v>
      </c>
      <c r="E2" s="1"/>
      <c r="F2" s="1"/>
      <c r="G2" s="2"/>
      <c r="H2" s="1" t="s">
        <v>5</v>
      </c>
      <c r="I2" s="1"/>
      <c r="J2" s="1"/>
      <c r="K2" s="2" t="s">
        <v>117</v>
      </c>
      <c r="L2" s="1" t="s">
        <v>4</v>
      </c>
      <c r="M2" s="1"/>
      <c r="N2" s="1"/>
      <c r="O2" s="2" t="s">
        <v>5</v>
      </c>
      <c r="P2" s="1"/>
      <c r="Q2" s="1"/>
      <c r="R2" s="1"/>
      <c r="S2" s="3" t="s">
        <v>8</v>
      </c>
      <c r="T2" s="4"/>
      <c r="U2" s="4" t="s">
        <v>333</v>
      </c>
    </row>
    <row r="3" spans="1:21" ht="14.4">
      <c r="A3" s="1" t="s">
        <v>0</v>
      </c>
      <c r="B3" s="1"/>
      <c r="C3" s="1" t="s">
        <v>6</v>
      </c>
      <c r="D3" s="1" t="s">
        <v>7</v>
      </c>
      <c r="E3" s="1" t="s">
        <v>8</v>
      </c>
      <c r="F3" s="1" t="s">
        <v>9</v>
      </c>
      <c r="G3" s="2" t="s">
        <v>6</v>
      </c>
      <c r="H3" s="1" t="s">
        <v>7</v>
      </c>
      <c r="I3" s="1" t="s">
        <v>8</v>
      </c>
      <c r="J3" s="1" t="s">
        <v>9</v>
      </c>
      <c r="K3" s="2" t="s">
        <v>6</v>
      </c>
      <c r="L3" s="1" t="s">
        <v>7</v>
      </c>
      <c r="M3" s="1" t="s">
        <v>8</v>
      </c>
      <c r="N3" s="1" t="s">
        <v>9</v>
      </c>
      <c r="O3" s="2" t="s">
        <v>6</v>
      </c>
      <c r="P3" s="1" t="s">
        <v>7</v>
      </c>
      <c r="Q3" s="1" t="s">
        <v>8</v>
      </c>
      <c r="R3" s="1" t="s">
        <v>9</v>
      </c>
      <c r="S3" s="3" t="s">
        <v>2</v>
      </c>
      <c r="T3" s="4" t="s">
        <v>3</v>
      </c>
      <c r="U3" s="4" t="s">
        <v>26</v>
      </c>
    </row>
    <row r="4" spans="1:21" ht="14.4">
      <c r="A4" s="1" t="str">
        <f>all!A4</f>
        <v>Alamance</v>
      </c>
      <c r="B4" s="1" t="s">
        <v>132</v>
      </c>
      <c r="C4" s="1">
        <v>3095</v>
      </c>
      <c r="D4" s="1">
        <v>293</v>
      </c>
      <c r="E4" s="1">
        <v>26</v>
      </c>
      <c r="F4" s="1">
        <v>2672</v>
      </c>
      <c r="G4" s="2">
        <v>3016</v>
      </c>
      <c r="H4" s="1">
        <v>578</v>
      </c>
      <c r="I4" s="1">
        <v>311</v>
      </c>
      <c r="J4" s="1">
        <v>2097</v>
      </c>
      <c r="K4" s="2">
        <f>C4</f>
        <v>3095</v>
      </c>
      <c r="L4" s="1">
        <f t="shared" ref="L4:R20" si="0">D4</f>
        <v>293</v>
      </c>
      <c r="M4" s="1">
        <f t="shared" si="0"/>
        <v>26</v>
      </c>
      <c r="N4" s="1">
        <f t="shared" si="0"/>
        <v>2672</v>
      </c>
      <c r="O4" s="2">
        <f t="shared" si="0"/>
        <v>3016</v>
      </c>
      <c r="P4" s="1">
        <f t="shared" si="0"/>
        <v>578</v>
      </c>
      <c r="Q4" s="1">
        <f t="shared" si="0"/>
        <v>311</v>
      </c>
      <c r="R4" s="1">
        <f t="shared" si="0"/>
        <v>2097</v>
      </c>
      <c r="S4" s="3">
        <f>IFERROR(Q4/O4,"")</f>
        <v>0.10311671087533157</v>
      </c>
      <c r="T4" s="4">
        <f>IFERROR(M4/K4,"")</f>
        <v>8.4006462035541192E-3</v>
      </c>
      <c r="U4" s="4">
        <f>IFERROR(N4/(N4+R4),"")</f>
        <v>0.56028517508911724</v>
      </c>
    </row>
    <row r="5" spans="1:21" ht="14.4">
      <c r="A5" s="1" t="str">
        <f>all!A5</f>
        <v>Alexander</v>
      </c>
      <c r="B5" s="1" t="s">
        <v>134</v>
      </c>
      <c r="C5" s="1">
        <v>1123</v>
      </c>
      <c r="D5" s="1">
        <v>6</v>
      </c>
      <c r="E5" s="1">
        <v>4</v>
      </c>
      <c r="F5" s="1">
        <v>992</v>
      </c>
      <c r="G5" s="2">
        <v>1255</v>
      </c>
      <c r="H5" s="1">
        <v>58</v>
      </c>
      <c r="I5" s="1">
        <v>51</v>
      </c>
      <c r="J5" s="1">
        <v>1006</v>
      </c>
      <c r="K5" s="2">
        <f t="shared" ref="K5:R64" si="1">C5</f>
        <v>1123</v>
      </c>
      <c r="L5" s="1">
        <f t="shared" si="0"/>
        <v>6</v>
      </c>
      <c r="M5" s="1">
        <f t="shared" si="0"/>
        <v>4</v>
      </c>
      <c r="N5" s="1">
        <f t="shared" si="0"/>
        <v>992</v>
      </c>
      <c r="O5" s="2">
        <f t="shared" si="0"/>
        <v>1255</v>
      </c>
      <c r="P5" s="1">
        <f t="shared" si="0"/>
        <v>58</v>
      </c>
      <c r="Q5" s="1">
        <f t="shared" si="0"/>
        <v>51</v>
      </c>
      <c r="R5" s="1">
        <f t="shared" si="0"/>
        <v>1006</v>
      </c>
      <c r="S5" s="3">
        <f t="shared" ref="S5:S69" si="2">IFERROR(Q5/O5,"")</f>
        <v>4.0637450199203187E-2</v>
      </c>
      <c r="T5" s="4">
        <f t="shared" ref="T5:T69" si="3">IFERROR(M5/K5,"")</f>
        <v>3.5618878005342831E-3</v>
      </c>
      <c r="U5" s="4">
        <f t="shared" ref="U5:U69" si="4">IFERROR(N5/(N5+R5),"")</f>
        <v>0.49649649649649652</v>
      </c>
    </row>
    <row r="6" spans="1:21" ht="14.4">
      <c r="A6" s="1" t="str">
        <f>all!A6</f>
        <v>Alleghany</v>
      </c>
      <c r="B6" s="1" t="s">
        <v>136</v>
      </c>
      <c r="C6" s="1"/>
      <c r="D6" s="1"/>
      <c r="E6" s="1"/>
      <c r="F6" s="1"/>
      <c r="G6" s="2"/>
      <c r="H6" s="1"/>
      <c r="I6" s="1"/>
      <c r="J6" s="1"/>
      <c r="K6" s="2">
        <f t="shared" si="1"/>
        <v>0</v>
      </c>
      <c r="L6" s="1">
        <f t="shared" si="0"/>
        <v>0</v>
      </c>
      <c r="M6" s="1">
        <f t="shared" si="0"/>
        <v>0</v>
      </c>
      <c r="N6" s="1">
        <f t="shared" si="0"/>
        <v>0</v>
      </c>
      <c r="O6" s="2">
        <f t="shared" si="0"/>
        <v>0</v>
      </c>
      <c r="P6" s="1">
        <f t="shared" si="0"/>
        <v>0</v>
      </c>
      <c r="Q6" s="1">
        <f t="shared" si="0"/>
        <v>0</v>
      </c>
      <c r="R6" s="1">
        <f t="shared" si="0"/>
        <v>0</v>
      </c>
      <c r="S6" s="3" t="str">
        <f t="shared" si="2"/>
        <v/>
      </c>
      <c r="T6" s="4" t="str">
        <f t="shared" si="3"/>
        <v/>
      </c>
      <c r="U6" s="4" t="str">
        <f t="shared" si="4"/>
        <v/>
      </c>
    </row>
    <row r="7" spans="1:21" ht="14.4">
      <c r="A7" s="1" t="str">
        <f>all!A7</f>
        <v>Anson</v>
      </c>
      <c r="B7" s="1" t="s">
        <v>138</v>
      </c>
      <c r="C7" s="1">
        <v>310</v>
      </c>
      <c r="D7" s="1">
        <v>0</v>
      </c>
      <c r="E7" s="1">
        <v>1</v>
      </c>
      <c r="F7" s="1">
        <v>309</v>
      </c>
      <c r="G7" s="2">
        <v>787</v>
      </c>
      <c r="H7" s="1">
        <v>0</v>
      </c>
      <c r="I7" s="1">
        <v>16</v>
      </c>
      <c r="J7" s="1">
        <v>771</v>
      </c>
      <c r="K7" s="2">
        <f t="shared" si="1"/>
        <v>310</v>
      </c>
      <c r="L7" s="1">
        <f t="shared" si="0"/>
        <v>0</v>
      </c>
      <c r="M7" s="1">
        <f t="shared" si="0"/>
        <v>1</v>
      </c>
      <c r="N7" s="1">
        <f t="shared" si="0"/>
        <v>309</v>
      </c>
      <c r="O7" s="2">
        <f t="shared" si="0"/>
        <v>787</v>
      </c>
      <c r="P7" s="1">
        <f t="shared" si="0"/>
        <v>0</v>
      </c>
      <c r="Q7" s="1">
        <f t="shared" si="0"/>
        <v>16</v>
      </c>
      <c r="R7" s="1">
        <f t="shared" si="0"/>
        <v>771</v>
      </c>
      <c r="S7" s="3">
        <f t="shared" si="2"/>
        <v>2.0330368487928845E-2</v>
      </c>
      <c r="T7" s="4">
        <f t="shared" si="3"/>
        <v>3.2258064516129032E-3</v>
      </c>
      <c r="U7" s="4">
        <f t="shared" si="4"/>
        <v>0.28611111111111109</v>
      </c>
    </row>
    <row r="8" spans="1:21" ht="14.4">
      <c r="A8" s="1" t="str">
        <f>all!A8</f>
        <v>Ashe</v>
      </c>
      <c r="B8" s="1" t="s">
        <v>140</v>
      </c>
      <c r="C8" s="1">
        <v>799</v>
      </c>
      <c r="D8" s="1">
        <v>44</v>
      </c>
      <c r="E8" s="1">
        <v>6</v>
      </c>
      <c r="F8" s="1">
        <v>749</v>
      </c>
      <c r="G8" s="2">
        <v>865</v>
      </c>
      <c r="H8" s="1">
        <v>145</v>
      </c>
      <c r="I8" s="1">
        <v>55</v>
      </c>
      <c r="J8" s="1">
        <v>665</v>
      </c>
      <c r="K8" s="2">
        <f t="shared" si="1"/>
        <v>799</v>
      </c>
      <c r="L8" s="1">
        <f t="shared" si="0"/>
        <v>44</v>
      </c>
      <c r="M8" s="1">
        <f t="shared" si="0"/>
        <v>6</v>
      </c>
      <c r="N8" s="1">
        <f t="shared" si="0"/>
        <v>749</v>
      </c>
      <c r="O8" s="2">
        <f t="shared" si="0"/>
        <v>865</v>
      </c>
      <c r="P8" s="1">
        <f t="shared" si="0"/>
        <v>145</v>
      </c>
      <c r="Q8" s="1">
        <f t="shared" si="0"/>
        <v>55</v>
      </c>
      <c r="R8" s="1">
        <f t="shared" si="0"/>
        <v>665</v>
      </c>
      <c r="S8" s="3">
        <f t="shared" si="2"/>
        <v>6.358381502890173E-2</v>
      </c>
      <c r="T8" s="4">
        <f t="shared" si="3"/>
        <v>7.5093867334167707E-3</v>
      </c>
      <c r="U8" s="4">
        <f t="shared" si="4"/>
        <v>0.52970297029702973</v>
      </c>
    </row>
    <row r="9" spans="1:21" ht="14.4">
      <c r="A9" s="1" t="str">
        <f>all!A9</f>
        <v>Avery</v>
      </c>
      <c r="B9" s="1" t="s">
        <v>142</v>
      </c>
      <c r="C9" s="1"/>
      <c r="D9" s="1"/>
      <c r="E9" s="1"/>
      <c r="F9" s="1"/>
      <c r="G9" s="2"/>
      <c r="H9" s="1"/>
      <c r="I9" s="1"/>
      <c r="J9" s="1"/>
      <c r="K9" s="2">
        <f t="shared" si="1"/>
        <v>0</v>
      </c>
      <c r="L9" s="1">
        <f t="shared" si="0"/>
        <v>0</v>
      </c>
      <c r="M9" s="1">
        <f t="shared" si="0"/>
        <v>0</v>
      </c>
      <c r="N9" s="1">
        <f t="shared" si="0"/>
        <v>0</v>
      </c>
      <c r="O9" s="2">
        <f t="shared" si="0"/>
        <v>0</v>
      </c>
      <c r="P9" s="1">
        <f t="shared" si="0"/>
        <v>0</v>
      </c>
      <c r="Q9" s="1">
        <f t="shared" si="0"/>
        <v>0</v>
      </c>
      <c r="R9" s="1">
        <f t="shared" si="0"/>
        <v>0</v>
      </c>
      <c r="S9" s="3" t="str">
        <f t="shared" si="2"/>
        <v/>
      </c>
      <c r="T9" s="4" t="str">
        <f t="shared" si="3"/>
        <v/>
      </c>
      <c r="U9" s="4" t="str">
        <f t="shared" si="4"/>
        <v/>
      </c>
    </row>
    <row r="10" spans="1:21" ht="14.4">
      <c r="A10" s="1" t="str">
        <f>all!A10</f>
        <v>Beaufort</v>
      </c>
      <c r="B10" s="1" t="s">
        <v>144</v>
      </c>
      <c r="C10" s="1">
        <v>1374</v>
      </c>
      <c r="D10" s="1">
        <v>28</v>
      </c>
      <c r="E10" s="1">
        <v>14</v>
      </c>
      <c r="F10" s="1">
        <v>1329</v>
      </c>
      <c r="G10" s="2">
        <v>1562</v>
      </c>
      <c r="H10" s="1">
        <v>148</v>
      </c>
      <c r="I10" s="1">
        <v>84</v>
      </c>
      <c r="J10" s="1">
        <v>1306</v>
      </c>
      <c r="K10" s="2">
        <f t="shared" si="1"/>
        <v>1374</v>
      </c>
      <c r="L10" s="1">
        <f t="shared" si="0"/>
        <v>28</v>
      </c>
      <c r="M10" s="1">
        <f t="shared" si="0"/>
        <v>14</v>
      </c>
      <c r="N10" s="1">
        <f t="shared" si="0"/>
        <v>1329</v>
      </c>
      <c r="O10" s="2">
        <f t="shared" si="0"/>
        <v>1562</v>
      </c>
      <c r="P10" s="1">
        <f t="shared" si="0"/>
        <v>148</v>
      </c>
      <c r="Q10" s="1">
        <f t="shared" si="0"/>
        <v>84</v>
      </c>
      <c r="R10" s="1">
        <f t="shared" si="0"/>
        <v>1306</v>
      </c>
      <c r="S10" s="3">
        <f t="shared" si="2"/>
        <v>5.3777208706786171E-2</v>
      </c>
      <c r="T10" s="4">
        <f t="shared" si="3"/>
        <v>1.0189228529839884E-2</v>
      </c>
      <c r="U10" s="4">
        <f t="shared" si="4"/>
        <v>0.5043643263757116</v>
      </c>
    </row>
    <row r="11" spans="1:21" ht="14.4">
      <c r="A11" s="1" t="str">
        <f>all!A11</f>
        <v>Bertie</v>
      </c>
      <c r="B11" s="1" t="s">
        <v>146</v>
      </c>
      <c r="C11" s="1">
        <v>341</v>
      </c>
      <c r="D11" s="1">
        <v>86</v>
      </c>
      <c r="E11" s="1">
        <v>0</v>
      </c>
      <c r="F11" s="1">
        <v>255</v>
      </c>
      <c r="G11" s="2">
        <v>423</v>
      </c>
      <c r="H11" s="1">
        <v>61</v>
      </c>
      <c r="I11" s="1">
        <v>0</v>
      </c>
      <c r="J11" s="1">
        <v>204</v>
      </c>
      <c r="K11" s="2">
        <f>C11+C12</f>
        <v>341</v>
      </c>
      <c r="L11" s="1">
        <f t="shared" ref="L11:R11" si="5">D11+D12</f>
        <v>86</v>
      </c>
      <c r="M11" s="1">
        <f t="shared" si="5"/>
        <v>0</v>
      </c>
      <c r="N11" s="1">
        <f t="shared" si="5"/>
        <v>255</v>
      </c>
      <c r="O11" s="2">
        <f t="shared" si="5"/>
        <v>423</v>
      </c>
      <c r="P11" s="1">
        <f t="shared" si="5"/>
        <v>61</v>
      </c>
      <c r="Q11" s="1">
        <f t="shared" si="5"/>
        <v>0</v>
      </c>
      <c r="R11" s="1">
        <f t="shared" si="5"/>
        <v>204</v>
      </c>
      <c r="S11" s="3">
        <f t="shared" si="2"/>
        <v>0</v>
      </c>
      <c r="T11" s="4">
        <f t="shared" si="3"/>
        <v>0</v>
      </c>
      <c r="U11" s="4">
        <f t="shared" si="4"/>
        <v>0.55555555555555558</v>
      </c>
    </row>
    <row r="12" spans="1:21" ht="14.4">
      <c r="A12" s="1"/>
      <c r="B12" s="1" t="s">
        <v>147</v>
      </c>
      <c r="C12" s="1"/>
      <c r="D12" s="1"/>
      <c r="E12" s="1"/>
      <c r="F12" s="1"/>
      <c r="G12" s="2"/>
      <c r="H12" s="1"/>
      <c r="I12" s="1"/>
      <c r="J12" s="1"/>
      <c r="K12" s="2"/>
      <c r="L12" s="1"/>
      <c r="M12" s="1"/>
      <c r="N12" s="1"/>
      <c r="O12" s="2"/>
      <c r="P12" s="1"/>
      <c r="Q12" s="1"/>
      <c r="R12" s="1"/>
      <c r="S12" s="3" t="str">
        <f t="shared" si="2"/>
        <v/>
      </c>
      <c r="T12" s="4" t="str">
        <f t="shared" si="3"/>
        <v/>
      </c>
      <c r="U12" s="4" t="str">
        <f t="shared" si="4"/>
        <v/>
      </c>
    </row>
    <row r="13" spans="1:21" ht="14.4">
      <c r="A13" s="1" t="str">
        <f>all!A13</f>
        <v>Bladen</v>
      </c>
      <c r="B13" s="1" t="s">
        <v>148</v>
      </c>
      <c r="C13" s="1">
        <v>1131</v>
      </c>
      <c r="D13" s="1">
        <v>305</v>
      </c>
      <c r="E13" s="1">
        <v>12</v>
      </c>
      <c r="F13" s="1">
        <v>689</v>
      </c>
      <c r="G13" s="2">
        <v>2195</v>
      </c>
      <c r="H13" s="1">
        <v>498</v>
      </c>
      <c r="I13" s="1">
        <v>57</v>
      </c>
      <c r="J13" s="1">
        <v>1517</v>
      </c>
      <c r="K13" s="2">
        <f t="shared" si="1"/>
        <v>1131</v>
      </c>
      <c r="L13" s="1">
        <f t="shared" si="0"/>
        <v>305</v>
      </c>
      <c r="M13" s="1">
        <f t="shared" si="0"/>
        <v>12</v>
      </c>
      <c r="N13" s="1">
        <f t="shared" si="0"/>
        <v>689</v>
      </c>
      <c r="O13" s="2">
        <f t="shared" si="0"/>
        <v>2195</v>
      </c>
      <c r="P13" s="1">
        <f t="shared" si="0"/>
        <v>498</v>
      </c>
      <c r="Q13" s="1">
        <f t="shared" si="0"/>
        <v>57</v>
      </c>
      <c r="R13" s="1">
        <f t="shared" si="0"/>
        <v>1517</v>
      </c>
      <c r="S13" s="3">
        <f t="shared" si="2"/>
        <v>2.5968109339407745E-2</v>
      </c>
      <c r="T13" s="4">
        <f t="shared" si="3"/>
        <v>1.0610079575596816E-2</v>
      </c>
      <c r="U13" s="4">
        <f t="shared" si="4"/>
        <v>0.31233000906618313</v>
      </c>
    </row>
    <row r="14" spans="1:21" ht="14.4">
      <c r="A14" s="1" t="str">
        <f>all!A14</f>
        <v>Brunswick</v>
      </c>
      <c r="B14" s="1" t="s">
        <v>150</v>
      </c>
      <c r="C14" s="1">
        <v>4018</v>
      </c>
      <c r="D14" s="1">
        <v>242</v>
      </c>
      <c r="E14" s="1">
        <v>26</v>
      </c>
      <c r="F14" s="1">
        <v>3692</v>
      </c>
      <c r="G14" s="2">
        <v>3197</v>
      </c>
      <c r="H14" s="1">
        <v>963</v>
      </c>
      <c r="I14" s="1">
        <v>266</v>
      </c>
      <c r="J14" s="1">
        <v>1904</v>
      </c>
      <c r="K14" s="2">
        <f>SUM(C14:C19)</f>
        <v>4018</v>
      </c>
      <c r="L14" s="6">
        <f t="shared" ref="L14:Q14" si="6">SUM(D14:D19)</f>
        <v>242</v>
      </c>
      <c r="M14" s="6">
        <f t="shared" si="6"/>
        <v>26</v>
      </c>
      <c r="N14" s="6">
        <f t="shared" si="6"/>
        <v>3692</v>
      </c>
      <c r="O14" s="2">
        <f t="shared" si="6"/>
        <v>3197</v>
      </c>
      <c r="P14" s="6">
        <f t="shared" si="6"/>
        <v>963</v>
      </c>
      <c r="Q14" s="6">
        <f t="shared" si="6"/>
        <v>266</v>
      </c>
      <c r="R14" s="6">
        <f t="shared" ref="R14" si="7">J14+J15</f>
        <v>1904</v>
      </c>
      <c r="S14" s="3">
        <f t="shared" si="2"/>
        <v>8.320300281513919E-2</v>
      </c>
      <c r="T14" s="4">
        <f t="shared" si="3"/>
        <v>6.4708810353409658E-3</v>
      </c>
      <c r="U14" s="4">
        <f t="shared" si="4"/>
        <v>0.65975696926375982</v>
      </c>
    </row>
    <row r="15" spans="1:21" ht="14.4">
      <c r="A15" s="1"/>
      <c r="B15" s="1" t="s">
        <v>151</v>
      </c>
      <c r="C15" s="1"/>
      <c r="D15" s="1"/>
      <c r="E15" s="1"/>
      <c r="F15" s="1"/>
      <c r="G15" s="2"/>
      <c r="H15" s="1"/>
      <c r="I15" s="1"/>
      <c r="J15" s="1"/>
      <c r="K15" s="2"/>
      <c r="L15" s="1"/>
      <c r="M15" s="1"/>
      <c r="N15" s="1"/>
      <c r="O15" s="2"/>
      <c r="P15" s="1"/>
      <c r="Q15" s="1"/>
      <c r="R15" s="1"/>
      <c r="S15" s="3" t="str">
        <f t="shared" si="2"/>
        <v/>
      </c>
      <c r="T15" s="4" t="str">
        <f t="shared" si="3"/>
        <v/>
      </c>
      <c r="U15" s="4" t="str">
        <f t="shared" si="4"/>
        <v/>
      </c>
    </row>
    <row r="16" spans="1:21" ht="14.4">
      <c r="A16" s="1"/>
      <c r="B16" s="1" t="s">
        <v>152</v>
      </c>
      <c r="C16" s="1"/>
      <c r="D16" s="1"/>
      <c r="E16" s="1"/>
      <c r="F16" s="1"/>
      <c r="G16" s="2"/>
      <c r="H16" s="1"/>
      <c r="I16" s="1"/>
      <c r="J16" s="1"/>
      <c r="K16" s="2"/>
      <c r="L16" s="1"/>
      <c r="M16" s="1"/>
      <c r="N16" s="1"/>
      <c r="O16" s="2"/>
      <c r="P16" s="1"/>
      <c r="Q16" s="1"/>
      <c r="R16" s="1"/>
      <c r="S16" s="3" t="str">
        <f t="shared" si="2"/>
        <v/>
      </c>
      <c r="T16" s="4" t="str">
        <f t="shared" si="3"/>
        <v/>
      </c>
      <c r="U16" s="4" t="str">
        <f t="shared" si="4"/>
        <v/>
      </c>
    </row>
    <row r="17" spans="1:21" ht="14.4">
      <c r="A17" s="1"/>
      <c r="B17" s="1" t="s">
        <v>153</v>
      </c>
      <c r="C17" s="1"/>
      <c r="D17" s="1"/>
      <c r="E17" s="1"/>
      <c r="F17" s="1"/>
      <c r="G17" s="2"/>
      <c r="H17" s="1"/>
      <c r="I17" s="1"/>
      <c r="J17" s="1"/>
      <c r="K17" s="2"/>
      <c r="L17" s="1"/>
      <c r="M17" s="1"/>
      <c r="N17" s="1"/>
      <c r="O17" s="2"/>
      <c r="P17" s="1"/>
      <c r="Q17" s="1"/>
      <c r="R17" s="1"/>
      <c r="S17" s="3" t="str">
        <f t="shared" si="2"/>
        <v/>
      </c>
      <c r="T17" s="4" t="str">
        <f t="shared" si="3"/>
        <v/>
      </c>
      <c r="U17" s="4" t="str">
        <f t="shared" si="4"/>
        <v/>
      </c>
    </row>
    <row r="18" spans="1:21" ht="14.4">
      <c r="A18" s="1"/>
      <c r="B18" s="1" t="s">
        <v>154</v>
      </c>
      <c r="C18" s="1"/>
      <c r="D18" s="1"/>
      <c r="E18" s="1"/>
      <c r="F18" s="1"/>
      <c r="G18" s="2"/>
      <c r="H18" s="1"/>
      <c r="I18" s="1"/>
      <c r="J18" s="1"/>
      <c r="K18" s="2"/>
      <c r="L18" s="1"/>
      <c r="M18" s="1"/>
      <c r="N18" s="1"/>
      <c r="O18" s="2"/>
      <c r="P18" s="1"/>
      <c r="Q18" s="1"/>
      <c r="R18" s="1"/>
      <c r="S18" s="3" t="str">
        <f t="shared" si="2"/>
        <v/>
      </c>
      <c r="T18" s="4" t="str">
        <f t="shared" si="3"/>
        <v/>
      </c>
      <c r="U18" s="4" t="str">
        <f t="shared" si="4"/>
        <v/>
      </c>
    </row>
    <row r="19" spans="1:21" ht="14.4">
      <c r="A19" s="1"/>
      <c r="B19" s="1" t="s">
        <v>155</v>
      </c>
      <c r="C19" s="1"/>
      <c r="D19" s="1"/>
      <c r="E19" s="1"/>
      <c r="F19" s="1"/>
      <c r="G19" s="2"/>
      <c r="H19" s="1"/>
      <c r="I19" s="1"/>
      <c r="J19" s="1"/>
      <c r="K19" s="2"/>
      <c r="L19" s="1"/>
      <c r="M19" s="1"/>
      <c r="N19" s="1"/>
      <c r="O19" s="2"/>
      <c r="P19" s="1"/>
      <c r="Q19" s="1"/>
      <c r="R19" s="1"/>
      <c r="S19" s="3" t="str">
        <f t="shared" si="2"/>
        <v/>
      </c>
      <c r="T19" s="4" t="str">
        <f t="shared" si="3"/>
        <v/>
      </c>
      <c r="U19" s="4" t="str">
        <f t="shared" si="4"/>
        <v/>
      </c>
    </row>
    <row r="20" spans="1:21" ht="14.4">
      <c r="A20" s="1" t="str">
        <f>all!A20</f>
        <v>Buncombe</v>
      </c>
      <c r="B20" s="1" t="s">
        <v>157</v>
      </c>
      <c r="C20" s="1">
        <v>3897</v>
      </c>
      <c r="D20" s="1">
        <v>563</v>
      </c>
      <c r="E20" s="1">
        <v>68</v>
      </c>
      <c r="F20" s="1">
        <v>3181</v>
      </c>
      <c r="G20" s="2">
        <v>4084</v>
      </c>
      <c r="H20" s="1">
        <v>1146</v>
      </c>
      <c r="I20" s="1">
        <v>593</v>
      </c>
      <c r="J20" s="1">
        <v>2253</v>
      </c>
      <c r="K20" s="2">
        <f t="shared" si="1"/>
        <v>3897</v>
      </c>
      <c r="L20" s="1">
        <f t="shared" si="0"/>
        <v>563</v>
      </c>
      <c r="M20" s="1">
        <f t="shared" si="0"/>
        <v>68</v>
      </c>
      <c r="N20" s="1">
        <f t="shared" si="0"/>
        <v>3181</v>
      </c>
      <c r="O20" s="2">
        <f t="shared" si="0"/>
        <v>4084</v>
      </c>
      <c r="P20" s="1">
        <f t="shared" si="0"/>
        <v>1146</v>
      </c>
      <c r="Q20" s="1">
        <f t="shared" si="0"/>
        <v>593</v>
      </c>
      <c r="R20" s="1">
        <f t="shared" si="0"/>
        <v>2253</v>
      </c>
      <c r="S20" s="3">
        <f t="shared" si="2"/>
        <v>0.14520078354554358</v>
      </c>
      <c r="T20" s="4">
        <f t="shared" si="3"/>
        <v>1.7449319989735694E-2</v>
      </c>
      <c r="U20" s="4">
        <f t="shared" si="4"/>
        <v>0.58538829591461172</v>
      </c>
    </row>
    <row r="21" spans="1:21" ht="14.4">
      <c r="A21" s="1" t="str">
        <f>all!A21</f>
        <v>Burke</v>
      </c>
      <c r="B21" s="1" t="s">
        <v>159</v>
      </c>
      <c r="C21" s="1">
        <v>2456</v>
      </c>
      <c r="D21" s="1">
        <v>140</v>
      </c>
      <c r="E21" s="1">
        <v>5</v>
      </c>
      <c r="F21" s="1">
        <v>2368</v>
      </c>
      <c r="G21" s="2">
        <v>3029</v>
      </c>
      <c r="H21" s="1">
        <v>542</v>
      </c>
      <c r="I21" s="1">
        <v>132</v>
      </c>
      <c r="J21" s="1">
        <v>2262</v>
      </c>
      <c r="K21" s="2">
        <f t="shared" si="1"/>
        <v>2456</v>
      </c>
      <c r="L21" s="1">
        <f t="shared" si="1"/>
        <v>140</v>
      </c>
      <c r="M21" s="1">
        <f t="shared" si="1"/>
        <v>5</v>
      </c>
      <c r="N21" s="1">
        <f t="shared" si="1"/>
        <v>2368</v>
      </c>
      <c r="O21" s="2">
        <f t="shared" si="1"/>
        <v>3029</v>
      </c>
      <c r="P21" s="1">
        <f t="shared" si="1"/>
        <v>542</v>
      </c>
      <c r="Q21" s="1">
        <f t="shared" si="1"/>
        <v>132</v>
      </c>
      <c r="R21" s="1">
        <f t="shared" si="1"/>
        <v>2262</v>
      </c>
      <c r="S21" s="3">
        <f t="shared" si="2"/>
        <v>4.3578738857708813E-2</v>
      </c>
      <c r="T21" s="4">
        <f t="shared" si="3"/>
        <v>2.0358306188925082E-3</v>
      </c>
      <c r="U21" s="4">
        <f t="shared" si="4"/>
        <v>0.51144708423326135</v>
      </c>
    </row>
    <row r="22" spans="1:21" ht="14.4">
      <c r="A22" s="1" t="str">
        <f>all!A22</f>
        <v>Cabarrus</v>
      </c>
      <c r="B22" s="1" t="s">
        <v>161</v>
      </c>
      <c r="C22" s="1">
        <v>2367</v>
      </c>
      <c r="D22" s="1">
        <v>170</v>
      </c>
      <c r="E22" s="1">
        <v>18</v>
      </c>
      <c r="F22" s="1">
        <v>2212</v>
      </c>
      <c r="G22" s="2">
        <v>2579</v>
      </c>
      <c r="H22" s="1">
        <v>326</v>
      </c>
      <c r="I22" s="1">
        <v>545</v>
      </c>
      <c r="J22" s="1">
        <v>1775</v>
      </c>
      <c r="K22" s="2">
        <f t="shared" si="1"/>
        <v>2367</v>
      </c>
      <c r="L22" s="1">
        <f t="shared" si="1"/>
        <v>170</v>
      </c>
      <c r="M22" s="1">
        <f t="shared" si="1"/>
        <v>18</v>
      </c>
      <c r="N22" s="1">
        <f t="shared" si="1"/>
        <v>2212</v>
      </c>
      <c r="O22" s="2">
        <f t="shared" si="1"/>
        <v>2579</v>
      </c>
      <c r="P22" s="1">
        <f t="shared" si="1"/>
        <v>326</v>
      </c>
      <c r="Q22" s="1">
        <f t="shared" si="1"/>
        <v>545</v>
      </c>
      <c r="R22" s="1">
        <f t="shared" si="1"/>
        <v>1775</v>
      </c>
      <c r="S22" s="3">
        <f t="shared" si="2"/>
        <v>0.21132221791392011</v>
      </c>
      <c r="T22" s="4">
        <f t="shared" si="3"/>
        <v>7.6045627376425855E-3</v>
      </c>
      <c r="U22" s="4">
        <f t="shared" si="4"/>
        <v>0.55480311010785055</v>
      </c>
    </row>
    <row r="23" spans="1:21" ht="14.4">
      <c r="A23" s="1" t="str">
        <f>all!A23</f>
        <v>Caldwell</v>
      </c>
      <c r="B23" s="1" t="s">
        <v>163</v>
      </c>
      <c r="C23" s="1">
        <v>2650</v>
      </c>
      <c r="D23" s="1">
        <v>90</v>
      </c>
      <c r="E23" s="1">
        <v>21</v>
      </c>
      <c r="F23" s="1">
        <v>2393</v>
      </c>
      <c r="G23" s="2">
        <v>2817</v>
      </c>
      <c r="H23" s="1">
        <v>208</v>
      </c>
      <c r="I23" s="1">
        <v>219</v>
      </c>
      <c r="J23" s="1">
        <v>2342</v>
      </c>
      <c r="K23" s="2">
        <f t="shared" si="1"/>
        <v>2650</v>
      </c>
      <c r="L23" s="1">
        <f t="shared" si="1"/>
        <v>90</v>
      </c>
      <c r="M23" s="1">
        <f t="shared" si="1"/>
        <v>21</v>
      </c>
      <c r="N23" s="1">
        <f t="shared" si="1"/>
        <v>2393</v>
      </c>
      <c r="O23" s="2">
        <f t="shared" si="1"/>
        <v>2817</v>
      </c>
      <c r="P23" s="1">
        <f t="shared" si="1"/>
        <v>208</v>
      </c>
      <c r="Q23" s="1">
        <f t="shared" si="1"/>
        <v>219</v>
      </c>
      <c r="R23" s="1">
        <f t="shared" si="1"/>
        <v>2342</v>
      </c>
      <c r="S23" s="3">
        <f t="shared" si="2"/>
        <v>7.7742279020234298E-2</v>
      </c>
      <c r="T23" s="4">
        <f t="shared" si="3"/>
        <v>7.9245283018867917E-3</v>
      </c>
      <c r="U23" s="4">
        <f t="shared" si="4"/>
        <v>0.50538542766631467</v>
      </c>
    </row>
    <row r="24" spans="1:21" ht="14.4">
      <c r="A24" s="1" t="str">
        <f>all!A24</f>
        <v>Camden</v>
      </c>
      <c r="B24" s="1" t="s">
        <v>337</v>
      </c>
      <c r="C24" s="1"/>
      <c r="D24" s="1"/>
      <c r="E24" s="1"/>
      <c r="F24" s="1"/>
      <c r="G24" s="2"/>
      <c r="H24" s="1"/>
      <c r="I24" s="1"/>
      <c r="J24" s="1"/>
      <c r="K24" s="2"/>
      <c r="L24" s="1"/>
      <c r="M24" s="1"/>
      <c r="N24" s="1"/>
      <c r="O24" s="2"/>
      <c r="P24" s="1"/>
      <c r="Q24" s="1"/>
      <c r="R24" s="1"/>
      <c r="S24" s="3" t="str">
        <f t="shared" si="2"/>
        <v/>
      </c>
      <c r="T24" s="4" t="str">
        <f t="shared" si="3"/>
        <v/>
      </c>
      <c r="U24" s="4"/>
    </row>
    <row r="25" spans="1:21" ht="14.4">
      <c r="A25" s="1" t="str">
        <f>all!A25</f>
        <v>Carteret</v>
      </c>
      <c r="B25" s="1" t="s">
        <v>165</v>
      </c>
      <c r="C25" s="1">
        <v>2578</v>
      </c>
      <c r="D25" s="1">
        <v>267</v>
      </c>
      <c r="E25" s="1">
        <v>39</v>
      </c>
      <c r="F25" s="1">
        <v>2096</v>
      </c>
      <c r="G25" s="2">
        <v>1622</v>
      </c>
      <c r="H25" s="1">
        <v>586</v>
      </c>
      <c r="I25" s="1">
        <v>280</v>
      </c>
      <c r="J25" s="1">
        <v>666</v>
      </c>
      <c r="K25" s="2">
        <f t="shared" si="1"/>
        <v>2578</v>
      </c>
      <c r="L25" s="1">
        <f t="shared" si="1"/>
        <v>267</v>
      </c>
      <c r="M25" s="1">
        <f t="shared" si="1"/>
        <v>39</v>
      </c>
      <c r="N25" s="1">
        <f t="shared" si="1"/>
        <v>2096</v>
      </c>
      <c r="O25" s="2">
        <f t="shared" si="1"/>
        <v>1622</v>
      </c>
      <c r="P25" s="1">
        <f t="shared" si="1"/>
        <v>586</v>
      </c>
      <c r="Q25" s="1">
        <f t="shared" si="1"/>
        <v>280</v>
      </c>
      <c r="R25" s="1">
        <f t="shared" si="1"/>
        <v>666</v>
      </c>
      <c r="S25" s="3">
        <f t="shared" si="2"/>
        <v>0.17262638717632553</v>
      </c>
      <c r="T25" s="4">
        <f t="shared" si="3"/>
        <v>1.5128006206361521E-2</v>
      </c>
      <c r="U25" s="4">
        <f t="shared" si="4"/>
        <v>0.75887038377986971</v>
      </c>
    </row>
    <row r="26" spans="1:21" ht="14.4">
      <c r="A26" s="1" t="str">
        <f>all!A26</f>
        <v>Caswell</v>
      </c>
      <c r="B26" s="1" t="s">
        <v>166</v>
      </c>
      <c r="C26" s="1">
        <v>962</v>
      </c>
      <c r="D26" s="1">
        <v>96</v>
      </c>
      <c r="E26" s="1">
        <v>10</v>
      </c>
      <c r="F26" s="1">
        <v>856</v>
      </c>
      <c r="G26" s="2">
        <v>1224</v>
      </c>
      <c r="H26" s="1">
        <v>197</v>
      </c>
      <c r="I26" s="1">
        <v>67</v>
      </c>
      <c r="J26" s="1">
        <v>960</v>
      </c>
      <c r="K26" s="2">
        <f t="shared" si="1"/>
        <v>962</v>
      </c>
      <c r="L26" s="1">
        <f t="shared" si="1"/>
        <v>96</v>
      </c>
      <c r="M26" s="1">
        <f t="shared" si="1"/>
        <v>10</v>
      </c>
      <c r="N26" s="1">
        <f t="shared" si="1"/>
        <v>856</v>
      </c>
      <c r="O26" s="2">
        <f t="shared" si="1"/>
        <v>1224</v>
      </c>
      <c r="P26" s="1">
        <f t="shared" si="1"/>
        <v>197</v>
      </c>
      <c r="Q26" s="1">
        <f t="shared" si="1"/>
        <v>67</v>
      </c>
      <c r="R26" s="1">
        <f t="shared" si="1"/>
        <v>960</v>
      </c>
      <c r="S26" s="3">
        <f t="shared" si="2"/>
        <v>5.4738562091503268E-2</v>
      </c>
      <c r="T26" s="4">
        <f t="shared" si="3"/>
        <v>1.0395010395010396E-2</v>
      </c>
      <c r="U26" s="4">
        <f t="shared" si="4"/>
        <v>0.47136563876651982</v>
      </c>
    </row>
    <row r="27" spans="1:21" ht="14.4">
      <c r="A27" s="1" t="str">
        <f>all!A27</f>
        <v>Catawba</v>
      </c>
      <c r="B27" s="1" t="s">
        <v>168</v>
      </c>
      <c r="C27" s="1">
        <v>3688</v>
      </c>
      <c r="D27" s="1">
        <v>328</v>
      </c>
      <c r="E27" s="1">
        <v>22</v>
      </c>
      <c r="F27" s="1">
        <v>3327</v>
      </c>
      <c r="G27" s="2">
        <v>3400</v>
      </c>
      <c r="H27" s="1">
        <v>705</v>
      </c>
      <c r="I27" s="1">
        <v>380</v>
      </c>
      <c r="J27" s="1">
        <v>2299</v>
      </c>
      <c r="K27" s="2">
        <f t="shared" si="1"/>
        <v>3688</v>
      </c>
      <c r="L27" s="1">
        <f t="shared" si="1"/>
        <v>328</v>
      </c>
      <c r="M27" s="1">
        <f t="shared" si="1"/>
        <v>22</v>
      </c>
      <c r="N27" s="1">
        <f t="shared" si="1"/>
        <v>3327</v>
      </c>
      <c r="O27" s="2">
        <f t="shared" si="1"/>
        <v>3400</v>
      </c>
      <c r="P27" s="1">
        <f t="shared" si="1"/>
        <v>705</v>
      </c>
      <c r="Q27" s="1">
        <f t="shared" si="1"/>
        <v>380</v>
      </c>
      <c r="R27" s="1">
        <f t="shared" si="1"/>
        <v>2299</v>
      </c>
      <c r="S27" s="3">
        <f t="shared" si="2"/>
        <v>0.11176470588235295</v>
      </c>
      <c r="T27" s="4">
        <f t="shared" si="3"/>
        <v>5.9652928416485899E-3</v>
      </c>
      <c r="U27" s="4">
        <f t="shared" si="4"/>
        <v>0.59136153572698191</v>
      </c>
    </row>
    <row r="28" spans="1:21" ht="14.4">
      <c r="A28" s="1" t="str">
        <f>all!A28</f>
        <v>Chatham</v>
      </c>
      <c r="B28" s="1" t="s">
        <v>170</v>
      </c>
      <c r="C28" s="1">
        <v>808</v>
      </c>
      <c r="D28" s="1">
        <v>271</v>
      </c>
      <c r="E28" s="1">
        <v>6</v>
      </c>
      <c r="F28" s="1">
        <v>411</v>
      </c>
      <c r="G28" s="2">
        <v>1153</v>
      </c>
      <c r="H28" s="1">
        <v>516</v>
      </c>
      <c r="I28" s="1">
        <v>78</v>
      </c>
      <c r="J28" s="1">
        <v>458</v>
      </c>
      <c r="K28" s="2">
        <f t="shared" si="1"/>
        <v>808</v>
      </c>
      <c r="L28" s="1">
        <f t="shared" si="1"/>
        <v>271</v>
      </c>
      <c r="M28" s="1">
        <f t="shared" si="1"/>
        <v>6</v>
      </c>
      <c r="N28" s="1">
        <f t="shared" si="1"/>
        <v>411</v>
      </c>
      <c r="O28" s="2">
        <f t="shared" si="1"/>
        <v>1153</v>
      </c>
      <c r="P28" s="1">
        <f t="shared" si="1"/>
        <v>516</v>
      </c>
      <c r="Q28" s="1">
        <f t="shared" si="1"/>
        <v>78</v>
      </c>
      <c r="R28" s="1">
        <f t="shared" si="1"/>
        <v>458</v>
      </c>
      <c r="S28" s="3">
        <f t="shared" si="2"/>
        <v>6.764960971379011E-2</v>
      </c>
      <c r="T28" s="4">
        <f t="shared" si="3"/>
        <v>7.4257425742574254E-3</v>
      </c>
      <c r="U28" s="4">
        <f t="shared" si="4"/>
        <v>0.47295742232451093</v>
      </c>
    </row>
    <row r="29" spans="1:21" ht="14.4">
      <c r="A29" s="1" t="str">
        <f>all!A29</f>
        <v>Cherokee</v>
      </c>
      <c r="B29" s="1" t="s">
        <v>172</v>
      </c>
      <c r="C29" s="1"/>
      <c r="D29" s="1"/>
      <c r="E29" s="1"/>
      <c r="F29" s="1"/>
      <c r="G29" s="2"/>
      <c r="H29" s="1"/>
      <c r="I29" s="1"/>
      <c r="J29" s="1"/>
      <c r="K29" s="2">
        <f>C29+C31+C54</f>
        <v>0</v>
      </c>
      <c r="L29" s="1">
        <f t="shared" ref="L29:Q29" si="8">D29+D31+D54</f>
        <v>0</v>
      </c>
      <c r="M29" s="1">
        <f t="shared" si="8"/>
        <v>0</v>
      </c>
      <c r="N29" s="1">
        <f t="shared" si="8"/>
        <v>0</v>
      </c>
      <c r="O29" s="2">
        <f t="shared" si="8"/>
        <v>0</v>
      </c>
      <c r="P29" s="1">
        <f t="shared" si="8"/>
        <v>0</v>
      </c>
      <c r="Q29" s="1">
        <f t="shared" si="8"/>
        <v>0</v>
      </c>
      <c r="R29" s="1">
        <f t="shared" si="1"/>
        <v>0</v>
      </c>
      <c r="S29" s="3" t="str">
        <f t="shared" si="2"/>
        <v/>
      </c>
      <c r="T29" s="4" t="str">
        <f t="shared" si="3"/>
        <v/>
      </c>
      <c r="U29" s="4" t="str">
        <f t="shared" si="4"/>
        <v/>
      </c>
    </row>
    <row r="30" spans="1:21" ht="14.4">
      <c r="A30" s="1" t="str">
        <f>all!A30</f>
        <v>Chowan</v>
      </c>
      <c r="B30" s="1" t="s">
        <v>174</v>
      </c>
      <c r="C30" s="1">
        <v>806</v>
      </c>
      <c r="D30" s="1">
        <v>78</v>
      </c>
      <c r="E30" s="1">
        <v>17</v>
      </c>
      <c r="F30" s="1">
        <v>711</v>
      </c>
      <c r="G30" s="2">
        <v>745</v>
      </c>
      <c r="H30" s="1">
        <v>158</v>
      </c>
      <c r="I30" s="1">
        <v>109</v>
      </c>
      <c r="J30" s="1">
        <v>478</v>
      </c>
      <c r="K30" s="2">
        <f t="shared" ref="K30:Q30" si="9">C30+C53+C101</f>
        <v>1598</v>
      </c>
      <c r="L30" s="1">
        <f t="shared" si="9"/>
        <v>159</v>
      </c>
      <c r="M30" s="1">
        <f t="shared" si="9"/>
        <v>23</v>
      </c>
      <c r="N30" s="1">
        <f t="shared" si="9"/>
        <v>1416</v>
      </c>
      <c r="O30" s="2">
        <f t="shared" si="9"/>
        <v>1445</v>
      </c>
      <c r="P30" s="1">
        <f t="shared" si="9"/>
        <v>276</v>
      </c>
      <c r="Q30" s="1">
        <f t="shared" si="9"/>
        <v>140</v>
      </c>
      <c r="R30" s="1">
        <f t="shared" si="1"/>
        <v>478</v>
      </c>
      <c r="S30" s="3">
        <f t="shared" si="2"/>
        <v>9.6885813148788927E-2</v>
      </c>
      <c r="T30" s="4">
        <f t="shared" si="3"/>
        <v>1.4392991239048811E-2</v>
      </c>
      <c r="U30" s="4">
        <f t="shared" si="4"/>
        <v>0.74762407602956704</v>
      </c>
    </row>
    <row r="31" spans="1:21" ht="14.4">
      <c r="A31" s="1" t="str">
        <f>all!A31</f>
        <v>Clay</v>
      </c>
      <c r="B31" s="1" t="s">
        <v>123</v>
      </c>
      <c r="C31" s="6"/>
      <c r="D31" s="6"/>
      <c r="E31" s="6"/>
      <c r="F31" s="6"/>
      <c r="G31" s="2"/>
      <c r="H31" s="6"/>
      <c r="I31" s="6"/>
      <c r="J31" s="6"/>
      <c r="K31" s="6"/>
      <c r="L31" s="1"/>
      <c r="M31" s="1"/>
      <c r="N31" s="1"/>
      <c r="O31" s="2"/>
      <c r="P31" s="1"/>
      <c r="Q31" s="1"/>
      <c r="R31" s="1"/>
      <c r="S31" s="3" t="str">
        <f t="shared" si="2"/>
        <v/>
      </c>
      <c r="T31" s="4" t="str">
        <f t="shared" si="3"/>
        <v/>
      </c>
      <c r="U31" s="4" t="str">
        <f t="shared" si="4"/>
        <v/>
      </c>
    </row>
    <row r="32" spans="1:21" ht="14.4">
      <c r="A32" s="1" t="str">
        <f>all!A32</f>
        <v>Cleveland</v>
      </c>
      <c r="B32" s="1" t="s">
        <v>176</v>
      </c>
      <c r="C32" s="6">
        <v>3215</v>
      </c>
      <c r="D32" s="6">
        <v>7</v>
      </c>
      <c r="E32" s="6">
        <v>26</v>
      </c>
      <c r="F32" s="6">
        <v>3153</v>
      </c>
      <c r="G32" s="2">
        <v>3875</v>
      </c>
      <c r="H32" s="6">
        <v>20</v>
      </c>
      <c r="I32" s="6">
        <v>382</v>
      </c>
      <c r="J32" s="6">
        <v>3441</v>
      </c>
      <c r="K32" s="6">
        <f t="shared" si="1"/>
        <v>3215</v>
      </c>
      <c r="L32" s="1">
        <f t="shared" si="1"/>
        <v>7</v>
      </c>
      <c r="M32" s="1">
        <f t="shared" si="1"/>
        <v>26</v>
      </c>
      <c r="N32" s="1">
        <f t="shared" si="1"/>
        <v>3153</v>
      </c>
      <c r="O32" s="2">
        <f t="shared" si="1"/>
        <v>3875</v>
      </c>
      <c r="P32" s="1">
        <f t="shared" si="1"/>
        <v>20</v>
      </c>
      <c r="Q32" s="1">
        <f t="shared" si="1"/>
        <v>382</v>
      </c>
      <c r="R32" s="1">
        <f t="shared" si="1"/>
        <v>3441</v>
      </c>
      <c r="S32" s="3">
        <f t="shared" si="2"/>
        <v>9.8580645161290323E-2</v>
      </c>
      <c r="T32" s="4">
        <f t="shared" si="3"/>
        <v>8.0870917573872478E-3</v>
      </c>
      <c r="U32" s="4">
        <f t="shared" si="4"/>
        <v>0.4781619654231119</v>
      </c>
    </row>
    <row r="33" spans="1:21" ht="14.4">
      <c r="A33" s="1" t="str">
        <f>all!A33</f>
        <v>Columbus</v>
      </c>
      <c r="B33" s="1" t="s">
        <v>178</v>
      </c>
      <c r="C33" s="6">
        <v>1833</v>
      </c>
      <c r="D33" s="6">
        <v>111</v>
      </c>
      <c r="E33" s="6">
        <v>7</v>
      </c>
      <c r="F33" s="6">
        <v>1715</v>
      </c>
      <c r="G33" s="2">
        <v>2131</v>
      </c>
      <c r="H33" s="6">
        <v>557</v>
      </c>
      <c r="I33" s="6">
        <v>38</v>
      </c>
      <c r="J33" s="6">
        <v>1536</v>
      </c>
      <c r="K33" s="6">
        <f t="shared" si="1"/>
        <v>1833</v>
      </c>
      <c r="L33" s="1">
        <f t="shared" si="1"/>
        <v>111</v>
      </c>
      <c r="M33" s="1">
        <f t="shared" si="1"/>
        <v>7</v>
      </c>
      <c r="N33" s="1">
        <f t="shared" si="1"/>
        <v>1715</v>
      </c>
      <c r="O33" s="2">
        <f t="shared" si="1"/>
        <v>2131</v>
      </c>
      <c r="P33" s="1">
        <f t="shared" si="1"/>
        <v>557</v>
      </c>
      <c r="Q33" s="1">
        <f t="shared" si="1"/>
        <v>38</v>
      </c>
      <c r="R33" s="1">
        <f t="shared" si="1"/>
        <v>1536</v>
      </c>
      <c r="S33" s="3">
        <f t="shared" si="2"/>
        <v>1.7832003754106054E-2</v>
      </c>
      <c r="T33" s="4">
        <f t="shared" si="3"/>
        <v>3.8188761593016913E-3</v>
      </c>
      <c r="U33" s="4">
        <f t="shared" si="4"/>
        <v>0.52752999077207008</v>
      </c>
    </row>
    <row r="34" spans="1:21" ht="14.4">
      <c r="A34" s="1" t="str">
        <f>all!A34</f>
        <v>Craven</v>
      </c>
      <c r="B34" s="1" t="s">
        <v>180</v>
      </c>
      <c r="C34" s="145">
        <v>3216</v>
      </c>
      <c r="D34" s="146">
        <v>152</v>
      </c>
      <c r="E34" s="146">
        <v>22</v>
      </c>
      <c r="F34" s="145">
        <v>3037</v>
      </c>
      <c r="G34" s="147">
        <v>2886</v>
      </c>
      <c r="H34" s="148">
        <v>398</v>
      </c>
      <c r="I34" s="148">
        <v>275</v>
      </c>
      <c r="J34" s="149">
        <v>2192</v>
      </c>
      <c r="K34" s="6">
        <f>C34+C35</f>
        <v>3348</v>
      </c>
      <c r="L34" s="1">
        <f t="shared" ref="L34:Q34" si="10">D34+D35</f>
        <v>168</v>
      </c>
      <c r="M34" s="1">
        <f t="shared" si="10"/>
        <v>32</v>
      </c>
      <c r="N34" s="1">
        <f t="shared" si="10"/>
        <v>3125</v>
      </c>
      <c r="O34" s="2">
        <f t="shared" si="10"/>
        <v>3058</v>
      </c>
      <c r="P34" s="1">
        <f t="shared" si="10"/>
        <v>444</v>
      </c>
      <c r="Q34" s="1">
        <f t="shared" si="10"/>
        <v>353</v>
      </c>
      <c r="R34" s="1">
        <f t="shared" si="1"/>
        <v>2192</v>
      </c>
      <c r="S34" s="3">
        <f t="shared" si="2"/>
        <v>0.11543492478744277</v>
      </c>
      <c r="T34" s="4">
        <f t="shared" si="3"/>
        <v>9.557945041816009E-3</v>
      </c>
      <c r="U34" s="4">
        <f t="shared" si="4"/>
        <v>0.58773744592815502</v>
      </c>
    </row>
    <row r="35" spans="1:21" ht="14.4">
      <c r="A35" s="1"/>
      <c r="B35" s="1" t="s">
        <v>181</v>
      </c>
      <c r="C35" s="6">
        <v>132</v>
      </c>
      <c r="D35" s="6">
        <v>16</v>
      </c>
      <c r="E35" s="6">
        <v>10</v>
      </c>
      <c r="F35" s="6">
        <v>88</v>
      </c>
      <c r="G35" s="2">
        <v>172</v>
      </c>
      <c r="H35" s="6">
        <v>46</v>
      </c>
      <c r="I35" s="6">
        <v>78</v>
      </c>
      <c r="J35" s="6">
        <v>31</v>
      </c>
      <c r="K35" s="6"/>
      <c r="L35" s="1"/>
      <c r="M35" s="1"/>
      <c r="N35" s="1"/>
      <c r="O35" s="2"/>
      <c r="P35" s="1"/>
      <c r="Q35" s="1"/>
      <c r="R35" s="1"/>
      <c r="S35" s="3" t="str">
        <f t="shared" si="2"/>
        <v/>
      </c>
      <c r="T35" s="4" t="str">
        <f t="shared" si="3"/>
        <v/>
      </c>
      <c r="U35" s="4" t="str">
        <f t="shared" si="4"/>
        <v/>
      </c>
    </row>
    <row r="36" spans="1:21" ht="14.4">
      <c r="A36" s="1" t="str">
        <f>all!A36</f>
        <v>Cumberland</v>
      </c>
      <c r="B36" s="1" t="s">
        <v>182</v>
      </c>
      <c r="C36" s="6">
        <v>5316</v>
      </c>
      <c r="D36" s="6">
        <v>217</v>
      </c>
      <c r="E36" s="6">
        <v>32</v>
      </c>
      <c r="F36" s="6">
        <v>4750</v>
      </c>
      <c r="G36" s="2">
        <v>6180</v>
      </c>
      <c r="H36" s="6">
        <v>780</v>
      </c>
      <c r="I36" s="6">
        <v>455</v>
      </c>
      <c r="J36" s="6">
        <v>4627</v>
      </c>
      <c r="K36" s="6">
        <f t="shared" si="1"/>
        <v>5316</v>
      </c>
      <c r="L36" s="1">
        <f t="shared" si="1"/>
        <v>217</v>
      </c>
      <c r="M36" s="1">
        <f t="shared" si="1"/>
        <v>32</v>
      </c>
      <c r="N36" s="1">
        <f t="shared" si="1"/>
        <v>4750</v>
      </c>
      <c r="O36" s="2">
        <f t="shared" si="1"/>
        <v>6180</v>
      </c>
      <c r="P36" s="1">
        <f t="shared" si="1"/>
        <v>780</v>
      </c>
      <c r="Q36" s="1">
        <f t="shared" si="1"/>
        <v>455</v>
      </c>
      <c r="R36" s="1">
        <f t="shared" si="1"/>
        <v>4627</v>
      </c>
      <c r="S36" s="3">
        <f t="shared" si="2"/>
        <v>7.3624595469255663E-2</v>
      </c>
      <c r="T36" s="4">
        <f t="shared" si="3"/>
        <v>6.0195635816403309E-3</v>
      </c>
      <c r="U36" s="4">
        <f t="shared" si="4"/>
        <v>0.50655860083182258</v>
      </c>
    </row>
    <row r="37" spans="1:21" ht="14.4">
      <c r="A37" s="1" t="str">
        <f>all!A37</f>
        <v>Currituck</v>
      </c>
      <c r="B37" s="1" t="s">
        <v>184</v>
      </c>
      <c r="C37" s="1"/>
      <c r="D37" s="1"/>
      <c r="E37" s="1"/>
      <c r="F37" s="1"/>
      <c r="G37" s="2">
        <v>336</v>
      </c>
      <c r="H37" s="1">
        <v>73</v>
      </c>
      <c r="I37" s="1">
        <v>73</v>
      </c>
      <c r="J37" s="1">
        <v>190</v>
      </c>
      <c r="K37" s="2">
        <f t="shared" si="1"/>
        <v>0</v>
      </c>
      <c r="L37" s="1">
        <f t="shared" si="1"/>
        <v>0</v>
      </c>
      <c r="M37" s="1">
        <f t="shared" si="1"/>
        <v>0</v>
      </c>
      <c r="N37" s="1">
        <f t="shared" si="1"/>
        <v>0</v>
      </c>
      <c r="O37" s="2">
        <f t="shared" si="1"/>
        <v>336</v>
      </c>
      <c r="P37" s="1">
        <f t="shared" si="1"/>
        <v>73</v>
      </c>
      <c r="Q37" s="1">
        <f t="shared" si="1"/>
        <v>73</v>
      </c>
      <c r="R37" s="1">
        <f t="shared" si="1"/>
        <v>190</v>
      </c>
      <c r="S37" s="3">
        <f t="shared" si="2"/>
        <v>0.21726190476190477</v>
      </c>
      <c r="T37" s="4" t="str">
        <f t="shared" si="3"/>
        <v/>
      </c>
      <c r="U37" s="4">
        <f t="shared" si="4"/>
        <v>0</v>
      </c>
    </row>
    <row r="38" spans="1:21" ht="14.4">
      <c r="A38" s="1" t="str">
        <f>all!A38</f>
        <v>Dare</v>
      </c>
      <c r="B38" s="1" t="s">
        <v>186</v>
      </c>
      <c r="C38" s="1">
        <v>1084</v>
      </c>
      <c r="D38" s="1">
        <v>108</v>
      </c>
      <c r="E38" s="1">
        <v>52</v>
      </c>
      <c r="F38" s="1">
        <v>924</v>
      </c>
      <c r="G38" s="2">
        <v>705</v>
      </c>
      <c r="H38" s="1">
        <v>140</v>
      </c>
      <c r="I38" s="1">
        <v>338</v>
      </c>
      <c r="J38" s="1">
        <v>227</v>
      </c>
      <c r="K38" s="2">
        <f>C38+C39</f>
        <v>1223</v>
      </c>
      <c r="L38" s="6">
        <f t="shared" ref="L38:Q38" si="11">D38+D39</f>
        <v>108</v>
      </c>
      <c r="M38" s="6">
        <f t="shared" si="11"/>
        <v>57</v>
      </c>
      <c r="N38" s="6">
        <f t="shared" si="11"/>
        <v>1054</v>
      </c>
      <c r="O38" s="2">
        <f t="shared" si="11"/>
        <v>808</v>
      </c>
      <c r="P38" s="6">
        <f t="shared" si="11"/>
        <v>151</v>
      </c>
      <c r="Q38" s="6">
        <f t="shared" si="11"/>
        <v>416</v>
      </c>
      <c r="R38" s="1">
        <f t="shared" si="1"/>
        <v>227</v>
      </c>
      <c r="S38" s="3">
        <f t="shared" si="2"/>
        <v>0.51485148514851486</v>
      </c>
      <c r="T38" s="4">
        <f t="shared" si="3"/>
        <v>4.6606704824202781E-2</v>
      </c>
      <c r="U38" s="4">
        <f t="shared" si="4"/>
        <v>0.82279469164715069</v>
      </c>
    </row>
    <row r="39" spans="1:21" ht="14.4">
      <c r="A39" s="1"/>
      <c r="B39" s="1" t="s">
        <v>187</v>
      </c>
      <c r="C39" s="1">
        <v>139</v>
      </c>
      <c r="D39" s="1">
        <v>0</v>
      </c>
      <c r="E39" s="1">
        <v>5</v>
      </c>
      <c r="F39" s="1">
        <v>130</v>
      </c>
      <c r="G39" s="2">
        <v>103</v>
      </c>
      <c r="H39" s="1">
        <v>11</v>
      </c>
      <c r="I39" s="1">
        <v>78</v>
      </c>
      <c r="J39" s="1">
        <v>26</v>
      </c>
      <c r="K39" s="2"/>
      <c r="L39" s="6"/>
      <c r="M39" s="6"/>
      <c r="N39" s="6"/>
      <c r="O39" s="2"/>
      <c r="P39" s="6"/>
      <c r="Q39" s="6"/>
      <c r="R39" s="1"/>
      <c r="S39" s="3" t="str">
        <f t="shared" si="2"/>
        <v/>
      </c>
      <c r="T39" s="4" t="str">
        <f t="shared" si="3"/>
        <v/>
      </c>
      <c r="U39" s="4" t="str">
        <f t="shared" si="4"/>
        <v/>
      </c>
    </row>
    <row r="40" spans="1:21" ht="14.4">
      <c r="A40" s="1" t="str">
        <f>all!A40</f>
        <v>Davidson</v>
      </c>
      <c r="B40" s="1" t="s">
        <v>188</v>
      </c>
      <c r="C40" s="1">
        <v>3446</v>
      </c>
      <c r="D40" s="1">
        <v>134</v>
      </c>
      <c r="E40" s="1">
        <v>37</v>
      </c>
      <c r="F40" s="1">
        <v>3275</v>
      </c>
      <c r="G40" s="2">
        <v>3893</v>
      </c>
      <c r="H40" s="1">
        <v>456</v>
      </c>
      <c r="I40" s="1">
        <v>344</v>
      </c>
      <c r="J40" s="1">
        <v>3093</v>
      </c>
      <c r="K40" s="2">
        <f t="shared" si="1"/>
        <v>3446</v>
      </c>
      <c r="L40" s="6">
        <f t="shared" si="1"/>
        <v>134</v>
      </c>
      <c r="M40" s="6">
        <f t="shared" si="1"/>
        <v>37</v>
      </c>
      <c r="N40" s="6">
        <f t="shared" si="1"/>
        <v>3275</v>
      </c>
      <c r="O40" s="2">
        <f t="shared" si="1"/>
        <v>3893</v>
      </c>
      <c r="P40" s="6">
        <f t="shared" si="1"/>
        <v>456</v>
      </c>
      <c r="Q40" s="6">
        <f t="shared" si="1"/>
        <v>344</v>
      </c>
      <c r="R40" s="1">
        <f t="shared" si="1"/>
        <v>3093</v>
      </c>
      <c r="S40" s="3">
        <f t="shared" si="2"/>
        <v>8.8363729771384542E-2</v>
      </c>
      <c r="T40" s="4">
        <f t="shared" si="3"/>
        <v>1.0737086477074869E-2</v>
      </c>
      <c r="U40" s="4">
        <f t="shared" si="4"/>
        <v>0.51429020100502509</v>
      </c>
    </row>
    <row r="41" spans="1:21" ht="14.4">
      <c r="A41" s="1" t="str">
        <f>all!A41</f>
        <v>Davie</v>
      </c>
      <c r="B41" s="1" t="s">
        <v>189</v>
      </c>
      <c r="C41" s="1">
        <v>740</v>
      </c>
      <c r="D41" s="1">
        <v>76</v>
      </c>
      <c r="E41" s="1">
        <v>8</v>
      </c>
      <c r="F41" s="1">
        <v>656</v>
      </c>
      <c r="G41" s="2">
        <v>1015</v>
      </c>
      <c r="H41" s="1">
        <v>275</v>
      </c>
      <c r="I41" s="1">
        <v>79</v>
      </c>
      <c r="J41" s="1">
        <v>661</v>
      </c>
      <c r="K41" s="2">
        <f t="shared" si="1"/>
        <v>740</v>
      </c>
      <c r="L41" s="6">
        <f t="shared" si="1"/>
        <v>76</v>
      </c>
      <c r="M41" s="6">
        <f t="shared" si="1"/>
        <v>8</v>
      </c>
      <c r="N41" s="6">
        <f t="shared" si="1"/>
        <v>656</v>
      </c>
      <c r="O41" s="2">
        <f t="shared" si="1"/>
        <v>1015</v>
      </c>
      <c r="P41" s="6">
        <f t="shared" si="1"/>
        <v>275</v>
      </c>
      <c r="Q41" s="6">
        <f t="shared" si="1"/>
        <v>79</v>
      </c>
      <c r="R41" s="1">
        <f t="shared" si="1"/>
        <v>661</v>
      </c>
      <c r="S41" s="3">
        <f t="shared" si="2"/>
        <v>7.7832512315270941E-2</v>
      </c>
      <c r="T41" s="4">
        <f t="shared" si="3"/>
        <v>1.0810810810810811E-2</v>
      </c>
      <c r="U41" s="4">
        <f t="shared" si="4"/>
        <v>0.49810174639331817</v>
      </c>
    </row>
    <row r="42" spans="1:21" ht="14.4">
      <c r="A42" s="1" t="str">
        <f>all!A42</f>
        <v>Duplin</v>
      </c>
      <c r="B42" s="1" t="s">
        <v>191</v>
      </c>
      <c r="C42" s="1">
        <v>1179</v>
      </c>
      <c r="D42" s="1">
        <v>220</v>
      </c>
      <c r="E42" s="1">
        <v>14</v>
      </c>
      <c r="F42" s="1">
        <v>946</v>
      </c>
      <c r="G42" s="2">
        <v>2278</v>
      </c>
      <c r="H42" s="1">
        <v>700</v>
      </c>
      <c r="I42" s="1">
        <v>115</v>
      </c>
      <c r="J42" s="1">
        <v>1442</v>
      </c>
      <c r="K42" s="2">
        <f>SUM(C42:C46)</f>
        <v>1179</v>
      </c>
      <c r="L42" s="6">
        <f t="shared" ref="L42:Q42" si="12">SUM(D42:D46)</f>
        <v>220</v>
      </c>
      <c r="M42" s="6">
        <f t="shared" si="12"/>
        <v>14</v>
      </c>
      <c r="N42" s="6">
        <f t="shared" si="12"/>
        <v>946</v>
      </c>
      <c r="O42" s="2">
        <f t="shared" si="12"/>
        <v>2278</v>
      </c>
      <c r="P42" s="6">
        <f t="shared" si="12"/>
        <v>700</v>
      </c>
      <c r="Q42" s="6">
        <f t="shared" si="12"/>
        <v>115</v>
      </c>
      <c r="R42" s="1">
        <f t="shared" si="1"/>
        <v>1442</v>
      </c>
      <c r="S42" s="3">
        <f t="shared" si="2"/>
        <v>5.0482879719051799E-2</v>
      </c>
      <c r="T42" s="4">
        <f t="shared" si="3"/>
        <v>1.1874469889737066E-2</v>
      </c>
      <c r="U42" s="4">
        <f t="shared" si="4"/>
        <v>0.3961474036850921</v>
      </c>
    </row>
    <row r="43" spans="1:21" ht="14.4">
      <c r="A43" s="1"/>
      <c r="B43" s="1" t="s">
        <v>192</v>
      </c>
      <c r="C43" s="1"/>
      <c r="D43" s="1"/>
      <c r="E43" s="1"/>
      <c r="F43" s="1"/>
      <c r="G43" s="2"/>
      <c r="H43" s="1"/>
      <c r="I43" s="1"/>
      <c r="J43" s="1"/>
      <c r="K43" s="2"/>
      <c r="L43" s="1"/>
      <c r="M43" s="1"/>
      <c r="N43" s="1"/>
      <c r="O43" s="2"/>
      <c r="P43" s="1"/>
      <c r="Q43" s="1"/>
      <c r="R43" s="1"/>
      <c r="S43" s="3" t="str">
        <f t="shared" si="2"/>
        <v/>
      </c>
      <c r="T43" s="4" t="str">
        <f t="shared" si="3"/>
        <v/>
      </c>
      <c r="U43" s="4" t="str">
        <f t="shared" si="4"/>
        <v/>
      </c>
    </row>
    <row r="44" spans="1:21" ht="14.4">
      <c r="A44" s="1"/>
      <c r="B44" s="1" t="s">
        <v>193</v>
      </c>
      <c r="C44" s="1"/>
      <c r="D44" s="1"/>
      <c r="E44" s="1"/>
      <c r="F44" s="1"/>
      <c r="G44" s="2"/>
      <c r="H44" s="1"/>
      <c r="I44" s="1"/>
      <c r="J44" s="1"/>
      <c r="K44" s="2"/>
      <c r="L44" s="1"/>
      <c r="M44" s="1"/>
      <c r="N44" s="1"/>
      <c r="O44" s="2"/>
      <c r="P44" s="1"/>
      <c r="Q44" s="1"/>
      <c r="R44" s="1"/>
      <c r="S44" s="3" t="str">
        <f t="shared" si="2"/>
        <v/>
      </c>
      <c r="T44" s="4" t="str">
        <f t="shared" si="3"/>
        <v/>
      </c>
      <c r="U44" s="4" t="str">
        <f t="shared" si="4"/>
        <v/>
      </c>
    </row>
    <row r="45" spans="1:21" ht="14.4">
      <c r="A45" s="1"/>
      <c r="B45" s="1" t="s">
        <v>194</v>
      </c>
      <c r="C45" s="1"/>
      <c r="D45" s="1"/>
      <c r="E45" s="1"/>
      <c r="F45" s="1"/>
      <c r="G45" s="2"/>
      <c r="H45" s="1"/>
      <c r="I45" s="1"/>
      <c r="J45" s="1"/>
      <c r="K45" s="2"/>
      <c r="L45" s="1"/>
      <c r="M45" s="1"/>
      <c r="N45" s="1"/>
      <c r="O45" s="2"/>
      <c r="P45" s="1"/>
      <c r="Q45" s="1"/>
      <c r="R45" s="1"/>
      <c r="S45" s="3" t="str">
        <f t="shared" si="2"/>
        <v/>
      </c>
      <c r="T45" s="4" t="str">
        <f t="shared" si="3"/>
        <v/>
      </c>
      <c r="U45" s="4" t="str">
        <f t="shared" si="4"/>
        <v/>
      </c>
    </row>
    <row r="46" spans="1:21" ht="14.4">
      <c r="A46" s="1"/>
      <c r="B46" s="1" t="s">
        <v>195</v>
      </c>
      <c r="C46" s="1"/>
      <c r="D46" s="1"/>
      <c r="E46" s="1"/>
      <c r="F46" s="1"/>
      <c r="G46" s="2"/>
      <c r="H46" s="1"/>
      <c r="I46" s="1"/>
      <c r="J46" s="1"/>
      <c r="K46" s="2"/>
      <c r="L46" s="1"/>
      <c r="M46" s="1"/>
      <c r="N46" s="1"/>
      <c r="O46" s="2"/>
      <c r="P46" s="1"/>
      <c r="Q46" s="1"/>
      <c r="R46" s="1"/>
      <c r="S46" s="3" t="str">
        <f t="shared" si="2"/>
        <v/>
      </c>
      <c r="T46" s="4" t="str">
        <f t="shared" si="3"/>
        <v/>
      </c>
      <c r="U46" s="4" t="str">
        <f t="shared" si="4"/>
        <v/>
      </c>
    </row>
    <row r="47" spans="1:21" ht="14.4">
      <c r="A47" s="1" t="str">
        <f>all!A47</f>
        <v>Durham</v>
      </c>
      <c r="B47" s="1" t="s">
        <v>196</v>
      </c>
      <c r="C47" s="1">
        <v>2745</v>
      </c>
      <c r="D47" s="1">
        <v>551</v>
      </c>
      <c r="E47" s="1">
        <v>27</v>
      </c>
      <c r="F47" s="1">
        <v>2170</v>
      </c>
      <c r="G47" s="2">
        <v>3640</v>
      </c>
      <c r="H47" s="1">
        <v>856</v>
      </c>
      <c r="I47" s="1">
        <v>371</v>
      </c>
      <c r="J47" s="1">
        <v>2451</v>
      </c>
      <c r="K47" s="2">
        <f t="shared" si="1"/>
        <v>2745</v>
      </c>
      <c r="L47" s="1">
        <f t="shared" si="1"/>
        <v>551</v>
      </c>
      <c r="M47" s="1">
        <f t="shared" si="1"/>
        <v>27</v>
      </c>
      <c r="N47" s="1">
        <f t="shared" si="1"/>
        <v>2170</v>
      </c>
      <c r="O47" s="2">
        <f t="shared" si="1"/>
        <v>3640</v>
      </c>
      <c r="P47" s="1">
        <f t="shared" si="1"/>
        <v>856</v>
      </c>
      <c r="Q47" s="1">
        <f t="shared" si="1"/>
        <v>371</v>
      </c>
      <c r="R47" s="1">
        <f t="shared" si="1"/>
        <v>2451</v>
      </c>
      <c r="S47" s="3">
        <f t="shared" si="2"/>
        <v>0.10192307692307692</v>
      </c>
      <c r="T47" s="4">
        <f t="shared" si="3"/>
        <v>9.8360655737704927E-3</v>
      </c>
      <c r="U47" s="4">
        <f t="shared" si="4"/>
        <v>0.46959532568708073</v>
      </c>
    </row>
    <row r="48" spans="1:21" ht="14.4">
      <c r="A48" s="1" t="str">
        <f>all!A48</f>
        <v>Edgecombe</v>
      </c>
      <c r="B48" s="1" t="s">
        <v>198</v>
      </c>
      <c r="C48" s="1">
        <v>415</v>
      </c>
      <c r="D48" s="1">
        <v>62</v>
      </c>
      <c r="E48" s="1">
        <v>0</v>
      </c>
      <c r="F48" s="1">
        <v>370</v>
      </c>
      <c r="G48" s="2">
        <v>1028</v>
      </c>
      <c r="H48" s="1">
        <v>260</v>
      </c>
      <c r="I48" s="1">
        <v>71</v>
      </c>
      <c r="J48" s="1">
        <v>696</v>
      </c>
      <c r="K48" s="171"/>
      <c r="O48" s="171"/>
      <c r="S48" s="3" t="str">
        <f t="shared" si="2"/>
        <v/>
      </c>
      <c r="T48" s="4" t="str">
        <f t="shared" si="3"/>
        <v/>
      </c>
      <c r="U48" s="4" t="str">
        <f t="shared" si="4"/>
        <v/>
      </c>
    </row>
    <row r="49" spans="1:21" ht="14.4">
      <c r="A49" s="1"/>
      <c r="B49" s="1" t="s">
        <v>199</v>
      </c>
      <c r="C49" s="1">
        <v>373</v>
      </c>
      <c r="D49" s="1">
        <v>2</v>
      </c>
      <c r="E49" s="1">
        <v>9</v>
      </c>
      <c r="F49" s="1">
        <v>362</v>
      </c>
      <c r="G49" s="2">
        <v>258</v>
      </c>
      <c r="H49" s="1">
        <v>8</v>
      </c>
      <c r="I49" s="1">
        <v>50</v>
      </c>
      <c r="J49" s="1">
        <v>195</v>
      </c>
      <c r="K49" s="2"/>
      <c r="L49" s="1"/>
      <c r="M49" s="1"/>
      <c r="N49" s="1"/>
      <c r="O49" s="2"/>
      <c r="P49" s="1"/>
      <c r="Q49" s="1"/>
      <c r="R49" s="1"/>
      <c r="S49" s="3" t="str">
        <f t="shared" si="2"/>
        <v/>
      </c>
      <c r="T49" s="4" t="str">
        <f t="shared" si="3"/>
        <v/>
      </c>
      <c r="U49" s="4" t="str">
        <f t="shared" si="4"/>
        <v/>
      </c>
    </row>
    <row r="50" spans="1:21" ht="14.4">
      <c r="A50" s="1" t="str">
        <f>all!A50</f>
        <v>Forsyth</v>
      </c>
      <c r="B50" s="1" t="s">
        <v>201</v>
      </c>
      <c r="C50" s="1"/>
      <c r="D50" s="1"/>
      <c r="E50" s="1"/>
      <c r="F50" s="1"/>
      <c r="G50" s="2"/>
      <c r="H50" s="1"/>
      <c r="I50" s="1"/>
      <c r="J50" s="1"/>
      <c r="K50" s="2">
        <f t="shared" si="1"/>
        <v>0</v>
      </c>
      <c r="L50" s="1">
        <f t="shared" si="1"/>
        <v>0</v>
      </c>
      <c r="M50" s="1">
        <f t="shared" si="1"/>
        <v>0</v>
      </c>
      <c r="N50" s="1">
        <f t="shared" si="1"/>
        <v>0</v>
      </c>
      <c r="O50" s="2">
        <f t="shared" si="1"/>
        <v>0</v>
      </c>
      <c r="P50" s="1">
        <f t="shared" si="1"/>
        <v>0</v>
      </c>
      <c r="Q50" s="1">
        <f t="shared" si="1"/>
        <v>0</v>
      </c>
      <c r="R50" s="1">
        <f t="shared" si="1"/>
        <v>0</v>
      </c>
      <c r="S50" s="3" t="str">
        <f t="shared" si="2"/>
        <v/>
      </c>
      <c r="T50" s="4" t="str">
        <f t="shared" si="3"/>
        <v/>
      </c>
      <c r="U50" s="4" t="str">
        <f t="shared" si="4"/>
        <v/>
      </c>
    </row>
    <row r="51" spans="1:21" ht="14.4">
      <c r="A51" s="1" t="str">
        <f>all!A51</f>
        <v>Franklin</v>
      </c>
      <c r="B51" s="1" t="s">
        <v>203</v>
      </c>
      <c r="C51" s="1">
        <v>1148</v>
      </c>
      <c r="D51" s="1">
        <v>320</v>
      </c>
      <c r="E51" s="1">
        <v>8</v>
      </c>
      <c r="F51" s="1">
        <v>820</v>
      </c>
      <c r="G51" s="2">
        <v>1643</v>
      </c>
      <c r="H51" s="1">
        <v>865</v>
      </c>
      <c r="I51" s="1">
        <v>35</v>
      </c>
      <c r="J51" s="1">
        <v>748</v>
      </c>
      <c r="K51" s="2">
        <f t="shared" si="1"/>
        <v>1148</v>
      </c>
      <c r="L51" s="1">
        <f t="shared" si="1"/>
        <v>320</v>
      </c>
      <c r="M51" s="1">
        <f t="shared" si="1"/>
        <v>8</v>
      </c>
      <c r="N51" s="1">
        <f t="shared" si="1"/>
        <v>820</v>
      </c>
      <c r="O51" s="2">
        <f t="shared" si="1"/>
        <v>1643</v>
      </c>
      <c r="P51" s="1">
        <f t="shared" si="1"/>
        <v>865</v>
      </c>
      <c r="Q51" s="1">
        <f t="shared" si="1"/>
        <v>35</v>
      </c>
      <c r="R51" s="1">
        <f t="shared" si="1"/>
        <v>748</v>
      </c>
      <c r="S51" s="3">
        <f t="shared" si="2"/>
        <v>2.130249543517955E-2</v>
      </c>
      <c r="T51" s="4">
        <f t="shared" si="3"/>
        <v>6.9686411149825784E-3</v>
      </c>
      <c r="U51" s="4">
        <f t="shared" si="4"/>
        <v>0.52295918367346939</v>
      </c>
    </row>
    <row r="52" spans="1:21" ht="14.4">
      <c r="A52" s="1" t="s">
        <v>18</v>
      </c>
      <c r="B52" s="1" t="s">
        <v>60</v>
      </c>
      <c r="C52" s="1">
        <v>3924</v>
      </c>
      <c r="D52" s="1">
        <v>37</v>
      </c>
      <c r="E52" s="1">
        <v>72</v>
      </c>
      <c r="F52" s="1">
        <v>3627</v>
      </c>
      <c r="G52" s="2">
        <v>4519</v>
      </c>
      <c r="H52" s="1">
        <v>115</v>
      </c>
      <c r="I52" s="1">
        <v>522</v>
      </c>
      <c r="J52" s="1">
        <v>3720</v>
      </c>
      <c r="K52" s="2">
        <f t="shared" si="1"/>
        <v>3924</v>
      </c>
      <c r="L52" s="1">
        <f t="shared" si="1"/>
        <v>37</v>
      </c>
      <c r="M52" s="1">
        <f t="shared" si="1"/>
        <v>72</v>
      </c>
      <c r="N52" s="1">
        <f t="shared" si="1"/>
        <v>3627</v>
      </c>
      <c r="O52" s="2">
        <f t="shared" si="1"/>
        <v>4519</v>
      </c>
      <c r="P52" s="1">
        <f t="shared" si="1"/>
        <v>115</v>
      </c>
      <c r="Q52" s="1">
        <f t="shared" si="1"/>
        <v>522</v>
      </c>
      <c r="R52" s="1">
        <f t="shared" si="1"/>
        <v>3720</v>
      </c>
      <c r="S52" s="3">
        <f t="shared" si="2"/>
        <v>0.11551228147820314</v>
      </c>
      <c r="T52" s="4">
        <f t="shared" si="3"/>
        <v>1.834862385321101E-2</v>
      </c>
      <c r="U52" s="4">
        <f t="shared" si="4"/>
        <v>0.49367088607594939</v>
      </c>
    </row>
    <row r="53" spans="1:21" ht="14.4">
      <c r="A53" s="1" t="s">
        <v>127</v>
      </c>
      <c r="B53" s="1" t="s">
        <v>126</v>
      </c>
      <c r="C53" s="1">
        <v>484</v>
      </c>
      <c r="D53" s="1">
        <v>43</v>
      </c>
      <c r="E53" s="1">
        <v>4</v>
      </c>
      <c r="F53" s="1">
        <v>437</v>
      </c>
      <c r="G53" s="2">
        <v>411</v>
      </c>
      <c r="H53" s="1">
        <v>65</v>
      </c>
      <c r="I53" s="1">
        <v>20</v>
      </c>
      <c r="J53" s="1">
        <v>326</v>
      </c>
      <c r="K53" s="2"/>
      <c r="L53" s="1"/>
      <c r="M53" s="1"/>
      <c r="N53" s="1"/>
      <c r="O53" s="2"/>
      <c r="P53" s="1"/>
      <c r="Q53" s="1"/>
      <c r="R53" s="1"/>
      <c r="S53" s="3" t="str">
        <f t="shared" si="2"/>
        <v/>
      </c>
      <c r="T53" s="4" t="str">
        <f t="shared" si="3"/>
        <v/>
      </c>
      <c r="U53" s="4" t="str">
        <f t="shared" si="4"/>
        <v/>
      </c>
    </row>
    <row r="54" spans="1:21" ht="14.4">
      <c r="A54" s="1" t="str">
        <f>all!A54</f>
        <v>Graham</v>
      </c>
      <c r="B54" s="1" t="s">
        <v>124</v>
      </c>
      <c r="C54" s="1"/>
      <c r="D54" s="1"/>
      <c r="E54" s="1"/>
      <c r="F54" s="1"/>
      <c r="G54" s="2"/>
      <c r="H54" s="1"/>
      <c r="I54" s="1"/>
      <c r="J54" s="1"/>
      <c r="K54" s="2"/>
      <c r="L54" s="1"/>
      <c r="M54" s="1"/>
      <c r="N54" s="1"/>
      <c r="O54" s="2"/>
      <c r="P54" s="1"/>
      <c r="Q54" s="1"/>
      <c r="R54" s="1"/>
      <c r="S54" s="3" t="str">
        <f t="shared" si="2"/>
        <v/>
      </c>
      <c r="T54" s="4" t="str">
        <f t="shared" si="3"/>
        <v/>
      </c>
      <c r="U54" s="4" t="str">
        <f t="shared" si="4"/>
        <v/>
      </c>
    </row>
    <row r="55" spans="1:21" ht="14.4">
      <c r="A55" s="1" t="str">
        <f>all!A55</f>
        <v>Granville</v>
      </c>
      <c r="B55" s="1" t="s">
        <v>205</v>
      </c>
      <c r="C55" s="9"/>
      <c r="D55" s="9"/>
      <c r="E55" s="9"/>
      <c r="F55" s="9"/>
      <c r="G55" s="10"/>
      <c r="H55" s="9"/>
      <c r="I55" s="9"/>
      <c r="J55" s="9"/>
      <c r="K55" s="2">
        <f t="shared" si="1"/>
        <v>0</v>
      </c>
      <c r="L55" s="1">
        <f t="shared" si="1"/>
        <v>0</v>
      </c>
      <c r="M55" s="1">
        <f t="shared" si="1"/>
        <v>0</v>
      </c>
      <c r="N55" s="1">
        <f t="shared" si="1"/>
        <v>0</v>
      </c>
      <c r="O55" s="2">
        <f t="shared" si="1"/>
        <v>0</v>
      </c>
      <c r="P55" s="1">
        <f t="shared" si="1"/>
        <v>0</v>
      </c>
      <c r="Q55" s="1">
        <f t="shared" si="1"/>
        <v>0</v>
      </c>
      <c r="R55" s="1">
        <f t="shared" si="1"/>
        <v>0</v>
      </c>
      <c r="S55" s="3" t="str">
        <f t="shared" si="2"/>
        <v/>
      </c>
      <c r="T55" s="4" t="str">
        <f t="shared" si="3"/>
        <v/>
      </c>
      <c r="U55" s="4" t="str">
        <f t="shared" si="4"/>
        <v/>
      </c>
    </row>
    <row r="56" spans="1:21" ht="14.4">
      <c r="A56" s="1" t="str">
        <f>all!A56</f>
        <v>Greene</v>
      </c>
      <c r="B56" s="1" t="s">
        <v>207</v>
      </c>
      <c r="C56" s="150">
        <v>339</v>
      </c>
      <c r="D56" s="150">
        <v>24</v>
      </c>
      <c r="E56" s="150">
        <v>3</v>
      </c>
      <c r="F56" s="150">
        <v>307</v>
      </c>
      <c r="G56" s="151">
        <v>584</v>
      </c>
      <c r="H56" s="152">
        <v>70</v>
      </c>
      <c r="I56" s="152">
        <v>27</v>
      </c>
      <c r="J56" s="152">
        <v>464</v>
      </c>
      <c r="K56" s="2">
        <f t="shared" si="1"/>
        <v>339</v>
      </c>
      <c r="L56" s="1">
        <f t="shared" si="1"/>
        <v>24</v>
      </c>
      <c r="M56" s="1">
        <f t="shared" si="1"/>
        <v>3</v>
      </c>
      <c r="N56" s="1">
        <f t="shared" si="1"/>
        <v>307</v>
      </c>
      <c r="O56" s="2">
        <f t="shared" si="1"/>
        <v>584</v>
      </c>
      <c r="P56" s="1">
        <f t="shared" si="1"/>
        <v>70</v>
      </c>
      <c r="Q56" s="1">
        <f t="shared" si="1"/>
        <v>27</v>
      </c>
      <c r="R56" s="1">
        <f t="shared" si="1"/>
        <v>464</v>
      </c>
      <c r="S56" s="3">
        <f t="shared" si="2"/>
        <v>4.6232876712328765E-2</v>
      </c>
      <c r="T56" s="4">
        <f t="shared" si="3"/>
        <v>8.8495575221238937E-3</v>
      </c>
      <c r="U56" s="4">
        <f t="shared" si="4"/>
        <v>0.3981841763942931</v>
      </c>
    </row>
    <row r="57" spans="1:21" ht="14.4">
      <c r="A57" s="1" t="str">
        <f>all!A57</f>
        <v>Guilford</v>
      </c>
      <c r="B57" s="1" t="s">
        <v>209</v>
      </c>
      <c r="C57" s="9">
        <v>6076</v>
      </c>
      <c r="D57" s="9">
        <v>1271</v>
      </c>
      <c r="E57" s="9">
        <v>67</v>
      </c>
      <c r="F57" s="9">
        <v>3863</v>
      </c>
      <c r="G57" s="10">
        <v>7632</v>
      </c>
      <c r="H57" s="9">
        <v>2344</v>
      </c>
      <c r="I57" s="9">
        <v>909</v>
      </c>
      <c r="J57" s="9">
        <v>4044</v>
      </c>
      <c r="K57" s="2">
        <f t="shared" si="1"/>
        <v>6076</v>
      </c>
      <c r="L57" s="1">
        <f t="shared" si="1"/>
        <v>1271</v>
      </c>
      <c r="M57" s="1">
        <f t="shared" si="1"/>
        <v>67</v>
      </c>
      <c r="N57" s="1">
        <f t="shared" si="1"/>
        <v>3863</v>
      </c>
      <c r="O57" s="2">
        <f t="shared" si="1"/>
        <v>7632</v>
      </c>
      <c r="P57" s="1">
        <f t="shared" si="1"/>
        <v>2344</v>
      </c>
      <c r="Q57" s="1">
        <f t="shared" si="1"/>
        <v>909</v>
      </c>
      <c r="R57" s="1">
        <f t="shared" si="1"/>
        <v>4044</v>
      </c>
      <c r="S57" s="3">
        <f t="shared" si="2"/>
        <v>0.11910377358490566</v>
      </c>
      <c r="T57" s="4">
        <f t="shared" si="3"/>
        <v>1.1026991441737986E-2</v>
      </c>
      <c r="U57" s="4">
        <f t="shared" si="4"/>
        <v>0.48855444542810167</v>
      </c>
    </row>
    <row r="58" spans="1:21" ht="14.4">
      <c r="A58" s="1" t="str">
        <f>all!A58</f>
        <v>Halifax</v>
      </c>
      <c r="B58" s="1" t="s">
        <v>211</v>
      </c>
      <c r="C58" s="9">
        <v>694</v>
      </c>
      <c r="D58" s="9">
        <v>4</v>
      </c>
      <c r="E58" s="9">
        <v>3</v>
      </c>
      <c r="F58" s="9">
        <v>666</v>
      </c>
      <c r="G58" s="10">
        <v>1264</v>
      </c>
      <c r="H58" s="9">
        <v>95</v>
      </c>
      <c r="I58" s="9">
        <v>24</v>
      </c>
      <c r="J58" s="9">
        <v>1104</v>
      </c>
      <c r="K58" s="2">
        <f t="shared" si="1"/>
        <v>694</v>
      </c>
      <c r="L58" s="6">
        <f t="shared" si="1"/>
        <v>4</v>
      </c>
      <c r="M58" s="6">
        <f t="shared" si="1"/>
        <v>3</v>
      </c>
      <c r="N58" s="6">
        <f t="shared" si="1"/>
        <v>666</v>
      </c>
      <c r="O58" s="2">
        <f t="shared" si="1"/>
        <v>1264</v>
      </c>
      <c r="P58" s="6">
        <f t="shared" si="1"/>
        <v>95</v>
      </c>
      <c r="Q58" s="6">
        <f t="shared" si="1"/>
        <v>24</v>
      </c>
      <c r="R58" s="6">
        <f t="shared" si="1"/>
        <v>1104</v>
      </c>
      <c r="S58" s="3">
        <f t="shared" si="2"/>
        <v>1.8987341772151899E-2</v>
      </c>
      <c r="T58" s="4">
        <f t="shared" si="3"/>
        <v>4.3227665706051877E-3</v>
      </c>
      <c r="U58" s="4">
        <f t="shared" si="4"/>
        <v>0.37627118644067797</v>
      </c>
    </row>
    <row r="59" spans="1:21" ht="14.4">
      <c r="A59" s="1"/>
      <c r="B59" s="1" t="s">
        <v>354</v>
      </c>
      <c r="C59" s="9"/>
      <c r="D59" s="9"/>
      <c r="E59" s="9"/>
      <c r="F59" s="9"/>
      <c r="G59" s="10"/>
      <c r="H59" s="9"/>
      <c r="I59" s="9"/>
      <c r="J59" s="9"/>
      <c r="K59" s="2"/>
      <c r="L59" s="6"/>
      <c r="M59" s="6"/>
      <c r="N59" s="6"/>
      <c r="O59" s="2"/>
      <c r="P59" s="6"/>
      <c r="Q59" s="6"/>
      <c r="R59" s="6"/>
      <c r="S59" s="3"/>
      <c r="T59" s="4"/>
      <c r="U59" s="4"/>
    </row>
    <row r="60" spans="1:21" ht="14.4">
      <c r="A60" s="1" t="str">
        <f>all!A60</f>
        <v>Harnett</v>
      </c>
      <c r="B60" s="1" t="s">
        <v>213</v>
      </c>
      <c r="C60" s="9"/>
      <c r="D60" s="9"/>
      <c r="E60" s="9"/>
      <c r="F60" s="9"/>
      <c r="G60" s="10"/>
      <c r="H60" s="9"/>
      <c r="I60" s="9"/>
      <c r="J60" s="9"/>
      <c r="K60" s="2">
        <f t="shared" si="1"/>
        <v>0</v>
      </c>
      <c r="L60" s="6">
        <f t="shared" si="1"/>
        <v>0</v>
      </c>
      <c r="M60" s="6">
        <f t="shared" si="1"/>
        <v>0</v>
      </c>
      <c r="N60" s="6">
        <f t="shared" si="1"/>
        <v>0</v>
      </c>
      <c r="O60" s="2">
        <f t="shared" si="1"/>
        <v>0</v>
      </c>
      <c r="P60" s="6">
        <f t="shared" si="1"/>
        <v>0</v>
      </c>
      <c r="Q60" s="6">
        <f t="shared" si="1"/>
        <v>0</v>
      </c>
      <c r="R60" s="6">
        <f t="shared" si="1"/>
        <v>0</v>
      </c>
      <c r="S60" s="3" t="str">
        <f t="shared" si="2"/>
        <v/>
      </c>
      <c r="T60" s="4" t="str">
        <f t="shared" si="3"/>
        <v/>
      </c>
      <c r="U60" s="4" t="str">
        <f t="shared" si="4"/>
        <v/>
      </c>
    </row>
    <row r="61" spans="1:21" ht="14.4">
      <c r="A61" s="1"/>
      <c r="B61" s="1" t="s">
        <v>214</v>
      </c>
      <c r="C61" s="9">
        <v>2115</v>
      </c>
      <c r="D61" s="9">
        <v>134</v>
      </c>
      <c r="E61" s="9">
        <v>15</v>
      </c>
      <c r="F61" s="9">
        <v>1619</v>
      </c>
      <c r="G61" s="10">
        <v>3204</v>
      </c>
      <c r="H61" s="9">
        <v>295</v>
      </c>
      <c r="I61" s="9">
        <v>148</v>
      </c>
      <c r="J61" s="9">
        <v>2132</v>
      </c>
      <c r="K61" s="2">
        <f t="shared" si="1"/>
        <v>2115</v>
      </c>
      <c r="L61" s="6">
        <f t="shared" si="1"/>
        <v>134</v>
      </c>
      <c r="M61" s="6">
        <f t="shared" si="1"/>
        <v>15</v>
      </c>
      <c r="N61" s="6">
        <f t="shared" si="1"/>
        <v>1619</v>
      </c>
      <c r="O61" s="2">
        <f t="shared" si="1"/>
        <v>3204</v>
      </c>
      <c r="P61" s="6">
        <f t="shared" si="1"/>
        <v>295</v>
      </c>
      <c r="Q61" s="6">
        <f t="shared" si="1"/>
        <v>148</v>
      </c>
      <c r="R61" s="6">
        <f t="shared" si="1"/>
        <v>2132</v>
      </c>
      <c r="S61" s="3">
        <f t="shared" si="2"/>
        <v>4.6192259675405745E-2</v>
      </c>
      <c r="T61" s="4">
        <f t="shared" si="3"/>
        <v>7.0921985815602835E-3</v>
      </c>
      <c r="U61" s="4">
        <f t="shared" si="4"/>
        <v>0.43161823513729675</v>
      </c>
    </row>
    <row r="62" spans="1:21" ht="14.4">
      <c r="A62" s="1" t="str">
        <f>all!A62</f>
        <v>Haywood</v>
      </c>
      <c r="B62" s="1" t="s">
        <v>215</v>
      </c>
      <c r="C62" s="153">
        <v>1514</v>
      </c>
      <c r="D62" s="154">
        <v>301</v>
      </c>
      <c r="E62" s="154">
        <v>24</v>
      </c>
      <c r="F62" s="153">
        <v>1431</v>
      </c>
      <c r="G62" s="155">
        <v>1956</v>
      </c>
      <c r="H62" s="156">
        <v>529</v>
      </c>
      <c r="I62" s="156">
        <v>307</v>
      </c>
      <c r="J62" s="157">
        <v>1082</v>
      </c>
      <c r="K62" s="2">
        <f t="shared" si="1"/>
        <v>1514</v>
      </c>
      <c r="L62" s="6">
        <f t="shared" si="1"/>
        <v>301</v>
      </c>
      <c r="M62" s="6">
        <f t="shared" si="1"/>
        <v>24</v>
      </c>
      <c r="N62" s="6">
        <f t="shared" si="1"/>
        <v>1431</v>
      </c>
      <c r="O62" s="2">
        <f t="shared" si="1"/>
        <v>1956</v>
      </c>
      <c r="P62" s="6">
        <f t="shared" si="1"/>
        <v>529</v>
      </c>
      <c r="Q62" s="6">
        <f t="shared" si="1"/>
        <v>307</v>
      </c>
      <c r="R62" s="6">
        <f t="shared" si="1"/>
        <v>1082</v>
      </c>
      <c r="S62" s="3">
        <f t="shared" si="2"/>
        <v>0.15695296523517382</v>
      </c>
      <c r="T62" s="4">
        <f t="shared" si="3"/>
        <v>1.5852047556142668E-2</v>
      </c>
      <c r="U62" s="4">
        <f t="shared" si="4"/>
        <v>0.56943891762833265</v>
      </c>
    </row>
    <row r="63" spans="1:21" ht="14.4">
      <c r="A63" s="1" t="str">
        <f>all!A63</f>
        <v>Henderson</v>
      </c>
      <c r="B63" s="1" t="s">
        <v>217</v>
      </c>
      <c r="C63" s="9">
        <v>1691</v>
      </c>
      <c r="D63" s="9">
        <v>167</v>
      </c>
      <c r="E63" s="9">
        <v>104</v>
      </c>
      <c r="F63" s="9">
        <v>1420</v>
      </c>
      <c r="G63" s="10">
        <v>1795</v>
      </c>
      <c r="H63" s="9">
        <v>501</v>
      </c>
      <c r="I63" s="9">
        <v>118</v>
      </c>
      <c r="J63" s="9">
        <v>1176</v>
      </c>
      <c r="K63" s="2">
        <f t="shared" si="1"/>
        <v>1691</v>
      </c>
      <c r="L63" s="6">
        <f t="shared" si="1"/>
        <v>167</v>
      </c>
      <c r="M63" s="6">
        <f t="shared" si="1"/>
        <v>104</v>
      </c>
      <c r="N63" s="6">
        <f t="shared" si="1"/>
        <v>1420</v>
      </c>
      <c r="O63" s="2">
        <f t="shared" si="1"/>
        <v>1795</v>
      </c>
      <c r="P63" s="6">
        <f t="shared" si="1"/>
        <v>501</v>
      </c>
      <c r="Q63" s="6">
        <f t="shared" si="1"/>
        <v>118</v>
      </c>
      <c r="R63" s="6">
        <f t="shared" si="1"/>
        <v>1176</v>
      </c>
      <c r="S63" s="3">
        <f t="shared" si="2"/>
        <v>6.5738161559888583E-2</v>
      </c>
      <c r="T63" s="4">
        <f t="shared" si="3"/>
        <v>6.150206978119456E-2</v>
      </c>
      <c r="U63" s="4">
        <f t="shared" si="4"/>
        <v>0.54699537750385208</v>
      </c>
    </row>
    <row r="64" spans="1:21" ht="14.4">
      <c r="A64" s="1" t="str">
        <f>all!A64</f>
        <v>Hertford</v>
      </c>
      <c r="B64" s="1" t="s">
        <v>219</v>
      </c>
      <c r="C64" s="9"/>
      <c r="D64" s="9"/>
      <c r="E64" s="9"/>
      <c r="F64" s="9"/>
      <c r="G64" s="10"/>
      <c r="H64" s="9"/>
      <c r="I64" s="9"/>
      <c r="J64" s="9"/>
      <c r="K64" s="2">
        <f t="shared" si="1"/>
        <v>0</v>
      </c>
      <c r="L64" s="6">
        <f t="shared" si="1"/>
        <v>0</v>
      </c>
      <c r="M64" s="6">
        <f t="shared" si="1"/>
        <v>0</v>
      </c>
      <c r="N64" s="6">
        <f t="shared" si="1"/>
        <v>0</v>
      </c>
      <c r="O64" s="2">
        <f t="shared" si="1"/>
        <v>0</v>
      </c>
      <c r="P64" s="6">
        <f t="shared" si="1"/>
        <v>0</v>
      </c>
      <c r="Q64" s="6">
        <f t="shared" si="1"/>
        <v>0</v>
      </c>
      <c r="R64" s="6">
        <f t="shared" si="1"/>
        <v>0</v>
      </c>
      <c r="S64" s="3" t="str">
        <f t="shared" si="2"/>
        <v/>
      </c>
      <c r="T64" s="4" t="str">
        <f t="shared" si="3"/>
        <v/>
      </c>
      <c r="U64" s="4" t="str">
        <f t="shared" si="4"/>
        <v/>
      </c>
    </row>
    <row r="65" spans="1:21" ht="14.4">
      <c r="A65" s="1" t="str">
        <f>all!A65</f>
        <v>Hoke</v>
      </c>
      <c r="B65" s="1" t="s">
        <v>11</v>
      </c>
      <c r="C65" s="9">
        <v>677</v>
      </c>
      <c r="D65" s="9">
        <v>100</v>
      </c>
      <c r="E65" s="9">
        <v>5</v>
      </c>
      <c r="F65" s="9">
        <v>572</v>
      </c>
      <c r="G65" s="10">
        <v>1182</v>
      </c>
      <c r="H65" s="9">
        <v>356</v>
      </c>
      <c r="I65" s="9">
        <v>112</v>
      </c>
      <c r="J65" s="9">
        <v>614</v>
      </c>
      <c r="K65" s="2">
        <f t="shared" ref="K65:R80" si="13">C65</f>
        <v>677</v>
      </c>
      <c r="L65" s="6">
        <f t="shared" si="13"/>
        <v>100</v>
      </c>
      <c r="M65" s="6">
        <f t="shared" si="13"/>
        <v>5</v>
      </c>
      <c r="N65" s="6">
        <f t="shared" si="13"/>
        <v>572</v>
      </c>
      <c r="O65" s="2">
        <f t="shared" si="13"/>
        <v>1182</v>
      </c>
      <c r="P65" s="6">
        <f t="shared" si="13"/>
        <v>356</v>
      </c>
      <c r="Q65" s="6">
        <f t="shared" si="13"/>
        <v>112</v>
      </c>
      <c r="R65" s="6">
        <f t="shared" si="13"/>
        <v>614</v>
      </c>
      <c r="S65" s="3">
        <f t="shared" si="2"/>
        <v>9.475465313028765E-2</v>
      </c>
      <c r="T65" s="4">
        <f t="shared" si="3"/>
        <v>7.385524372230428E-3</v>
      </c>
      <c r="U65" s="4">
        <f t="shared" si="4"/>
        <v>0.48229342327150082</v>
      </c>
    </row>
    <row r="66" spans="1:21" ht="14.4">
      <c r="A66" s="1" t="str">
        <f>all!A66</f>
        <v>Hyde</v>
      </c>
      <c r="B66" s="1" t="s">
        <v>221</v>
      </c>
      <c r="C66" s="9"/>
      <c r="D66" s="9"/>
      <c r="E66" s="9"/>
      <c r="F66" s="9"/>
      <c r="G66" s="10"/>
      <c r="H66" s="9"/>
      <c r="I66" s="9"/>
      <c r="J66" s="9"/>
      <c r="K66" s="2">
        <f t="shared" si="13"/>
        <v>0</v>
      </c>
      <c r="L66" s="6">
        <f t="shared" si="13"/>
        <v>0</v>
      </c>
      <c r="M66" s="6">
        <f t="shared" si="13"/>
        <v>0</v>
      </c>
      <c r="N66" s="6">
        <f t="shared" si="13"/>
        <v>0</v>
      </c>
      <c r="O66" s="2">
        <f t="shared" si="13"/>
        <v>0</v>
      </c>
      <c r="P66" s="6">
        <f t="shared" si="13"/>
        <v>0</v>
      </c>
      <c r="Q66" s="6">
        <f t="shared" si="13"/>
        <v>0</v>
      </c>
      <c r="R66" s="6">
        <f t="shared" si="13"/>
        <v>0</v>
      </c>
      <c r="S66" s="3" t="str">
        <f t="shared" si="2"/>
        <v/>
      </c>
      <c r="T66" s="4" t="str">
        <f t="shared" si="3"/>
        <v/>
      </c>
      <c r="U66" s="4" t="str">
        <f t="shared" si="4"/>
        <v/>
      </c>
    </row>
    <row r="67" spans="1:21" ht="14.4">
      <c r="A67" s="1" t="str">
        <f>all!A67</f>
        <v>Iredell</v>
      </c>
      <c r="B67" s="1" t="s">
        <v>222</v>
      </c>
      <c r="C67" s="9">
        <v>3534</v>
      </c>
      <c r="D67" s="9">
        <v>118</v>
      </c>
      <c r="E67" s="9">
        <v>42</v>
      </c>
      <c r="F67" s="9">
        <v>3360</v>
      </c>
      <c r="G67" s="10">
        <v>3532</v>
      </c>
      <c r="H67" s="9">
        <v>293</v>
      </c>
      <c r="I67" s="9">
        <v>354</v>
      </c>
      <c r="J67" s="9">
        <v>2863</v>
      </c>
      <c r="K67" s="2">
        <f t="shared" si="13"/>
        <v>3534</v>
      </c>
      <c r="L67" s="6">
        <f t="shared" si="13"/>
        <v>118</v>
      </c>
      <c r="M67" s="6">
        <f t="shared" si="13"/>
        <v>42</v>
      </c>
      <c r="N67" s="6">
        <f t="shared" si="13"/>
        <v>3360</v>
      </c>
      <c r="O67" s="2">
        <f t="shared" si="13"/>
        <v>3532</v>
      </c>
      <c r="P67" s="6">
        <f t="shared" si="13"/>
        <v>293</v>
      </c>
      <c r="Q67" s="6">
        <f t="shared" si="13"/>
        <v>354</v>
      </c>
      <c r="R67" s="6">
        <f t="shared" si="13"/>
        <v>2863</v>
      </c>
      <c r="S67" s="3">
        <f t="shared" si="2"/>
        <v>0.10022650056625142</v>
      </c>
      <c r="T67" s="4">
        <f t="shared" si="3"/>
        <v>1.1884550084889643E-2</v>
      </c>
      <c r="U67" s="4">
        <f t="shared" si="4"/>
        <v>0.53993250843644547</v>
      </c>
    </row>
    <row r="68" spans="1:21" ht="14.4">
      <c r="A68" s="1" t="str">
        <f>all!A68</f>
        <v>Jackson</v>
      </c>
      <c r="B68" s="1" t="s">
        <v>224</v>
      </c>
      <c r="C68" s="158">
        <v>434</v>
      </c>
      <c r="D68" s="158">
        <v>208</v>
      </c>
      <c r="E68" s="158">
        <v>4</v>
      </c>
      <c r="F68" s="158">
        <v>229</v>
      </c>
      <c r="G68" s="159">
        <v>608</v>
      </c>
      <c r="H68" s="160">
        <v>256</v>
      </c>
      <c r="I68" s="160">
        <v>55</v>
      </c>
      <c r="J68" s="160">
        <v>234</v>
      </c>
      <c r="K68" s="2">
        <f>C68+C69</f>
        <v>434</v>
      </c>
      <c r="L68" s="6">
        <f t="shared" ref="L68:R68" si="14">D68+D69</f>
        <v>208</v>
      </c>
      <c r="M68" s="6">
        <f t="shared" si="14"/>
        <v>4</v>
      </c>
      <c r="N68" s="6">
        <f t="shared" si="14"/>
        <v>229</v>
      </c>
      <c r="O68" s="2">
        <f t="shared" si="14"/>
        <v>608</v>
      </c>
      <c r="P68" s="6">
        <f t="shared" si="14"/>
        <v>256</v>
      </c>
      <c r="Q68" s="6">
        <f t="shared" si="14"/>
        <v>55</v>
      </c>
      <c r="R68" s="6">
        <f t="shared" si="14"/>
        <v>234</v>
      </c>
      <c r="S68" s="3">
        <f t="shared" si="2"/>
        <v>9.0460526315789477E-2</v>
      </c>
      <c r="T68" s="4">
        <f t="shared" si="3"/>
        <v>9.2165898617511521E-3</v>
      </c>
      <c r="U68" s="4">
        <f t="shared" si="4"/>
        <v>0.49460043196544279</v>
      </c>
    </row>
    <row r="69" spans="1:21" ht="14.4">
      <c r="A69" s="1"/>
      <c r="B69" s="1" t="s">
        <v>225</v>
      </c>
      <c r="C69" s="9"/>
      <c r="D69" s="9"/>
      <c r="E69" s="9"/>
      <c r="F69" s="9"/>
      <c r="G69" s="10"/>
      <c r="H69" s="9"/>
      <c r="I69" s="9"/>
      <c r="J69" s="9"/>
      <c r="K69" s="2"/>
      <c r="L69" s="1"/>
      <c r="M69" s="1"/>
      <c r="N69" s="1"/>
      <c r="O69" s="2"/>
      <c r="P69" s="1"/>
      <c r="Q69" s="1"/>
      <c r="R69" s="1"/>
      <c r="S69" s="3" t="str">
        <f t="shared" si="2"/>
        <v/>
      </c>
      <c r="T69" s="4" t="str">
        <f t="shared" si="3"/>
        <v/>
      </c>
      <c r="U69" s="4" t="str">
        <f t="shared" si="4"/>
        <v/>
      </c>
    </row>
    <row r="70" spans="1:21" ht="14.4">
      <c r="A70" s="1" t="str">
        <f>all!A70</f>
        <v>Johnston</v>
      </c>
      <c r="B70" s="1" t="s">
        <v>227</v>
      </c>
      <c r="C70" s="9">
        <v>251</v>
      </c>
      <c r="D70" s="9">
        <v>125</v>
      </c>
      <c r="E70" s="9">
        <v>4</v>
      </c>
      <c r="F70" s="9">
        <v>75</v>
      </c>
      <c r="G70" s="10">
        <v>460</v>
      </c>
      <c r="H70" s="9">
        <v>268</v>
      </c>
      <c r="I70" s="9">
        <v>103</v>
      </c>
      <c r="J70" s="9">
        <v>95</v>
      </c>
      <c r="K70" s="2">
        <f>SUM(C70:C73)</f>
        <v>251</v>
      </c>
      <c r="L70" s="6">
        <f t="shared" ref="L70:Q70" si="15">SUM(D70:D73)</f>
        <v>125</v>
      </c>
      <c r="M70" s="6">
        <f t="shared" si="15"/>
        <v>4</v>
      </c>
      <c r="N70" s="6">
        <f t="shared" si="15"/>
        <v>75</v>
      </c>
      <c r="O70" s="2">
        <f t="shared" si="15"/>
        <v>460</v>
      </c>
      <c r="P70" s="6">
        <f t="shared" si="15"/>
        <v>268</v>
      </c>
      <c r="Q70" s="6">
        <f t="shared" si="15"/>
        <v>103</v>
      </c>
      <c r="R70" s="1">
        <f t="shared" ref="R70" si="16">J70+J71</f>
        <v>95</v>
      </c>
      <c r="S70" s="3">
        <f t="shared" ref="S70:S134" si="17">IFERROR(Q70/O70,"")</f>
        <v>0.22391304347826088</v>
      </c>
      <c r="T70" s="4">
        <f t="shared" ref="T70:T134" si="18">IFERROR(M70/K70,"")</f>
        <v>1.5936254980079681E-2</v>
      </c>
      <c r="U70" s="4">
        <f t="shared" ref="U70:U136" si="19">IFERROR(N70/(N70+R70),"")</f>
        <v>0.44117647058823528</v>
      </c>
    </row>
    <row r="71" spans="1:21" ht="14.4">
      <c r="A71" s="1"/>
      <c r="B71" s="1" t="s">
        <v>228</v>
      </c>
      <c r="C71" s="1"/>
      <c r="D71" s="1"/>
      <c r="E71" s="1"/>
      <c r="F71" s="1"/>
      <c r="G71" s="2"/>
      <c r="H71" s="1"/>
      <c r="I71" s="1"/>
      <c r="J71" s="1"/>
      <c r="K71" s="2"/>
      <c r="L71" s="6"/>
      <c r="M71" s="6"/>
      <c r="N71" s="6"/>
      <c r="O71" s="2"/>
      <c r="P71" s="6"/>
      <c r="Q71" s="6"/>
      <c r="R71" s="1"/>
      <c r="S71" s="3" t="str">
        <f t="shared" si="17"/>
        <v/>
      </c>
      <c r="T71" s="4" t="str">
        <f t="shared" si="18"/>
        <v/>
      </c>
      <c r="U71" s="4" t="str">
        <f t="shared" si="19"/>
        <v/>
      </c>
    </row>
    <row r="72" spans="1:21" ht="14.4">
      <c r="A72" s="1"/>
      <c r="B72" s="1" t="s">
        <v>229</v>
      </c>
      <c r="C72" s="1"/>
      <c r="D72" s="1"/>
      <c r="E72" s="1"/>
      <c r="F72" s="1"/>
      <c r="G72" s="2"/>
      <c r="H72" s="1"/>
      <c r="I72" s="1"/>
      <c r="J72" s="1"/>
      <c r="K72" s="2"/>
      <c r="L72" s="6"/>
      <c r="M72" s="6"/>
      <c r="N72" s="6"/>
      <c r="O72" s="2"/>
      <c r="P72" s="6"/>
      <c r="Q72" s="6"/>
      <c r="R72" s="1"/>
      <c r="S72" s="3" t="str">
        <f t="shared" si="17"/>
        <v/>
      </c>
      <c r="T72" s="4" t="str">
        <f t="shared" si="18"/>
        <v/>
      </c>
      <c r="U72" s="4" t="str">
        <f t="shared" si="19"/>
        <v/>
      </c>
    </row>
    <row r="73" spans="1:21" ht="14.4">
      <c r="A73" s="1"/>
      <c r="B73" s="1" t="s">
        <v>230</v>
      </c>
      <c r="C73" s="1"/>
      <c r="D73" s="1"/>
      <c r="E73" s="1"/>
      <c r="F73" s="1"/>
      <c r="G73" s="2"/>
      <c r="H73" s="1"/>
      <c r="I73" s="1"/>
      <c r="J73" s="1"/>
      <c r="K73" s="2"/>
      <c r="L73" s="6"/>
      <c r="M73" s="6"/>
      <c r="N73" s="6"/>
      <c r="O73" s="2"/>
      <c r="P73" s="6"/>
      <c r="Q73" s="6"/>
      <c r="R73" s="1"/>
      <c r="S73" s="3" t="str">
        <f t="shared" si="17"/>
        <v/>
      </c>
      <c r="T73" s="4" t="str">
        <f t="shared" si="18"/>
        <v/>
      </c>
      <c r="U73" s="4" t="str">
        <f t="shared" si="19"/>
        <v/>
      </c>
    </row>
    <row r="74" spans="1:21" ht="14.4">
      <c r="A74" s="1" t="str">
        <f>all!A74</f>
        <v>Lee</v>
      </c>
      <c r="B74" s="1" t="s">
        <v>232</v>
      </c>
      <c r="C74" s="1"/>
      <c r="D74" s="1"/>
      <c r="E74" s="1"/>
      <c r="F74" s="1"/>
      <c r="G74" s="2"/>
      <c r="H74" s="1"/>
      <c r="I74" s="1"/>
      <c r="J74" s="1"/>
      <c r="K74" s="2">
        <f t="shared" si="13"/>
        <v>0</v>
      </c>
      <c r="L74" s="6">
        <f t="shared" si="13"/>
        <v>0</v>
      </c>
      <c r="M74" s="6">
        <f t="shared" si="13"/>
        <v>0</v>
      </c>
      <c r="N74" s="6">
        <f t="shared" si="13"/>
        <v>0</v>
      </c>
      <c r="O74" s="2">
        <f t="shared" si="13"/>
        <v>0</v>
      </c>
      <c r="P74" s="6">
        <f t="shared" si="13"/>
        <v>0</v>
      </c>
      <c r="Q74" s="6">
        <f t="shared" si="13"/>
        <v>0</v>
      </c>
      <c r="R74" s="1">
        <f t="shared" si="13"/>
        <v>0</v>
      </c>
      <c r="S74" s="3" t="str">
        <f t="shared" si="17"/>
        <v/>
      </c>
      <c r="T74" s="4" t="str">
        <f t="shared" si="18"/>
        <v/>
      </c>
      <c r="U74" s="4" t="str">
        <f t="shared" si="19"/>
        <v/>
      </c>
    </row>
    <row r="75" spans="1:21" ht="14.4">
      <c r="A75" s="1" t="str">
        <f>all!A75</f>
        <v>Lenoir</v>
      </c>
      <c r="B75" s="1" t="s">
        <v>234</v>
      </c>
      <c r="C75" s="1"/>
      <c r="D75" s="1"/>
      <c r="E75" s="1"/>
      <c r="F75" s="1"/>
      <c r="G75" s="2"/>
      <c r="H75" s="1"/>
      <c r="I75" s="1"/>
      <c r="J75" s="1"/>
      <c r="K75" s="2">
        <f t="shared" si="13"/>
        <v>0</v>
      </c>
      <c r="L75" s="6">
        <f t="shared" si="13"/>
        <v>0</v>
      </c>
      <c r="M75" s="6">
        <f t="shared" si="13"/>
        <v>0</v>
      </c>
      <c r="N75" s="6">
        <f t="shared" si="13"/>
        <v>0</v>
      </c>
      <c r="O75" s="2">
        <f t="shared" si="13"/>
        <v>0</v>
      </c>
      <c r="P75" s="6">
        <f t="shared" si="13"/>
        <v>0</v>
      </c>
      <c r="Q75" s="6">
        <f t="shared" si="13"/>
        <v>0</v>
      </c>
      <c r="R75" s="1">
        <f t="shared" si="13"/>
        <v>0</v>
      </c>
      <c r="S75" s="3" t="str">
        <f t="shared" si="17"/>
        <v/>
      </c>
      <c r="T75" s="4" t="str">
        <f t="shared" si="18"/>
        <v/>
      </c>
      <c r="U75" s="4" t="str">
        <f t="shared" si="19"/>
        <v/>
      </c>
    </row>
    <row r="76" spans="1:21" ht="14.4">
      <c r="A76" s="1" t="str">
        <f>all!A76</f>
        <v>Lincoln</v>
      </c>
      <c r="B76" s="1" t="s">
        <v>236</v>
      </c>
      <c r="C76" s="1">
        <v>1314</v>
      </c>
      <c r="D76" s="1">
        <v>68</v>
      </c>
      <c r="E76" s="1">
        <v>7</v>
      </c>
      <c r="F76" s="1">
        <v>1275</v>
      </c>
      <c r="G76" s="2">
        <v>1911</v>
      </c>
      <c r="H76" s="1">
        <v>285</v>
      </c>
      <c r="I76" s="1">
        <v>99</v>
      </c>
      <c r="J76" s="1">
        <v>1549</v>
      </c>
      <c r="K76" s="2">
        <f t="shared" si="13"/>
        <v>1314</v>
      </c>
      <c r="L76" s="6">
        <f t="shared" si="13"/>
        <v>68</v>
      </c>
      <c r="M76" s="6">
        <f t="shared" si="13"/>
        <v>7</v>
      </c>
      <c r="N76" s="6">
        <f t="shared" si="13"/>
        <v>1275</v>
      </c>
      <c r="O76" s="2">
        <f t="shared" si="13"/>
        <v>1911</v>
      </c>
      <c r="P76" s="6">
        <f t="shared" si="13"/>
        <v>285</v>
      </c>
      <c r="Q76" s="6">
        <f t="shared" si="13"/>
        <v>99</v>
      </c>
      <c r="R76" s="1">
        <f t="shared" si="13"/>
        <v>1549</v>
      </c>
      <c r="S76" s="3">
        <f t="shared" si="17"/>
        <v>5.1805337519623233E-2</v>
      </c>
      <c r="T76" s="4">
        <f t="shared" si="18"/>
        <v>5.3272450532724502E-3</v>
      </c>
      <c r="U76" s="4">
        <f t="shared" si="19"/>
        <v>0.45148725212464591</v>
      </c>
    </row>
    <row r="77" spans="1:21" ht="14.4">
      <c r="A77" s="1" t="str">
        <f>all!A77</f>
        <v>Macon</v>
      </c>
      <c r="B77" s="1" t="s">
        <v>238</v>
      </c>
      <c r="C77" s="1"/>
      <c r="D77" s="1"/>
      <c r="E77" s="1"/>
      <c r="F77" s="1"/>
      <c r="G77" s="2"/>
      <c r="H77" s="1"/>
      <c r="I77" s="1"/>
      <c r="J77" s="1"/>
      <c r="K77" s="2">
        <f>C77+C78</f>
        <v>807</v>
      </c>
      <c r="L77" s="6">
        <f t="shared" ref="L77:R77" si="20">D77+D78</f>
        <v>495</v>
      </c>
      <c r="M77" s="6">
        <f t="shared" si="20"/>
        <v>4</v>
      </c>
      <c r="N77" s="6">
        <f t="shared" si="20"/>
        <v>169</v>
      </c>
      <c r="O77" s="2">
        <f t="shared" si="20"/>
        <v>772</v>
      </c>
      <c r="P77" s="6">
        <f t="shared" si="20"/>
        <v>270</v>
      </c>
      <c r="Q77" s="6">
        <f t="shared" si="20"/>
        <v>21</v>
      </c>
      <c r="R77" s="1">
        <f t="shared" si="20"/>
        <v>384</v>
      </c>
      <c r="S77" s="3">
        <f t="shared" si="17"/>
        <v>2.7202072538860103E-2</v>
      </c>
      <c r="T77" s="4">
        <f t="shared" si="18"/>
        <v>4.9566294919454771E-3</v>
      </c>
      <c r="U77" s="4">
        <f t="shared" si="19"/>
        <v>0.30560578661844484</v>
      </c>
    </row>
    <row r="78" spans="1:21" ht="14.4">
      <c r="A78" s="1" t="str">
        <f>all!A78</f>
        <v>Madison</v>
      </c>
      <c r="B78" s="1" t="s">
        <v>239</v>
      </c>
      <c r="C78" s="1">
        <v>807</v>
      </c>
      <c r="D78" s="1">
        <v>495</v>
      </c>
      <c r="E78" s="1">
        <v>4</v>
      </c>
      <c r="F78" s="1">
        <v>169</v>
      </c>
      <c r="G78" s="2">
        <v>772</v>
      </c>
      <c r="H78" s="1">
        <v>270</v>
      </c>
      <c r="I78" s="1">
        <v>21</v>
      </c>
      <c r="J78" s="1">
        <v>384</v>
      </c>
      <c r="K78" s="2"/>
      <c r="L78" s="6"/>
      <c r="M78" s="6"/>
      <c r="N78" s="6"/>
      <c r="O78" s="2"/>
      <c r="P78" s="6"/>
      <c r="Q78" s="6"/>
      <c r="R78" s="1"/>
      <c r="S78" s="3" t="str">
        <f t="shared" si="17"/>
        <v/>
      </c>
      <c r="T78" s="4" t="str">
        <f t="shared" si="18"/>
        <v/>
      </c>
      <c r="U78" s="4" t="str">
        <f t="shared" si="19"/>
        <v/>
      </c>
    </row>
    <row r="79" spans="1:21" ht="14.4">
      <c r="A79" s="1" t="s">
        <v>339</v>
      </c>
      <c r="B79" s="1" t="s">
        <v>241</v>
      </c>
      <c r="C79" s="1"/>
      <c r="D79" s="1"/>
      <c r="E79" s="1"/>
      <c r="F79" s="1"/>
      <c r="G79" s="2"/>
      <c r="H79" s="1"/>
      <c r="I79" s="1"/>
      <c r="J79" s="1"/>
      <c r="K79" s="2">
        <f t="shared" si="13"/>
        <v>0</v>
      </c>
      <c r="L79" s="6">
        <f t="shared" si="13"/>
        <v>0</v>
      </c>
      <c r="M79" s="6">
        <f t="shared" si="13"/>
        <v>0</v>
      </c>
      <c r="N79" s="6">
        <f t="shared" si="13"/>
        <v>0</v>
      </c>
      <c r="O79" s="2">
        <f t="shared" si="13"/>
        <v>0</v>
      </c>
      <c r="P79" s="6">
        <f t="shared" si="13"/>
        <v>0</v>
      </c>
      <c r="Q79" s="6">
        <f t="shared" si="13"/>
        <v>0</v>
      </c>
      <c r="R79" s="1">
        <f t="shared" si="13"/>
        <v>0</v>
      </c>
      <c r="S79" s="3" t="str">
        <f t="shared" si="17"/>
        <v/>
      </c>
      <c r="T79" s="4" t="str">
        <f t="shared" si="18"/>
        <v/>
      </c>
      <c r="U79" s="4" t="str">
        <f t="shared" si="19"/>
        <v/>
      </c>
    </row>
    <row r="80" spans="1:21" ht="14.4">
      <c r="A80" s="1" t="str">
        <f>all!A80</f>
        <v>Mcdowell</v>
      </c>
      <c r="B80" s="1" t="s">
        <v>243</v>
      </c>
      <c r="C80" s="1">
        <v>1395</v>
      </c>
      <c r="D80" s="1">
        <v>41</v>
      </c>
      <c r="E80" s="1">
        <v>0</v>
      </c>
      <c r="F80" s="1">
        <v>1356</v>
      </c>
      <c r="G80" s="2">
        <v>1715</v>
      </c>
      <c r="H80" s="1">
        <v>209</v>
      </c>
      <c r="I80" s="1">
        <v>57</v>
      </c>
      <c r="J80" s="1">
        <v>1441</v>
      </c>
      <c r="K80" s="2">
        <f t="shared" si="13"/>
        <v>1395</v>
      </c>
      <c r="L80" s="6">
        <f t="shared" si="13"/>
        <v>41</v>
      </c>
      <c r="M80" s="6">
        <f t="shared" si="13"/>
        <v>0</v>
      </c>
      <c r="N80" s="6">
        <f t="shared" si="13"/>
        <v>1356</v>
      </c>
      <c r="O80" s="2">
        <f t="shared" si="13"/>
        <v>1715</v>
      </c>
      <c r="P80" s="6">
        <f t="shared" si="13"/>
        <v>209</v>
      </c>
      <c r="Q80" s="6">
        <f t="shared" si="13"/>
        <v>57</v>
      </c>
      <c r="R80" s="1">
        <f t="shared" si="13"/>
        <v>1441</v>
      </c>
      <c r="S80" s="3">
        <f t="shared" si="17"/>
        <v>3.3236151603498541E-2</v>
      </c>
      <c r="T80" s="4">
        <f t="shared" si="18"/>
        <v>0</v>
      </c>
      <c r="U80" s="4">
        <f t="shared" si="19"/>
        <v>0.48480514837325706</v>
      </c>
    </row>
    <row r="81" spans="1:21" ht="14.4">
      <c r="A81" s="1" t="str">
        <f>all!A81</f>
        <v>Mecklenburg</v>
      </c>
      <c r="B81" s="1" t="s">
        <v>245</v>
      </c>
      <c r="C81" s="1">
        <v>7497</v>
      </c>
      <c r="D81" s="1">
        <v>939</v>
      </c>
      <c r="E81" s="1">
        <v>205</v>
      </c>
      <c r="F81" s="1">
        <v>6236</v>
      </c>
      <c r="G81" s="2">
        <v>10229</v>
      </c>
      <c r="H81" s="1">
        <v>2195</v>
      </c>
      <c r="I81" s="1">
        <v>1900</v>
      </c>
      <c r="J81" s="1">
        <v>6019</v>
      </c>
      <c r="K81" s="2">
        <f>SUM(C81:C83)</f>
        <v>7497</v>
      </c>
      <c r="L81" s="6">
        <f t="shared" ref="L81:Q81" si="21">SUM(D81:D83)</f>
        <v>939</v>
      </c>
      <c r="M81" s="6">
        <f t="shared" si="21"/>
        <v>205</v>
      </c>
      <c r="N81" s="6">
        <f t="shared" si="21"/>
        <v>6236</v>
      </c>
      <c r="O81" s="2">
        <f t="shared" si="21"/>
        <v>10229</v>
      </c>
      <c r="P81" s="6">
        <f t="shared" si="21"/>
        <v>2195</v>
      </c>
      <c r="Q81" s="6">
        <f t="shared" si="21"/>
        <v>1900</v>
      </c>
      <c r="R81" s="1">
        <f t="shared" ref="R81" si="22">J81+J82</f>
        <v>6019</v>
      </c>
      <c r="S81" s="3">
        <f t="shared" si="17"/>
        <v>0.18574640727343827</v>
      </c>
      <c r="T81" s="4">
        <f t="shared" si="18"/>
        <v>2.7344271041750034E-2</v>
      </c>
      <c r="U81" s="4">
        <f t="shared" si="19"/>
        <v>0.50885352917176663</v>
      </c>
    </row>
    <row r="82" spans="1:21" ht="14.4">
      <c r="A82" s="1"/>
      <c r="B82" s="1" t="s">
        <v>246</v>
      </c>
      <c r="C82" s="1"/>
      <c r="D82" s="1"/>
      <c r="E82" s="1"/>
      <c r="F82" s="1"/>
      <c r="G82" s="2"/>
      <c r="H82" s="1"/>
      <c r="I82" s="1"/>
      <c r="J82" s="1"/>
      <c r="K82" s="2"/>
      <c r="L82" s="1"/>
      <c r="M82" s="1"/>
      <c r="N82" s="1"/>
      <c r="O82" s="2"/>
      <c r="P82" s="1"/>
      <c r="Q82" s="1"/>
      <c r="R82" s="1"/>
      <c r="S82" s="3" t="str">
        <f t="shared" si="17"/>
        <v/>
      </c>
      <c r="T82" s="4" t="str">
        <f t="shared" si="18"/>
        <v/>
      </c>
      <c r="U82" s="4" t="str">
        <f t="shared" si="19"/>
        <v/>
      </c>
    </row>
    <row r="83" spans="1:21" ht="14.4">
      <c r="A83" s="1"/>
      <c r="B83" s="1" t="s">
        <v>247</v>
      </c>
      <c r="C83" s="1"/>
      <c r="D83" s="1"/>
      <c r="E83" s="1"/>
      <c r="F83" s="1"/>
      <c r="G83" s="2"/>
      <c r="H83" s="1"/>
      <c r="I83" s="1"/>
      <c r="J83" s="1"/>
      <c r="K83" s="2"/>
      <c r="L83" s="1"/>
      <c r="M83" s="1"/>
      <c r="N83" s="1"/>
      <c r="O83" s="2"/>
      <c r="P83" s="1"/>
      <c r="Q83" s="1"/>
      <c r="R83" s="1"/>
      <c r="S83" s="3" t="str">
        <f t="shared" si="17"/>
        <v/>
      </c>
      <c r="T83" s="4" t="str">
        <f t="shared" si="18"/>
        <v/>
      </c>
      <c r="U83" s="4" t="str">
        <f t="shared" si="19"/>
        <v/>
      </c>
    </row>
    <row r="84" spans="1:21" ht="14.4">
      <c r="A84" s="1" t="str">
        <f>all!A84</f>
        <v>Mitchell</v>
      </c>
      <c r="B84" s="1" t="s">
        <v>249</v>
      </c>
      <c r="C84" s="161">
        <v>603</v>
      </c>
      <c r="D84" s="161">
        <v>107</v>
      </c>
      <c r="E84" s="161">
        <v>9</v>
      </c>
      <c r="F84" s="161">
        <v>399</v>
      </c>
      <c r="G84" s="162">
        <v>785</v>
      </c>
      <c r="H84" s="163">
        <v>242</v>
      </c>
      <c r="I84" s="163">
        <v>22</v>
      </c>
      <c r="J84" s="163">
        <v>389</v>
      </c>
      <c r="K84" s="2">
        <f t="shared" ref="K84:R86" si="23">C84</f>
        <v>603</v>
      </c>
      <c r="L84" s="1">
        <f t="shared" si="23"/>
        <v>107</v>
      </c>
      <c r="M84" s="1">
        <f t="shared" si="23"/>
        <v>9</v>
      </c>
      <c r="N84" s="1">
        <f t="shared" si="23"/>
        <v>399</v>
      </c>
      <c r="O84" s="2">
        <f t="shared" si="23"/>
        <v>785</v>
      </c>
      <c r="P84" s="1">
        <f t="shared" si="23"/>
        <v>242</v>
      </c>
      <c r="Q84" s="1">
        <f t="shared" si="23"/>
        <v>22</v>
      </c>
      <c r="R84" s="1">
        <f t="shared" si="23"/>
        <v>389</v>
      </c>
      <c r="S84" s="3">
        <f t="shared" si="17"/>
        <v>2.802547770700637E-2</v>
      </c>
      <c r="T84" s="4">
        <f t="shared" si="18"/>
        <v>1.4925373134328358E-2</v>
      </c>
      <c r="U84" s="4">
        <f t="shared" si="19"/>
        <v>0.50634517766497467</v>
      </c>
    </row>
    <row r="85" spans="1:21" ht="14.4">
      <c r="A85" s="1" t="str">
        <f>all!A85</f>
        <v>Montgomery</v>
      </c>
      <c r="B85" s="1" t="s">
        <v>251</v>
      </c>
      <c r="C85" s="1">
        <v>602</v>
      </c>
      <c r="D85" s="1">
        <v>2</v>
      </c>
      <c r="E85" s="1">
        <v>2</v>
      </c>
      <c r="F85" s="1">
        <v>598</v>
      </c>
      <c r="G85" s="2">
        <v>947</v>
      </c>
      <c r="H85" s="1">
        <v>23</v>
      </c>
      <c r="I85" s="1">
        <v>58</v>
      </c>
      <c r="J85" s="1">
        <v>866</v>
      </c>
      <c r="K85" s="2">
        <f t="shared" si="23"/>
        <v>602</v>
      </c>
      <c r="L85" s="1">
        <f t="shared" si="23"/>
        <v>2</v>
      </c>
      <c r="M85" s="1">
        <f t="shared" si="23"/>
        <v>2</v>
      </c>
      <c r="N85" s="1">
        <f t="shared" si="23"/>
        <v>598</v>
      </c>
      <c r="O85" s="2">
        <f t="shared" si="23"/>
        <v>947</v>
      </c>
      <c r="P85" s="1">
        <f t="shared" si="23"/>
        <v>23</v>
      </c>
      <c r="Q85" s="1">
        <f t="shared" si="23"/>
        <v>58</v>
      </c>
      <c r="R85" s="1">
        <f t="shared" si="23"/>
        <v>866</v>
      </c>
      <c r="S85" s="3">
        <f t="shared" si="17"/>
        <v>6.1246040126715945E-2</v>
      </c>
      <c r="T85" s="4">
        <f t="shared" si="18"/>
        <v>3.3222591362126247E-3</v>
      </c>
      <c r="U85" s="4">
        <f t="shared" si="19"/>
        <v>0.40846994535519127</v>
      </c>
    </row>
    <row r="86" spans="1:21" ht="14.4">
      <c r="A86" s="1" t="str">
        <f>all!A86</f>
        <v>Moore</v>
      </c>
      <c r="B86" s="1" t="s">
        <v>253</v>
      </c>
      <c r="C86" s="1">
        <v>2274</v>
      </c>
      <c r="D86" s="1">
        <v>531</v>
      </c>
      <c r="E86" s="1">
        <v>17</v>
      </c>
      <c r="F86" s="1">
        <v>1576</v>
      </c>
      <c r="G86" s="2">
        <v>2354</v>
      </c>
      <c r="H86" s="1">
        <v>837</v>
      </c>
      <c r="I86" s="1">
        <v>143</v>
      </c>
      <c r="J86" s="1">
        <v>1505</v>
      </c>
      <c r="K86" s="2">
        <f t="shared" si="23"/>
        <v>2274</v>
      </c>
      <c r="L86" s="1">
        <f t="shared" si="23"/>
        <v>531</v>
      </c>
      <c r="M86" s="1">
        <f t="shared" si="23"/>
        <v>17</v>
      </c>
      <c r="N86" s="1">
        <f t="shared" si="23"/>
        <v>1576</v>
      </c>
      <c r="O86" s="2">
        <f t="shared" si="23"/>
        <v>2354</v>
      </c>
      <c r="P86" s="1">
        <f t="shared" si="23"/>
        <v>837</v>
      </c>
      <c r="Q86" s="1">
        <f t="shared" si="23"/>
        <v>143</v>
      </c>
      <c r="R86" s="1">
        <f t="shared" si="23"/>
        <v>1505</v>
      </c>
      <c r="S86" s="3">
        <f t="shared" si="17"/>
        <v>6.0747663551401869E-2</v>
      </c>
      <c r="T86" s="4">
        <f t="shared" si="18"/>
        <v>7.4758135444151271E-3</v>
      </c>
      <c r="U86" s="4">
        <f t="shared" si="19"/>
        <v>0.51152223304122035</v>
      </c>
    </row>
    <row r="87" spans="1:21" ht="14.4">
      <c r="A87" s="1" t="str">
        <f>all!A87</f>
        <v>Nash</v>
      </c>
      <c r="B87" s="1" t="s">
        <v>255</v>
      </c>
      <c r="C87" s="1">
        <v>758</v>
      </c>
      <c r="D87" s="1">
        <v>215</v>
      </c>
      <c r="E87" s="1">
        <v>7</v>
      </c>
      <c r="F87" s="1">
        <v>465</v>
      </c>
      <c r="G87" s="2">
        <v>1279</v>
      </c>
      <c r="H87" s="1">
        <v>420</v>
      </c>
      <c r="I87" s="1">
        <v>165</v>
      </c>
      <c r="J87" s="1">
        <v>635</v>
      </c>
      <c r="K87" s="2">
        <f>C87+C88</f>
        <v>2395</v>
      </c>
      <c r="L87" s="6">
        <f t="shared" ref="L87:R87" si="24">D87+D88</f>
        <v>230</v>
      </c>
      <c r="M87" s="6">
        <f t="shared" si="24"/>
        <v>15</v>
      </c>
      <c r="N87" s="6">
        <f t="shared" si="24"/>
        <v>2053</v>
      </c>
      <c r="O87" s="2">
        <f t="shared" si="24"/>
        <v>2779</v>
      </c>
      <c r="P87" s="6">
        <f t="shared" si="24"/>
        <v>493</v>
      </c>
      <c r="Q87" s="6">
        <f t="shared" si="24"/>
        <v>255</v>
      </c>
      <c r="R87" s="1">
        <f t="shared" si="24"/>
        <v>1922</v>
      </c>
      <c r="S87" s="3">
        <f t="shared" si="17"/>
        <v>9.1759625764663552E-2</v>
      </c>
      <c r="T87" s="4">
        <f t="shared" si="18"/>
        <v>6.2630480167014616E-3</v>
      </c>
      <c r="U87" s="4">
        <f t="shared" si="19"/>
        <v>0.51647798742138362</v>
      </c>
    </row>
    <row r="88" spans="1:21" ht="14.4">
      <c r="A88" s="1"/>
      <c r="B88" s="1" t="s">
        <v>256</v>
      </c>
      <c r="C88" s="1">
        <v>1637</v>
      </c>
      <c r="D88" s="1">
        <v>15</v>
      </c>
      <c r="E88" s="1">
        <v>8</v>
      </c>
      <c r="F88" s="1">
        <v>1588</v>
      </c>
      <c r="G88" s="2">
        <v>1500</v>
      </c>
      <c r="H88" s="1">
        <v>73</v>
      </c>
      <c r="I88" s="1">
        <v>90</v>
      </c>
      <c r="J88" s="1">
        <v>1287</v>
      </c>
      <c r="K88" s="2"/>
      <c r="L88" s="6"/>
      <c r="M88" s="6"/>
      <c r="N88" s="6"/>
      <c r="O88" s="2"/>
      <c r="P88" s="6"/>
      <c r="Q88" s="6"/>
      <c r="R88" s="1"/>
      <c r="S88" s="3" t="str">
        <f t="shared" si="17"/>
        <v/>
      </c>
      <c r="T88" s="4" t="str">
        <f t="shared" si="18"/>
        <v/>
      </c>
      <c r="U88" s="4" t="str">
        <f t="shared" si="19"/>
        <v/>
      </c>
    </row>
    <row r="89" spans="1:21" ht="14.4">
      <c r="A89" s="1" t="str">
        <f>all!A89</f>
        <v>New Hanover</v>
      </c>
      <c r="B89" s="1" t="s">
        <v>258</v>
      </c>
      <c r="C89" s="1">
        <v>2176</v>
      </c>
      <c r="D89" s="1">
        <v>367</v>
      </c>
      <c r="E89" s="1">
        <v>93</v>
      </c>
      <c r="F89" s="1">
        <v>1642</v>
      </c>
      <c r="G89" s="2">
        <v>2370</v>
      </c>
      <c r="H89" s="1">
        <v>584</v>
      </c>
      <c r="I89" s="1">
        <v>714</v>
      </c>
      <c r="J89" s="1">
        <v>1083</v>
      </c>
      <c r="K89" s="2">
        <f>C89+C90</f>
        <v>2176</v>
      </c>
      <c r="L89" s="6">
        <f t="shared" ref="L89:R89" si="25">D89+D90</f>
        <v>367</v>
      </c>
      <c r="M89" s="6">
        <f t="shared" si="25"/>
        <v>93</v>
      </c>
      <c r="N89" s="6">
        <f t="shared" si="25"/>
        <v>1642</v>
      </c>
      <c r="O89" s="2">
        <f t="shared" si="25"/>
        <v>2370</v>
      </c>
      <c r="P89" s="6">
        <f t="shared" si="25"/>
        <v>584</v>
      </c>
      <c r="Q89" s="6">
        <f t="shared" si="25"/>
        <v>714</v>
      </c>
      <c r="R89" s="1">
        <f t="shared" si="25"/>
        <v>1083</v>
      </c>
      <c r="S89" s="3">
        <f t="shared" si="17"/>
        <v>0.30126582278481012</v>
      </c>
      <c r="T89" s="4">
        <f t="shared" si="18"/>
        <v>4.2738970588235295E-2</v>
      </c>
      <c r="U89" s="4">
        <f t="shared" si="19"/>
        <v>0.60256880733944951</v>
      </c>
    </row>
    <row r="90" spans="1:21" ht="14.4">
      <c r="A90" s="1"/>
      <c r="B90" s="1" t="s">
        <v>259</v>
      </c>
      <c r="C90" s="1"/>
      <c r="D90" s="1"/>
      <c r="E90" s="1"/>
      <c r="F90" s="1"/>
      <c r="G90" s="2"/>
      <c r="H90" s="1"/>
      <c r="I90" s="1"/>
      <c r="J90" s="1"/>
      <c r="K90" s="2"/>
      <c r="L90" s="6"/>
      <c r="M90" s="6"/>
      <c r="N90" s="6"/>
      <c r="O90" s="2"/>
      <c r="P90" s="6"/>
      <c r="Q90" s="6"/>
      <c r="R90" s="1"/>
      <c r="S90" s="3" t="str">
        <f t="shared" si="17"/>
        <v/>
      </c>
      <c r="T90" s="4" t="str">
        <f t="shared" si="18"/>
        <v/>
      </c>
      <c r="U90" s="4" t="str">
        <f t="shared" si="19"/>
        <v/>
      </c>
    </row>
    <row r="91" spans="1:21" ht="14.4">
      <c r="A91" s="1" t="str">
        <f>all!A91</f>
        <v>Northampton</v>
      </c>
      <c r="B91" s="1" t="s">
        <v>261</v>
      </c>
      <c r="C91" s="1"/>
      <c r="D91" s="1"/>
      <c r="E91" s="1"/>
      <c r="F91" s="1"/>
      <c r="G91" s="2"/>
      <c r="H91" s="1"/>
      <c r="I91" s="1"/>
      <c r="J91" s="1"/>
      <c r="K91" s="2">
        <f>C91+C92</f>
        <v>290</v>
      </c>
      <c r="L91" s="6">
        <f t="shared" ref="L91:Q91" si="26">SUM(D91:D95)</f>
        <v>0</v>
      </c>
      <c r="M91" s="6">
        <f t="shared" si="26"/>
        <v>0</v>
      </c>
      <c r="N91" s="6">
        <f t="shared" si="26"/>
        <v>239</v>
      </c>
      <c r="O91" s="2">
        <f t="shared" si="26"/>
        <v>304</v>
      </c>
      <c r="P91" s="6">
        <f t="shared" si="26"/>
        <v>2</v>
      </c>
      <c r="Q91" s="6">
        <f t="shared" si="26"/>
        <v>4</v>
      </c>
      <c r="R91" s="1">
        <f t="shared" ref="R91" si="27">J91+J92</f>
        <v>231</v>
      </c>
      <c r="S91" s="3">
        <f t="shared" si="17"/>
        <v>1.3157894736842105E-2</v>
      </c>
      <c r="T91" s="4">
        <f t="shared" si="18"/>
        <v>0</v>
      </c>
      <c r="U91" s="4">
        <f t="shared" si="19"/>
        <v>0.50851063829787235</v>
      </c>
    </row>
    <row r="92" spans="1:21" ht="14.4">
      <c r="A92" s="1"/>
      <c r="B92" s="1" t="s">
        <v>262</v>
      </c>
      <c r="C92" s="1">
        <v>290</v>
      </c>
      <c r="D92" s="1">
        <v>0</v>
      </c>
      <c r="E92" s="1">
        <v>0</v>
      </c>
      <c r="F92" s="1">
        <v>239</v>
      </c>
      <c r="G92" s="2">
        <v>304</v>
      </c>
      <c r="H92" s="1">
        <v>2</v>
      </c>
      <c r="I92" s="1">
        <v>4</v>
      </c>
      <c r="J92" s="1">
        <v>231</v>
      </c>
      <c r="K92" s="2"/>
      <c r="L92" s="6"/>
      <c r="M92" s="6"/>
      <c r="N92" s="6"/>
      <c r="O92" s="2"/>
      <c r="P92" s="6"/>
      <c r="Q92" s="6"/>
      <c r="R92" s="1"/>
      <c r="S92" s="3" t="str">
        <f t="shared" si="17"/>
        <v/>
      </c>
      <c r="T92" s="4" t="str">
        <f t="shared" si="18"/>
        <v/>
      </c>
      <c r="U92" s="4" t="str">
        <f t="shared" si="19"/>
        <v/>
      </c>
    </row>
    <row r="93" spans="1:21" ht="14.4">
      <c r="A93" s="1"/>
      <c r="B93" s="1" t="s">
        <v>263</v>
      </c>
      <c r="C93" s="1"/>
      <c r="D93" s="1"/>
      <c r="E93" s="1"/>
      <c r="F93" s="1"/>
      <c r="G93" s="2"/>
      <c r="H93" s="1"/>
      <c r="I93" s="1"/>
      <c r="J93" s="1"/>
      <c r="K93" s="2"/>
      <c r="L93" s="6"/>
      <c r="M93" s="6"/>
      <c r="N93" s="6"/>
      <c r="O93" s="2"/>
      <c r="P93" s="6"/>
      <c r="Q93" s="6"/>
      <c r="R93" s="1"/>
      <c r="S93" s="3" t="str">
        <f t="shared" si="17"/>
        <v/>
      </c>
      <c r="T93" s="4" t="str">
        <f t="shared" si="18"/>
        <v/>
      </c>
      <c r="U93" s="4" t="str">
        <f t="shared" si="19"/>
        <v/>
      </c>
    </row>
    <row r="94" spans="1:21" ht="14.4">
      <c r="A94" s="1"/>
      <c r="B94" s="1" t="s">
        <v>264</v>
      </c>
      <c r="C94" s="1"/>
      <c r="D94" s="1"/>
      <c r="E94" s="1"/>
      <c r="F94" s="1"/>
      <c r="G94" s="2"/>
      <c r="H94" s="1"/>
      <c r="I94" s="1"/>
      <c r="J94" s="1"/>
      <c r="K94" s="2"/>
      <c r="L94" s="6"/>
      <c r="M94" s="6"/>
      <c r="N94" s="6"/>
      <c r="O94" s="2"/>
      <c r="P94" s="6"/>
      <c r="Q94" s="6"/>
      <c r="R94" s="1"/>
      <c r="S94" s="3" t="str">
        <f t="shared" si="17"/>
        <v/>
      </c>
      <c r="T94" s="4" t="str">
        <f t="shared" si="18"/>
        <v/>
      </c>
      <c r="U94" s="4" t="str">
        <f t="shared" si="19"/>
        <v/>
      </c>
    </row>
    <row r="95" spans="1:21" ht="14.4">
      <c r="A95" s="1"/>
      <c r="B95" s="1" t="s">
        <v>265</v>
      </c>
      <c r="C95" s="1"/>
      <c r="D95" s="1"/>
      <c r="E95" s="1"/>
      <c r="F95" s="1"/>
      <c r="G95" s="2"/>
      <c r="H95" s="1"/>
      <c r="I95" s="1"/>
      <c r="J95" s="1"/>
      <c r="K95" s="2"/>
      <c r="L95" s="6"/>
      <c r="M95" s="6"/>
      <c r="N95" s="6"/>
      <c r="O95" s="2"/>
      <c r="P95" s="6"/>
      <c r="Q95" s="6"/>
      <c r="R95" s="1"/>
      <c r="S95" s="3" t="str">
        <f t="shared" si="17"/>
        <v/>
      </c>
      <c r="T95" s="4" t="str">
        <f t="shared" si="18"/>
        <v/>
      </c>
      <c r="U95" s="4" t="str">
        <f t="shared" si="19"/>
        <v/>
      </c>
    </row>
    <row r="96" spans="1:21" ht="14.4">
      <c r="A96" s="1" t="str">
        <f>all!A96</f>
        <v>Onslow</v>
      </c>
      <c r="B96" s="1" t="s">
        <v>267</v>
      </c>
      <c r="C96" s="1"/>
      <c r="D96" s="1"/>
      <c r="E96" s="1"/>
      <c r="F96" s="1"/>
      <c r="G96" s="2"/>
      <c r="H96" s="1"/>
      <c r="I96" s="1"/>
      <c r="J96" s="1"/>
      <c r="K96" s="2">
        <f t="shared" ref="K96:R100" si="28">C96</f>
        <v>0</v>
      </c>
      <c r="L96" s="6">
        <f t="shared" si="28"/>
        <v>0</v>
      </c>
      <c r="M96" s="6">
        <f t="shared" si="28"/>
        <v>0</v>
      </c>
      <c r="N96" s="6">
        <f t="shared" si="28"/>
        <v>0</v>
      </c>
      <c r="O96" s="2">
        <f t="shared" si="28"/>
        <v>0</v>
      </c>
      <c r="P96" s="6">
        <f t="shared" si="28"/>
        <v>0</v>
      </c>
      <c r="Q96" s="6">
        <f t="shared" si="28"/>
        <v>0</v>
      </c>
      <c r="R96" s="1">
        <f t="shared" si="28"/>
        <v>0</v>
      </c>
      <c r="S96" s="3" t="str">
        <f t="shared" si="17"/>
        <v/>
      </c>
      <c r="T96" s="4" t="str">
        <f t="shared" si="18"/>
        <v/>
      </c>
      <c r="U96" s="4" t="str">
        <f t="shared" si="19"/>
        <v/>
      </c>
    </row>
    <row r="97" spans="1:21" ht="14.4">
      <c r="A97" s="1" t="str">
        <f>all!A97</f>
        <v>Orange</v>
      </c>
      <c r="B97" s="1" t="s">
        <v>268</v>
      </c>
      <c r="C97" s="1">
        <v>2131</v>
      </c>
      <c r="D97" s="1">
        <v>1001</v>
      </c>
      <c r="E97" s="1">
        <v>54</v>
      </c>
      <c r="F97" s="1">
        <v>1036</v>
      </c>
      <c r="G97" s="2">
        <v>2250</v>
      </c>
      <c r="H97" s="1">
        <v>873</v>
      </c>
      <c r="I97" s="1">
        <v>498</v>
      </c>
      <c r="J97" s="1">
        <v>843</v>
      </c>
      <c r="K97" s="2">
        <f>C97+C98</f>
        <v>2131</v>
      </c>
      <c r="L97" s="6">
        <f t="shared" ref="L97:R97" si="29">D97+D98</f>
        <v>1001</v>
      </c>
      <c r="M97" s="6">
        <f t="shared" si="29"/>
        <v>54</v>
      </c>
      <c r="N97" s="6">
        <f t="shared" si="29"/>
        <v>1036</v>
      </c>
      <c r="O97" s="2">
        <f t="shared" si="29"/>
        <v>2250</v>
      </c>
      <c r="P97" s="6">
        <f t="shared" si="29"/>
        <v>873</v>
      </c>
      <c r="Q97" s="6">
        <f t="shared" si="29"/>
        <v>498</v>
      </c>
      <c r="R97" s="1">
        <f t="shared" si="29"/>
        <v>843</v>
      </c>
      <c r="S97" s="3">
        <f t="shared" si="17"/>
        <v>0.22133333333333333</v>
      </c>
      <c r="T97" s="4">
        <f t="shared" si="18"/>
        <v>2.5340215861098078E-2</v>
      </c>
      <c r="U97" s="4">
        <f t="shared" si="19"/>
        <v>0.5513571048430016</v>
      </c>
    </row>
    <row r="98" spans="1:21" ht="14.4">
      <c r="A98" s="1"/>
      <c r="B98" s="1" t="s">
        <v>341</v>
      </c>
      <c r="C98" s="1"/>
      <c r="D98" s="1"/>
      <c r="E98" s="1"/>
      <c r="F98" s="1"/>
      <c r="G98" s="2"/>
      <c r="H98" s="1"/>
      <c r="I98" s="1"/>
      <c r="J98" s="1"/>
      <c r="K98" s="2"/>
      <c r="L98" s="6"/>
      <c r="M98" s="6"/>
      <c r="N98" s="6"/>
      <c r="O98" s="2"/>
      <c r="P98" s="6"/>
      <c r="Q98" s="6"/>
      <c r="R98" s="1"/>
      <c r="S98" s="3" t="str">
        <f t="shared" si="17"/>
        <v/>
      </c>
      <c r="T98" s="4" t="str">
        <f t="shared" si="18"/>
        <v/>
      </c>
      <c r="U98" s="4"/>
    </row>
    <row r="99" spans="1:21" ht="14.4">
      <c r="A99" s="1" t="str">
        <f>all!A99</f>
        <v>Pasquotank</v>
      </c>
      <c r="B99" s="1" t="s">
        <v>270</v>
      </c>
      <c r="C99" s="1">
        <v>1844</v>
      </c>
      <c r="D99" s="1">
        <v>396</v>
      </c>
      <c r="E99" s="1">
        <v>27</v>
      </c>
      <c r="F99" s="1">
        <v>1395</v>
      </c>
      <c r="G99" s="2">
        <v>1381</v>
      </c>
      <c r="H99" s="1">
        <v>592</v>
      </c>
      <c r="I99" s="1">
        <v>316</v>
      </c>
      <c r="J99" s="1">
        <v>378</v>
      </c>
      <c r="K99" s="2">
        <f t="shared" ref="K99:R99" si="30">C99</f>
        <v>1844</v>
      </c>
      <c r="L99" s="6">
        <f t="shared" si="30"/>
        <v>396</v>
      </c>
      <c r="M99" s="6">
        <f t="shared" si="30"/>
        <v>27</v>
      </c>
      <c r="N99" s="6">
        <f t="shared" si="30"/>
        <v>1395</v>
      </c>
      <c r="O99" s="2">
        <f t="shared" si="30"/>
        <v>1381</v>
      </c>
      <c r="P99" s="6">
        <f t="shared" si="30"/>
        <v>592</v>
      </c>
      <c r="Q99" s="6">
        <f t="shared" si="30"/>
        <v>316</v>
      </c>
      <c r="R99" s="1">
        <f t="shared" si="30"/>
        <v>378</v>
      </c>
      <c r="S99" s="3">
        <f t="shared" si="17"/>
        <v>0.22881969587255613</v>
      </c>
      <c r="T99" s="4">
        <f t="shared" si="18"/>
        <v>1.4642082429501085E-2</v>
      </c>
      <c r="U99" s="4">
        <f t="shared" si="19"/>
        <v>0.78680203045685282</v>
      </c>
    </row>
    <row r="100" spans="1:21" ht="14.4">
      <c r="A100" s="1" t="str">
        <f>all!A100</f>
        <v>Pender</v>
      </c>
      <c r="B100" s="1" t="s">
        <v>272</v>
      </c>
      <c r="C100" s="1">
        <v>1029</v>
      </c>
      <c r="D100" s="1">
        <v>22</v>
      </c>
      <c r="E100" s="1">
        <v>8</v>
      </c>
      <c r="F100" s="1">
        <v>792</v>
      </c>
      <c r="G100" s="2">
        <v>1229</v>
      </c>
      <c r="H100" s="1">
        <v>150</v>
      </c>
      <c r="I100" s="1">
        <v>123</v>
      </c>
      <c r="J100" s="1">
        <v>787</v>
      </c>
      <c r="K100" s="2">
        <f t="shared" si="28"/>
        <v>1029</v>
      </c>
      <c r="L100" s="6">
        <f t="shared" si="28"/>
        <v>22</v>
      </c>
      <c r="M100" s="6">
        <f t="shared" si="28"/>
        <v>8</v>
      </c>
      <c r="N100" s="6">
        <f t="shared" si="28"/>
        <v>792</v>
      </c>
      <c r="O100" s="2">
        <f t="shared" si="28"/>
        <v>1229</v>
      </c>
      <c r="P100" s="6">
        <f t="shared" si="28"/>
        <v>150</v>
      </c>
      <c r="Q100" s="6">
        <f t="shared" si="28"/>
        <v>123</v>
      </c>
      <c r="R100" s="1">
        <f t="shared" si="28"/>
        <v>787</v>
      </c>
      <c r="S100" s="3">
        <f t="shared" si="17"/>
        <v>0.1000813669650122</v>
      </c>
      <c r="T100" s="4">
        <f t="shared" si="18"/>
        <v>7.7745383867832843E-3</v>
      </c>
      <c r="U100" s="4">
        <f t="shared" si="19"/>
        <v>0.50158328055731471</v>
      </c>
    </row>
    <row r="101" spans="1:21" ht="14.4">
      <c r="A101" s="1" t="str">
        <f>all!A101</f>
        <v>Perquimans</v>
      </c>
      <c r="B101" s="1" t="s">
        <v>273</v>
      </c>
      <c r="C101" s="1">
        <v>308</v>
      </c>
      <c r="D101" s="1">
        <v>38</v>
      </c>
      <c r="E101" s="1">
        <v>2</v>
      </c>
      <c r="F101" s="1">
        <v>268</v>
      </c>
      <c r="G101" s="2">
        <v>289</v>
      </c>
      <c r="H101" s="1">
        <v>53</v>
      </c>
      <c r="I101" s="1">
        <v>11</v>
      </c>
      <c r="J101" s="1">
        <v>225</v>
      </c>
      <c r="K101" s="2"/>
      <c r="L101" s="6"/>
      <c r="M101" s="6"/>
      <c r="N101" s="6"/>
      <c r="O101" s="2"/>
      <c r="P101" s="6"/>
      <c r="Q101" s="6"/>
      <c r="R101" s="1"/>
      <c r="S101" s="3" t="str">
        <f t="shared" si="17"/>
        <v/>
      </c>
      <c r="T101" s="4" t="str">
        <f t="shared" si="18"/>
        <v/>
      </c>
      <c r="U101" s="4" t="str">
        <f t="shared" si="19"/>
        <v/>
      </c>
    </row>
    <row r="102" spans="1:21" ht="14.4">
      <c r="A102" s="1" t="str">
        <f>all!A102</f>
        <v>Person</v>
      </c>
      <c r="B102" s="1" t="s">
        <v>274</v>
      </c>
      <c r="C102" s="1">
        <v>984</v>
      </c>
      <c r="D102" s="1">
        <v>26</v>
      </c>
      <c r="E102" s="1">
        <v>3</v>
      </c>
      <c r="F102" s="1">
        <v>944</v>
      </c>
      <c r="G102" s="2">
        <v>1355</v>
      </c>
      <c r="H102" s="1">
        <v>85</v>
      </c>
      <c r="I102" s="1">
        <v>97</v>
      </c>
      <c r="J102" s="1">
        <v>1169</v>
      </c>
      <c r="K102" s="2">
        <f t="shared" ref="K102:R102" si="31">C102</f>
        <v>984</v>
      </c>
      <c r="L102" s="6">
        <f t="shared" si="31"/>
        <v>26</v>
      </c>
      <c r="M102" s="6">
        <f t="shared" si="31"/>
        <v>3</v>
      </c>
      <c r="N102" s="6">
        <f t="shared" si="31"/>
        <v>944</v>
      </c>
      <c r="O102" s="2">
        <f t="shared" si="31"/>
        <v>1355</v>
      </c>
      <c r="P102" s="6">
        <f t="shared" si="31"/>
        <v>85</v>
      </c>
      <c r="Q102" s="6">
        <f t="shared" si="31"/>
        <v>97</v>
      </c>
      <c r="R102" s="1">
        <f t="shared" si="31"/>
        <v>1169</v>
      </c>
      <c r="S102" s="3">
        <f t="shared" si="17"/>
        <v>7.1586715867158673E-2</v>
      </c>
      <c r="T102" s="4">
        <f t="shared" si="18"/>
        <v>3.0487804878048782E-3</v>
      </c>
      <c r="U102" s="4">
        <f t="shared" si="19"/>
        <v>0.44675816374822525</v>
      </c>
    </row>
    <row r="103" spans="1:21" ht="14.4">
      <c r="A103" s="1" t="str">
        <f>all!A103</f>
        <v>Pitt</v>
      </c>
      <c r="B103" s="1" t="s">
        <v>276</v>
      </c>
      <c r="C103" s="1"/>
      <c r="D103" s="1"/>
      <c r="E103" s="1"/>
      <c r="F103" s="1"/>
      <c r="G103" s="2"/>
      <c r="H103" s="1"/>
      <c r="I103" s="1"/>
      <c r="J103" s="1"/>
      <c r="K103" s="2">
        <f>SUM(C103:C108)</f>
        <v>2211</v>
      </c>
      <c r="L103" s="6">
        <f t="shared" ref="L103:R103" si="32">SUM(D103:D108)</f>
        <v>553</v>
      </c>
      <c r="M103" s="6">
        <f t="shared" si="32"/>
        <v>19</v>
      </c>
      <c r="N103" s="6">
        <f t="shared" si="32"/>
        <v>1522</v>
      </c>
      <c r="O103" s="2">
        <f t="shared" si="32"/>
        <v>2679</v>
      </c>
      <c r="P103" s="6">
        <f t="shared" si="32"/>
        <v>916</v>
      </c>
      <c r="Q103" s="6">
        <f t="shared" si="32"/>
        <v>206</v>
      </c>
      <c r="R103" s="1">
        <f t="shared" si="32"/>
        <v>1444</v>
      </c>
      <c r="S103" s="3">
        <f t="shared" si="17"/>
        <v>7.6894363568495702E-2</v>
      </c>
      <c r="T103" s="4">
        <f t="shared" si="18"/>
        <v>8.5933966530981464E-3</v>
      </c>
      <c r="U103" s="4">
        <f t="shared" si="19"/>
        <v>0.5131490222521915</v>
      </c>
    </row>
    <row r="104" spans="1:21" ht="14.4">
      <c r="A104" s="1"/>
      <c r="B104" s="1" t="s">
        <v>277</v>
      </c>
      <c r="C104" s="1"/>
      <c r="D104" s="1"/>
      <c r="E104" s="1"/>
      <c r="F104" s="1"/>
      <c r="G104" s="2"/>
      <c r="H104" s="1"/>
      <c r="I104" s="1"/>
      <c r="J104" s="1"/>
      <c r="K104" s="2"/>
      <c r="L104" s="6"/>
      <c r="M104" s="6"/>
      <c r="N104" s="6"/>
      <c r="O104" s="2"/>
      <c r="P104" s="6"/>
      <c r="Q104" s="6"/>
      <c r="R104" s="1"/>
      <c r="S104" s="3" t="str">
        <f t="shared" si="17"/>
        <v/>
      </c>
      <c r="T104" s="4" t="str">
        <f t="shared" si="18"/>
        <v/>
      </c>
      <c r="U104" s="4" t="str">
        <f t="shared" si="19"/>
        <v/>
      </c>
    </row>
    <row r="105" spans="1:21" ht="14.4">
      <c r="A105" s="1"/>
      <c r="B105" s="1" t="s">
        <v>278</v>
      </c>
      <c r="C105" s="1">
        <v>2211</v>
      </c>
      <c r="D105" s="1">
        <v>553</v>
      </c>
      <c r="E105" s="1">
        <v>19</v>
      </c>
      <c r="F105" s="1">
        <v>1522</v>
      </c>
      <c r="G105" s="2">
        <v>2679</v>
      </c>
      <c r="H105" s="1">
        <v>916</v>
      </c>
      <c r="I105" s="1">
        <v>206</v>
      </c>
      <c r="J105" s="1">
        <v>1444</v>
      </c>
      <c r="K105" s="2"/>
      <c r="L105" s="6"/>
      <c r="M105" s="6"/>
      <c r="N105" s="6"/>
      <c r="O105" s="2"/>
      <c r="P105" s="6"/>
      <c r="Q105" s="6"/>
      <c r="R105" s="1"/>
      <c r="S105" s="3" t="str">
        <f t="shared" si="17"/>
        <v/>
      </c>
      <c r="T105" s="4" t="str">
        <f t="shared" si="18"/>
        <v/>
      </c>
      <c r="U105" s="4" t="str">
        <f t="shared" si="19"/>
        <v/>
      </c>
    </row>
    <row r="106" spans="1:21" ht="14.4">
      <c r="A106" s="1"/>
      <c r="B106" s="1" t="s">
        <v>279</v>
      </c>
      <c r="C106" s="1"/>
      <c r="D106" s="1"/>
      <c r="E106" s="1"/>
      <c r="F106" s="1"/>
      <c r="G106" s="2"/>
      <c r="H106" s="1"/>
      <c r="I106" s="1"/>
      <c r="J106" s="1"/>
      <c r="K106" s="2"/>
      <c r="L106" s="6"/>
      <c r="M106" s="6"/>
      <c r="N106" s="6"/>
      <c r="O106" s="2"/>
      <c r="P106" s="6"/>
      <c r="Q106" s="6"/>
      <c r="R106" s="1"/>
      <c r="S106" s="3" t="str">
        <f t="shared" si="17"/>
        <v/>
      </c>
      <c r="T106" s="4" t="str">
        <f t="shared" si="18"/>
        <v/>
      </c>
      <c r="U106" s="4" t="str">
        <f t="shared" si="19"/>
        <v/>
      </c>
    </row>
    <row r="107" spans="1:21" ht="14.4">
      <c r="A107" s="1"/>
      <c r="B107" s="1" t="s">
        <v>280</v>
      </c>
      <c r="C107" s="1"/>
      <c r="D107" s="1"/>
      <c r="E107" s="1"/>
      <c r="F107" s="1"/>
      <c r="G107" s="2"/>
      <c r="H107" s="1"/>
      <c r="I107" s="1"/>
      <c r="J107" s="1"/>
      <c r="K107" s="2"/>
      <c r="L107" s="6"/>
      <c r="M107" s="6"/>
      <c r="N107" s="6"/>
      <c r="O107" s="2"/>
      <c r="P107" s="6"/>
      <c r="Q107" s="6"/>
      <c r="R107" s="1"/>
      <c r="S107" s="3" t="str">
        <f t="shared" si="17"/>
        <v/>
      </c>
      <c r="T107" s="4" t="str">
        <f t="shared" si="18"/>
        <v/>
      </c>
      <c r="U107" s="4" t="str">
        <f t="shared" si="19"/>
        <v/>
      </c>
    </row>
    <row r="108" spans="1:21" ht="14.4">
      <c r="A108" s="1"/>
      <c r="B108" s="1" t="s">
        <v>281</v>
      </c>
      <c r="C108" s="1"/>
      <c r="D108" s="1"/>
      <c r="E108" s="1"/>
      <c r="F108" s="1"/>
      <c r="G108" s="2"/>
      <c r="H108" s="1"/>
      <c r="I108" s="1"/>
      <c r="J108" s="1"/>
      <c r="K108" s="2"/>
      <c r="L108" s="6"/>
      <c r="M108" s="6"/>
      <c r="N108" s="6"/>
      <c r="O108" s="2"/>
      <c r="P108" s="6"/>
      <c r="Q108" s="6"/>
      <c r="R108" s="1"/>
      <c r="S108" s="3" t="str">
        <f t="shared" si="17"/>
        <v/>
      </c>
      <c r="T108" s="4" t="str">
        <f t="shared" si="18"/>
        <v/>
      </c>
      <c r="U108" s="4" t="str">
        <f t="shared" si="19"/>
        <v/>
      </c>
    </row>
    <row r="109" spans="1:21" ht="14.4">
      <c r="A109" s="1" t="str">
        <f>all!A109</f>
        <v>Polk</v>
      </c>
      <c r="B109" s="1" t="s">
        <v>283</v>
      </c>
      <c r="C109" s="1"/>
      <c r="D109" s="1"/>
      <c r="E109" s="1"/>
      <c r="F109" s="1"/>
      <c r="G109" s="2"/>
      <c r="H109" s="1"/>
      <c r="I109" s="1"/>
      <c r="J109" s="1"/>
      <c r="K109" s="2">
        <f t="shared" ref="K109:R111" si="33">C109</f>
        <v>0</v>
      </c>
      <c r="L109" s="6">
        <f t="shared" si="33"/>
        <v>0</v>
      </c>
      <c r="M109" s="6">
        <f t="shared" si="33"/>
        <v>0</v>
      </c>
      <c r="N109" s="6">
        <f t="shared" si="33"/>
        <v>0</v>
      </c>
      <c r="O109" s="2">
        <f t="shared" si="33"/>
        <v>0</v>
      </c>
      <c r="P109" s="6">
        <f t="shared" si="33"/>
        <v>0</v>
      </c>
      <c r="Q109" s="6">
        <f t="shared" si="33"/>
        <v>0</v>
      </c>
      <c r="R109" s="1">
        <f t="shared" si="33"/>
        <v>0</v>
      </c>
      <c r="S109" s="3" t="str">
        <f t="shared" si="17"/>
        <v/>
      </c>
      <c r="T109" s="4" t="str">
        <f t="shared" si="18"/>
        <v/>
      </c>
      <c r="U109" s="4" t="str">
        <f t="shared" si="19"/>
        <v/>
      </c>
    </row>
    <row r="110" spans="1:21" ht="14.4">
      <c r="A110" s="1" t="str">
        <f>all!A110</f>
        <v>Randolph</v>
      </c>
      <c r="B110" s="1" t="s">
        <v>284</v>
      </c>
      <c r="C110" s="1">
        <v>2775</v>
      </c>
      <c r="D110" s="1">
        <v>94</v>
      </c>
      <c r="E110" s="1">
        <v>26</v>
      </c>
      <c r="F110" s="1">
        <v>2655</v>
      </c>
      <c r="G110" s="2">
        <v>3270</v>
      </c>
      <c r="H110" s="1">
        <v>150</v>
      </c>
      <c r="I110" s="1">
        <v>285</v>
      </c>
      <c r="J110" s="1">
        <v>2831</v>
      </c>
      <c r="K110" s="2">
        <f t="shared" si="33"/>
        <v>2775</v>
      </c>
      <c r="L110" s="6">
        <f t="shared" si="33"/>
        <v>94</v>
      </c>
      <c r="M110" s="6">
        <f t="shared" si="33"/>
        <v>26</v>
      </c>
      <c r="N110" s="6">
        <f t="shared" si="33"/>
        <v>2655</v>
      </c>
      <c r="O110" s="2">
        <f t="shared" si="33"/>
        <v>3270</v>
      </c>
      <c r="P110" s="6">
        <f t="shared" si="33"/>
        <v>150</v>
      </c>
      <c r="Q110" s="6">
        <f t="shared" si="33"/>
        <v>285</v>
      </c>
      <c r="R110" s="1">
        <f t="shared" si="33"/>
        <v>2831</v>
      </c>
      <c r="S110" s="3">
        <f t="shared" si="17"/>
        <v>8.7155963302752298E-2</v>
      </c>
      <c r="T110" s="4">
        <f t="shared" si="18"/>
        <v>9.3693693693693691E-3</v>
      </c>
      <c r="U110" s="4">
        <f t="shared" si="19"/>
        <v>0.48395916879329204</v>
      </c>
    </row>
    <row r="111" spans="1:21" ht="14.4">
      <c r="A111" s="1" t="str">
        <f>all!A111</f>
        <v>Richmond</v>
      </c>
      <c r="B111" s="1" t="s">
        <v>285</v>
      </c>
      <c r="C111" s="1">
        <v>1631</v>
      </c>
      <c r="D111" s="1">
        <v>260</v>
      </c>
      <c r="E111" s="1">
        <v>17</v>
      </c>
      <c r="F111" s="1">
        <v>1279</v>
      </c>
      <c r="G111" s="2">
        <v>2741</v>
      </c>
      <c r="H111" s="1">
        <v>629</v>
      </c>
      <c r="I111" s="1">
        <v>132</v>
      </c>
      <c r="J111" s="1">
        <v>1901</v>
      </c>
      <c r="K111" s="2">
        <f t="shared" si="33"/>
        <v>1631</v>
      </c>
      <c r="L111" s="6">
        <f t="shared" si="33"/>
        <v>260</v>
      </c>
      <c r="M111" s="6">
        <f t="shared" si="33"/>
        <v>17</v>
      </c>
      <c r="N111" s="6">
        <f t="shared" si="33"/>
        <v>1279</v>
      </c>
      <c r="O111" s="2">
        <f t="shared" si="33"/>
        <v>2741</v>
      </c>
      <c r="P111" s="6">
        <f t="shared" si="33"/>
        <v>629</v>
      </c>
      <c r="Q111" s="6">
        <f t="shared" si="33"/>
        <v>132</v>
      </c>
      <c r="R111" s="6">
        <f t="shared" si="33"/>
        <v>1901</v>
      </c>
      <c r="S111" s="3">
        <f t="shared" si="17"/>
        <v>4.8157606712878512E-2</v>
      </c>
      <c r="T111" s="4">
        <f t="shared" si="18"/>
        <v>1.0423053341508276E-2</v>
      </c>
      <c r="U111" s="4">
        <f t="shared" si="19"/>
        <v>0.40220125786163524</v>
      </c>
    </row>
    <row r="112" spans="1:21" ht="14.4">
      <c r="A112" s="1" t="str">
        <f>all!A112</f>
        <v>Robeson</v>
      </c>
      <c r="B112" s="1" t="s">
        <v>286</v>
      </c>
      <c r="C112" s="1"/>
      <c r="D112" s="1"/>
      <c r="E112" s="1"/>
      <c r="F112" s="1"/>
      <c r="G112" s="2"/>
      <c r="H112" s="1"/>
      <c r="I112" s="1"/>
      <c r="J112" s="1"/>
      <c r="K112" s="2">
        <f>SUM(C112:C115)</f>
        <v>0</v>
      </c>
      <c r="L112" s="6">
        <f t="shared" ref="L112:R112" si="34">SUM(D112:D115)</f>
        <v>0</v>
      </c>
      <c r="M112" s="6">
        <f t="shared" si="34"/>
        <v>0</v>
      </c>
      <c r="N112" s="6">
        <f t="shared" si="34"/>
        <v>0</v>
      </c>
      <c r="O112" s="2">
        <f t="shared" si="34"/>
        <v>0</v>
      </c>
      <c r="P112" s="6">
        <f t="shared" si="34"/>
        <v>0</v>
      </c>
      <c r="Q112" s="6">
        <f t="shared" si="34"/>
        <v>0</v>
      </c>
      <c r="R112" s="1">
        <f t="shared" si="34"/>
        <v>0</v>
      </c>
      <c r="S112" s="3" t="str">
        <f t="shared" si="17"/>
        <v/>
      </c>
      <c r="T112" s="4" t="str">
        <f t="shared" si="18"/>
        <v/>
      </c>
      <c r="U112" s="4" t="str">
        <f t="shared" si="19"/>
        <v/>
      </c>
    </row>
    <row r="113" spans="1:21" ht="14.4">
      <c r="A113" s="1"/>
      <c r="B113" s="1" t="s">
        <v>287</v>
      </c>
      <c r="C113" s="1"/>
      <c r="D113" s="1"/>
      <c r="E113" s="1"/>
      <c r="F113" s="1"/>
      <c r="G113" s="2"/>
      <c r="H113" s="1"/>
      <c r="I113" s="1"/>
      <c r="J113" s="1"/>
      <c r="K113" s="2"/>
      <c r="L113" s="6"/>
      <c r="M113" s="6"/>
      <c r="N113" s="6"/>
      <c r="O113" s="2"/>
      <c r="P113" s="6"/>
      <c r="Q113" s="6"/>
      <c r="R113" s="1"/>
      <c r="S113" s="3" t="str">
        <f t="shared" si="17"/>
        <v/>
      </c>
      <c r="T113" s="4" t="str">
        <f t="shared" si="18"/>
        <v/>
      </c>
      <c r="U113" s="4" t="str">
        <f t="shared" si="19"/>
        <v/>
      </c>
    </row>
    <row r="114" spans="1:21" ht="14.4">
      <c r="A114" s="1"/>
      <c r="B114" s="1" t="s">
        <v>288</v>
      </c>
      <c r="C114" s="1"/>
      <c r="D114" s="1"/>
      <c r="E114" s="1"/>
      <c r="F114" s="1"/>
      <c r="G114" s="2"/>
      <c r="H114" s="1"/>
      <c r="I114" s="1"/>
      <c r="J114" s="1"/>
      <c r="K114" s="2"/>
      <c r="L114" s="6"/>
      <c r="M114" s="6"/>
      <c r="N114" s="6"/>
      <c r="O114" s="2"/>
      <c r="P114" s="6"/>
      <c r="Q114" s="6"/>
      <c r="R114" s="1"/>
      <c r="S114" s="3" t="str">
        <f t="shared" si="17"/>
        <v/>
      </c>
      <c r="T114" s="4" t="str">
        <f t="shared" si="18"/>
        <v/>
      </c>
      <c r="U114" s="4" t="str">
        <f t="shared" si="19"/>
        <v/>
      </c>
    </row>
    <row r="115" spans="1:21" ht="14.4">
      <c r="A115" s="1"/>
      <c r="B115" s="1" t="s">
        <v>289</v>
      </c>
      <c r="C115" s="1"/>
      <c r="D115" s="1"/>
      <c r="E115" s="1"/>
      <c r="F115" s="1"/>
      <c r="G115" s="2"/>
      <c r="H115" s="1"/>
      <c r="I115" s="1"/>
      <c r="J115" s="1"/>
      <c r="K115" s="2"/>
      <c r="L115" s="6"/>
      <c r="M115" s="6"/>
      <c r="N115" s="6"/>
      <c r="O115" s="2"/>
      <c r="P115" s="6"/>
      <c r="Q115" s="6"/>
      <c r="R115" s="1"/>
      <c r="S115" s="3" t="str">
        <f t="shared" si="17"/>
        <v/>
      </c>
      <c r="T115" s="4" t="str">
        <f t="shared" si="18"/>
        <v/>
      </c>
      <c r="U115" s="4" t="str">
        <f t="shared" si="19"/>
        <v/>
      </c>
    </row>
    <row r="116" spans="1:21" ht="14.4">
      <c r="A116" s="1" t="str">
        <f>all!A116</f>
        <v>Rockingham</v>
      </c>
      <c r="B116" s="1" t="s">
        <v>342</v>
      </c>
      <c r="C116" s="1">
        <v>2328</v>
      </c>
      <c r="D116" s="1">
        <v>54</v>
      </c>
      <c r="E116" s="1">
        <v>12</v>
      </c>
      <c r="F116" s="1">
        <v>2262</v>
      </c>
      <c r="G116" s="11">
        <v>2726</v>
      </c>
      <c r="H116" s="1">
        <v>216</v>
      </c>
      <c r="I116" s="1">
        <v>164</v>
      </c>
      <c r="J116" s="5">
        <v>2446</v>
      </c>
      <c r="K116" s="2">
        <f>C116+C117</f>
        <v>2328</v>
      </c>
      <c r="L116" s="6">
        <f t="shared" ref="L116:R116" si="35">D116+D117</f>
        <v>107</v>
      </c>
      <c r="M116" s="6">
        <f t="shared" si="35"/>
        <v>35</v>
      </c>
      <c r="N116" s="6">
        <f t="shared" si="35"/>
        <v>2517</v>
      </c>
      <c r="O116" s="2">
        <f t="shared" si="35"/>
        <v>2726</v>
      </c>
      <c r="P116" s="6">
        <f t="shared" si="35"/>
        <v>258</v>
      </c>
      <c r="Q116" s="6">
        <f t="shared" si="35"/>
        <v>201</v>
      </c>
      <c r="R116" s="1">
        <f t="shared" si="35"/>
        <v>2684</v>
      </c>
      <c r="S116" s="3">
        <f t="shared" si="17"/>
        <v>7.3734409391049152E-2</v>
      </c>
      <c r="T116" s="4">
        <f t="shared" si="18"/>
        <v>1.5034364261168385E-2</v>
      </c>
      <c r="U116" s="4">
        <f t="shared" si="19"/>
        <v>0.48394539511632378</v>
      </c>
    </row>
    <row r="117" spans="1:21" ht="14.4">
      <c r="A117" s="1"/>
      <c r="B117" s="1" t="s">
        <v>343</v>
      </c>
      <c r="C117" s="1">
        <v>0</v>
      </c>
      <c r="D117" s="1">
        <v>53</v>
      </c>
      <c r="E117" s="1">
        <v>23</v>
      </c>
      <c r="F117" s="1">
        <v>255</v>
      </c>
      <c r="G117" s="2">
        <v>0</v>
      </c>
      <c r="H117" s="1">
        <v>42</v>
      </c>
      <c r="I117" s="1">
        <v>37</v>
      </c>
      <c r="J117" s="1">
        <v>238</v>
      </c>
      <c r="K117" s="2"/>
      <c r="L117" s="6"/>
      <c r="M117" s="6"/>
      <c r="N117" s="6"/>
      <c r="O117" s="2"/>
      <c r="P117" s="6"/>
      <c r="Q117" s="6"/>
      <c r="R117" s="1"/>
      <c r="S117" s="3" t="str">
        <f t="shared" si="17"/>
        <v/>
      </c>
      <c r="T117" s="4" t="str">
        <f t="shared" si="18"/>
        <v/>
      </c>
      <c r="U117" s="4"/>
    </row>
    <row r="118" spans="1:21" ht="14.4">
      <c r="A118" s="1" t="str">
        <f>all!A118</f>
        <v>Rowan</v>
      </c>
      <c r="B118" s="1" t="s">
        <v>292</v>
      </c>
      <c r="C118" s="1">
        <v>4372</v>
      </c>
      <c r="D118" s="1">
        <v>199</v>
      </c>
      <c r="E118" s="1">
        <v>16</v>
      </c>
      <c r="F118" s="1">
        <v>3271</v>
      </c>
      <c r="G118" s="2">
        <v>3825</v>
      </c>
      <c r="H118" s="1">
        <v>733</v>
      </c>
      <c r="I118" s="1">
        <v>354</v>
      </c>
      <c r="J118" s="1">
        <v>2326</v>
      </c>
      <c r="K118" s="2">
        <f t="shared" ref="K118:R129" si="36">C118</f>
        <v>4372</v>
      </c>
      <c r="L118" s="6">
        <f t="shared" si="36"/>
        <v>199</v>
      </c>
      <c r="M118" s="6">
        <f t="shared" si="36"/>
        <v>16</v>
      </c>
      <c r="N118" s="6">
        <f t="shared" si="36"/>
        <v>3271</v>
      </c>
      <c r="O118" s="2">
        <f t="shared" si="36"/>
        <v>3825</v>
      </c>
      <c r="P118" s="6">
        <f t="shared" si="36"/>
        <v>733</v>
      </c>
      <c r="Q118" s="6">
        <f t="shared" si="36"/>
        <v>354</v>
      </c>
      <c r="R118" s="1">
        <f t="shared" si="36"/>
        <v>2326</v>
      </c>
      <c r="S118" s="3">
        <f t="shared" si="17"/>
        <v>9.2549019607843133E-2</v>
      </c>
      <c r="T118" s="4">
        <f t="shared" si="18"/>
        <v>3.6596523330283625E-3</v>
      </c>
      <c r="U118" s="4">
        <f t="shared" si="19"/>
        <v>0.58442022512060032</v>
      </c>
    </row>
    <row r="119" spans="1:21" ht="14.4">
      <c r="A119" s="1" t="str">
        <f>all!A119</f>
        <v>Rutherford</v>
      </c>
      <c r="B119" s="1" t="s">
        <v>294</v>
      </c>
      <c r="C119" s="1">
        <v>1594</v>
      </c>
      <c r="D119" s="1">
        <v>110</v>
      </c>
      <c r="E119" s="1">
        <v>17</v>
      </c>
      <c r="F119" s="1">
        <v>1467</v>
      </c>
      <c r="G119" s="2">
        <v>2509</v>
      </c>
      <c r="H119" s="1">
        <v>968</v>
      </c>
      <c r="I119" s="1">
        <v>77</v>
      </c>
      <c r="J119" s="1">
        <v>1467</v>
      </c>
      <c r="K119" s="2">
        <f t="shared" si="36"/>
        <v>1594</v>
      </c>
      <c r="L119" s="6">
        <f t="shared" si="36"/>
        <v>110</v>
      </c>
      <c r="M119" s="6">
        <f t="shared" si="36"/>
        <v>17</v>
      </c>
      <c r="N119" s="6">
        <f t="shared" si="36"/>
        <v>1467</v>
      </c>
      <c r="O119" s="2">
        <f t="shared" si="36"/>
        <v>2509</v>
      </c>
      <c r="P119" s="6">
        <f t="shared" si="36"/>
        <v>968</v>
      </c>
      <c r="Q119" s="6">
        <f t="shared" si="36"/>
        <v>77</v>
      </c>
      <c r="R119" s="1">
        <f t="shared" si="36"/>
        <v>1467</v>
      </c>
      <c r="S119" s="3">
        <f t="shared" si="17"/>
        <v>3.0689517736149859E-2</v>
      </c>
      <c r="T119" s="4">
        <f t="shared" si="18"/>
        <v>1.0664993726474279E-2</v>
      </c>
      <c r="U119" s="4">
        <f t="shared" si="19"/>
        <v>0.5</v>
      </c>
    </row>
    <row r="120" spans="1:21" ht="14.4">
      <c r="A120" s="1" t="str">
        <f>all!A120</f>
        <v>Sampson</v>
      </c>
      <c r="B120" s="1" t="s">
        <v>296</v>
      </c>
      <c r="C120" s="1">
        <v>2162</v>
      </c>
      <c r="D120" s="1">
        <v>26</v>
      </c>
      <c r="E120" s="1">
        <v>4</v>
      </c>
      <c r="F120" s="1">
        <v>2119</v>
      </c>
      <c r="G120" s="2">
        <v>3456</v>
      </c>
      <c r="H120" s="1">
        <v>157</v>
      </c>
      <c r="I120" s="1">
        <v>87</v>
      </c>
      <c r="J120" s="1">
        <v>3212</v>
      </c>
      <c r="K120" s="2">
        <f t="shared" si="36"/>
        <v>2162</v>
      </c>
      <c r="L120" s="6">
        <f t="shared" si="36"/>
        <v>26</v>
      </c>
      <c r="M120" s="6">
        <f t="shared" si="36"/>
        <v>4</v>
      </c>
      <c r="N120" s="6">
        <f t="shared" si="36"/>
        <v>2119</v>
      </c>
      <c r="O120" s="2">
        <f t="shared" si="36"/>
        <v>3456</v>
      </c>
      <c r="P120" s="6">
        <f t="shared" si="36"/>
        <v>157</v>
      </c>
      <c r="Q120" s="6">
        <f t="shared" si="36"/>
        <v>87</v>
      </c>
      <c r="R120" s="1">
        <f t="shared" si="36"/>
        <v>3212</v>
      </c>
      <c r="S120" s="3">
        <f t="shared" si="17"/>
        <v>2.5173611111111112E-2</v>
      </c>
      <c r="T120" s="4">
        <f t="shared" si="18"/>
        <v>1.8501387604070306E-3</v>
      </c>
      <c r="U120" s="4">
        <f t="shared" si="19"/>
        <v>0.39748640030013133</v>
      </c>
    </row>
    <row r="121" spans="1:21" ht="14.4">
      <c r="A121" s="1" t="str">
        <f>all!A121</f>
        <v>Scotland</v>
      </c>
      <c r="B121" s="1" t="s">
        <v>297</v>
      </c>
      <c r="C121" s="1">
        <v>616</v>
      </c>
      <c r="D121" s="1">
        <v>155</v>
      </c>
      <c r="E121" s="1">
        <v>14</v>
      </c>
      <c r="F121" s="1">
        <v>416</v>
      </c>
      <c r="G121" s="2">
        <v>1074</v>
      </c>
      <c r="H121" s="1">
        <v>303</v>
      </c>
      <c r="I121" s="1">
        <v>115</v>
      </c>
      <c r="J121" s="1">
        <v>545</v>
      </c>
      <c r="K121" s="2">
        <f t="shared" si="36"/>
        <v>616</v>
      </c>
      <c r="L121" s="6">
        <f t="shared" si="36"/>
        <v>155</v>
      </c>
      <c r="M121" s="6">
        <f t="shared" si="36"/>
        <v>14</v>
      </c>
      <c r="N121" s="6">
        <f t="shared" si="36"/>
        <v>416</v>
      </c>
      <c r="O121" s="2">
        <f t="shared" si="36"/>
        <v>1074</v>
      </c>
      <c r="P121" s="6">
        <f t="shared" si="36"/>
        <v>303</v>
      </c>
      <c r="Q121" s="6">
        <f t="shared" si="36"/>
        <v>115</v>
      </c>
      <c r="R121" s="1">
        <f t="shared" si="36"/>
        <v>545</v>
      </c>
      <c r="S121" s="3">
        <f t="shared" si="17"/>
        <v>0.10707635009310987</v>
      </c>
      <c r="T121" s="4">
        <f t="shared" si="18"/>
        <v>2.2727272727272728E-2</v>
      </c>
      <c r="U121" s="4">
        <f t="shared" si="19"/>
        <v>0.43288241415192508</v>
      </c>
    </row>
    <row r="122" spans="1:21" ht="14.4">
      <c r="A122" s="1" t="str">
        <f>all!A122</f>
        <v>Stanly</v>
      </c>
      <c r="B122" s="1" t="s">
        <v>299</v>
      </c>
      <c r="C122" s="1">
        <v>2187</v>
      </c>
      <c r="D122" s="1">
        <v>21</v>
      </c>
      <c r="E122" s="1">
        <v>24</v>
      </c>
      <c r="F122" s="1">
        <v>2142</v>
      </c>
      <c r="G122" s="2">
        <v>1682</v>
      </c>
      <c r="H122" s="1">
        <v>258</v>
      </c>
      <c r="I122" s="1">
        <v>176</v>
      </c>
      <c r="J122" s="1">
        <v>1248</v>
      </c>
      <c r="K122" s="2">
        <f t="shared" si="36"/>
        <v>2187</v>
      </c>
      <c r="L122" s="6">
        <f t="shared" si="36"/>
        <v>21</v>
      </c>
      <c r="M122" s="6">
        <f t="shared" si="36"/>
        <v>24</v>
      </c>
      <c r="N122" s="6">
        <f t="shared" si="36"/>
        <v>2142</v>
      </c>
      <c r="O122" s="2">
        <f t="shared" si="36"/>
        <v>1682</v>
      </c>
      <c r="P122" s="6">
        <f t="shared" si="36"/>
        <v>258</v>
      </c>
      <c r="Q122" s="6">
        <f t="shared" si="36"/>
        <v>176</v>
      </c>
      <c r="R122" s="1">
        <f t="shared" si="36"/>
        <v>1248</v>
      </c>
      <c r="S122" s="3">
        <f t="shared" si="17"/>
        <v>0.10463733650416171</v>
      </c>
      <c r="T122" s="4">
        <f t="shared" si="18"/>
        <v>1.0973936899862825E-2</v>
      </c>
      <c r="U122" s="4">
        <f t="shared" si="19"/>
        <v>0.63185840707964602</v>
      </c>
    </row>
    <row r="123" spans="1:21" ht="14.4">
      <c r="A123" s="1" t="str">
        <f>all!A123</f>
        <v>Stokes</v>
      </c>
      <c r="B123" s="1" t="s">
        <v>301</v>
      </c>
      <c r="C123" s="1">
        <v>1543</v>
      </c>
      <c r="D123" s="1">
        <v>46</v>
      </c>
      <c r="E123" s="1">
        <v>4</v>
      </c>
      <c r="F123" s="1">
        <v>1500</v>
      </c>
      <c r="G123" s="2">
        <v>1546</v>
      </c>
      <c r="H123" s="1">
        <v>143</v>
      </c>
      <c r="I123" s="1">
        <v>82</v>
      </c>
      <c r="J123" s="1">
        <v>1310</v>
      </c>
      <c r="K123" s="2">
        <f t="shared" si="36"/>
        <v>1543</v>
      </c>
      <c r="L123" s="6">
        <f t="shared" si="36"/>
        <v>46</v>
      </c>
      <c r="M123" s="6">
        <f t="shared" si="36"/>
        <v>4</v>
      </c>
      <c r="N123" s="6">
        <f t="shared" si="36"/>
        <v>1500</v>
      </c>
      <c r="O123" s="2">
        <f t="shared" si="36"/>
        <v>1546</v>
      </c>
      <c r="P123" s="6">
        <f t="shared" si="36"/>
        <v>143</v>
      </c>
      <c r="Q123" s="6">
        <f t="shared" si="36"/>
        <v>82</v>
      </c>
      <c r="R123" s="1">
        <f t="shared" si="36"/>
        <v>1310</v>
      </c>
      <c r="S123" s="3">
        <f t="shared" si="17"/>
        <v>5.3040103492884863E-2</v>
      </c>
      <c r="T123" s="4">
        <f t="shared" si="18"/>
        <v>2.592352559948153E-3</v>
      </c>
      <c r="U123" s="4">
        <f t="shared" si="19"/>
        <v>0.53380782918149461</v>
      </c>
    </row>
    <row r="124" spans="1:21" ht="14.4">
      <c r="A124" s="1" t="str">
        <f>all!A124</f>
        <v>Surry</v>
      </c>
      <c r="B124" s="1" t="s">
        <v>303</v>
      </c>
      <c r="C124" s="1">
        <v>1296</v>
      </c>
      <c r="D124" s="1">
        <v>3</v>
      </c>
      <c r="E124" s="1">
        <v>15</v>
      </c>
      <c r="F124" s="1">
        <v>1278</v>
      </c>
      <c r="G124" s="2">
        <v>1894</v>
      </c>
      <c r="H124" s="1">
        <v>15</v>
      </c>
      <c r="I124" s="1">
        <v>192</v>
      </c>
      <c r="J124" s="1">
        <v>1687</v>
      </c>
      <c r="K124" s="2">
        <f t="shared" si="36"/>
        <v>1296</v>
      </c>
      <c r="L124" s="6">
        <f t="shared" si="36"/>
        <v>3</v>
      </c>
      <c r="M124" s="6">
        <f t="shared" si="36"/>
        <v>15</v>
      </c>
      <c r="N124" s="6">
        <f t="shared" si="36"/>
        <v>1278</v>
      </c>
      <c r="O124" s="2">
        <f t="shared" si="36"/>
        <v>1894</v>
      </c>
      <c r="P124" s="6">
        <f t="shared" si="36"/>
        <v>15</v>
      </c>
      <c r="Q124" s="6">
        <f t="shared" si="36"/>
        <v>192</v>
      </c>
      <c r="R124" s="1">
        <f t="shared" si="36"/>
        <v>1687</v>
      </c>
      <c r="S124" s="3">
        <f t="shared" si="17"/>
        <v>0.10137275607180571</v>
      </c>
      <c r="T124" s="4">
        <f t="shared" si="18"/>
        <v>1.1574074074074073E-2</v>
      </c>
      <c r="U124" s="4">
        <f t="shared" si="19"/>
        <v>0.43102866779089377</v>
      </c>
    </row>
    <row r="125" spans="1:21" ht="14.4">
      <c r="A125" s="1" t="s">
        <v>345</v>
      </c>
      <c r="B125" s="1" t="s">
        <v>344</v>
      </c>
      <c r="C125" s="5"/>
      <c r="D125" s="1"/>
      <c r="E125" s="1"/>
      <c r="F125" s="1"/>
      <c r="G125" s="2"/>
      <c r="H125" s="1"/>
      <c r="I125" s="1"/>
      <c r="J125" s="1"/>
      <c r="K125" s="2">
        <f t="shared" si="36"/>
        <v>0</v>
      </c>
      <c r="L125" s="6">
        <f t="shared" si="36"/>
        <v>0</v>
      </c>
      <c r="M125" s="6">
        <f t="shared" si="36"/>
        <v>0</v>
      </c>
      <c r="N125" s="6">
        <f t="shared" si="36"/>
        <v>0</v>
      </c>
      <c r="O125" s="2">
        <f t="shared" si="36"/>
        <v>0</v>
      </c>
      <c r="P125" s="6">
        <f t="shared" si="36"/>
        <v>0</v>
      </c>
      <c r="Q125" s="6">
        <f t="shared" si="36"/>
        <v>0</v>
      </c>
      <c r="R125" s="1">
        <f t="shared" si="36"/>
        <v>0</v>
      </c>
      <c r="S125" s="3" t="str">
        <f t="shared" si="17"/>
        <v/>
      </c>
      <c r="T125" s="4" t="str">
        <f t="shared" si="18"/>
        <v/>
      </c>
      <c r="U125" s="4" t="str">
        <f t="shared" si="19"/>
        <v/>
      </c>
    </row>
    <row r="126" spans="1:21" ht="14.4">
      <c r="A126" s="1" t="str">
        <f>all!A126</f>
        <v>Transylvania</v>
      </c>
      <c r="B126" s="1" t="s">
        <v>305</v>
      </c>
      <c r="C126" s="1">
        <v>196</v>
      </c>
      <c r="D126" s="1">
        <v>27</v>
      </c>
      <c r="E126" s="1">
        <v>4</v>
      </c>
      <c r="F126" s="1">
        <v>140</v>
      </c>
      <c r="G126" s="2">
        <v>418</v>
      </c>
      <c r="H126" s="1">
        <v>94</v>
      </c>
      <c r="I126" s="1">
        <v>52</v>
      </c>
      <c r="J126" s="1">
        <v>214</v>
      </c>
      <c r="K126" s="2">
        <f t="shared" si="36"/>
        <v>196</v>
      </c>
      <c r="L126" s="6">
        <f t="shared" si="36"/>
        <v>27</v>
      </c>
      <c r="M126" s="6">
        <f t="shared" si="36"/>
        <v>4</v>
      </c>
      <c r="N126" s="6">
        <f t="shared" si="36"/>
        <v>140</v>
      </c>
      <c r="O126" s="2">
        <f t="shared" si="36"/>
        <v>418</v>
      </c>
      <c r="P126" s="6">
        <f t="shared" si="36"/>
        <v>94</v>
      </c>
      <c r="Q126" s="6">
        <f t="shared" si="36"/>
        <v>52</v>
      </c>
      <c r="R126" s="1">
        <f t="shared" si="36"/>
        <v>214</v>
      </c>
      <c r="S126" s="3">
        <f t="shared" si="17"/>
        <v>0.12440191387559808</v>
      </c>
      <c r="T126" s="4">
        <f t="shared" si="18"/>
        <v>2.0408163265306121E-2</v>
      </c>
      <c r="U126" s="4">
        <f t="shared" si="19"/>
        <v>0.39548022598870058</v>
      </c>
    </row>
    <row r="127" spans="1:21" ht="14.4">
      <c r="A127" s="1" t="str">
        <f>all!A127</f>
        <v>Tyrrell</v>
      </c>
      <c r="B127" s="1" t="s">
        <v>307</v>
      </c>
      <c r="C127" s="1"/>
      <c r="D127" s="1"/>
      <c r="E127" s="1"/>
      <c r="F127" s="1"/>
      <c r="G127" s="2"/>
      <c r="H127" s="1"/>
      <c r="I127" s="1"/>
      <c r="J127" s="1"/>
      <c r="K127" s="2">
        <f t="shared" si="36"/>
        <v>0</v>
      </c>
      <c r="L127" s="6">
        <f t="shared" si="36"/>
        <v>0</v>
      </c>
      <c r="M127" s="6">
        <f t="shared" si="36"/>
        <v>0</v>
      </c>
      <c r="N127" s="6">
        <f t="shared" si="36"/>
        <v>0</v>
      </c>
      <c r="O127" s="2">
        <f t="shared" si="36"/>
        <v>0</v>
      </c>
      <c r="P127" s="6">
        <f t="shared" si="36"/>
        <v>0</v>
      </c>
      <c r="Q127" s="6">
        <f t="shared" si="36"/>
        <v>0</v>
      </c>
      <c r="R127" s="1">
        <f t="shared" si="36"/>
        <v>0</v>
      </c>
      <c r="S127" s="3" t="str">
        <f t="shared" si="17"/>
        <v/>
      </c>
      <c r="T127" s="4" t="str">
        <f t="shared" si="18"/>
        <v/>
      </c>
      <c r="U127" s="4" t="str">
        <f t="shared" si="19"/>
        <v/>
      </c>
    </row>
    <row r="128" spans="1:21" ht="14.4">
      <c r="A128" s="1" t="str">
        <f>all!A128</f>
        <v>Union</v>
      </c>
      <c r="B128" s="1" t="s">
        <v>309</v>
      </c>
      <c r="C128" s="1">
        <v>3397</v>
      </c>
      <c r="D128" s="1">
        <v>288</v>
      </c>
      <c r="E128" s="1">
        <v>24</v>
      </c>
      <c r="F128" s="1">
        <v>3087</v>
      </c>
      <c r="G128" s="2">
        <v>3497</v>
      </c>
      <c r="H128" s="1">
        <v>562</v>
      </c>
      <c r="I128" s="1">
        <v>913</v>
      </c>
      <c r="J128" s="1">
        <v>2576</v>
      </c>
      <c r="K128" s="2">
        <f t="shared" si="36"/>
        <v>3397</v>
      </c>
      <c r="L128" s="6">
        <f t="shared" si="36"/>
        <v>288</v>
      </c>
      <c r="M128" s="6">
        <f t="shared" si="36"/>
        <v>24</v>
      </c>
      <c r="N128" s="6">
        <f t="shared" si="36"/>
        <v>3087</v>
      </c>
      <c r="O128" s="2">
        <f t="shared" si="36"/>
        <v>3497</v>
      </c>
      <c r="P128" s="6">
        <f t="shared" si="36"/>
        <v>562</v>
      </c>
      <c r="Q128" s="6">
        <f t="shared" si="36"/>
        <v>913</v>
      </c>
      <c r="R128" s="1">
        <f t="shared" si="36"/>
        <v>2576</v>
      </c>
      <c r="S128" s="3">
        <f t="shared" si="17"/>
        <v>0.26108092650843578</v>
      </c>
      <c r="T128" s="4">
        <f t="shared" si="18"/>
        <v>7.0650574035914038E-3</v>
      </c>
      <c r="U128" s="4">
        <f t="shared" si="19"/>
        <v>0.54511742892459825</v>
      </c>
    </row>
    <row r="129" spans="1:21" ht="14.4">
      <c r="A129" s="1" t="str">
        <f>all!A129</f>
        <v>Vance</v>
      </c>
      <c r="B129" s="1" t="s">
        <v>311</v>
      </c>
      <c r="C129" s="1">
        <v>527</v>
      </c>
      <c r="D129" s="1">
        <v>26</v>
      </c>
      <c r="E129" s="1">
        <v>1</v>
      </c>
      <c r="F129" s="1">
        <v>500</v>
      </c>
      <c r="G129" s="2">
        <v>1852</v>
      </c>
      <c r="H129" s="1">
        <v>74</v>
      </c>
      <c r="I129" s="1">
        <v>44</v>
      </c>
      <c r="J129" s="1">
        <v>1734</v>
      </c>
      <c r="K129" s="2">
        <f t="shared" si="36"/>
        <v>527</v>
      </c>
      <c r="L129" s="6">
        <f t="shared" si="36"/>
        <v>26</v>
      </c>
      <c r="M129" s="6">
        <f t="shared" si="36"/>
        <v>1</v>
      </c>
      <c r="N129" s="6">
        <f t="shared" si="36"/>
        <v>500</v>
      </c>
      <c r="O129" s="2">
        <f t="shared" si="36"/>
        <v>1852</v>
      </c>
      <c r="P129" s="6">
        <f t="shared" si="36"/>
        <v>74</v>
      </c>
      <c r="Q129" s="6">
        <f t="shared" si="36"/>
        <v>44</v>
      </c>
      <c r="R129" s="1">
        <f t="shared" si="36"/>
        <v>1734</v>
      </c>
      <c r="S129" s="3">
        <f t="shared" si="17"/>
        <v>2.3758099352051837E-2</v>
      </c>
      <c r="T129" s="4">
        <f t="shared" si="18"/>
        <v>1.8975332068311196E-3</v>
      </c>
      <c r="U129" s="4">
        <f t="shared" si="19"/>
        <v>0.22381378692927484</v>
      </c>
    </row>
    <row r="130" spans="1:21" ht="14.4">
      <c r="A130" s="1" t="str">
        <f>all!A130</f>
        <v>Wake</v>
      </c>
      <c r="B130" s="1" t="s">
        <v>312</v>
      </c>
      <c r="C130" s="1"/>
      <c r="D130" s="1"/>
      <c r="E130" s="1"/>
      <c r="F130" s="1"/>
      <c r="G130" s="2"/>
      <c r="H130" s="1"/>
      <c r="I130" s="1"/>
      <c r="J130" s="1"/>
      <c r="K130" s="2">
        <f>C131+C130</f>
        <v>4398</v>
      </c>
      <c r="L130" s="6">
        <f t="shared" ref="L130:R130" si="37">D131+D130</f>
        <v>675</v>
      </c>
      <c r="M130" s="6">
        <f t="shared" si="37"/>
        <v>76</v>
      </c>
      <c r="N130" s="6">
        <f t="shared" si="37"/>
        <v>3563</v>
      </c>
      <c r="O130" s="2">
        <f t="shared" si="37"/>
        <v>4248</v>
      </c>
      <c r="P130" s="6">
        <f t="shared" si="37"/>
        <v>1616</v>
      </c>
      <c r="Q130" s="6">
        <f t="shared" si="37"/>
        <v>412</v>
      </c>
      <c r="R130" s="1">
        <f t="shared" si="37"/>
        <v>2097</v>
      </c>
      <c r="S130" s="3">
        <f t="shared" si="17"/>
        <v>9.6986817325800376E-2</v>
      </c>
      <c r="T130" s="4">
        <f t="shared" si="18"/>
        <v>1.7280582082764895E-2</v>
      </c>
      <c r="U130" s="4">
        <f t="shared" si="19"/>
        <v>0.62950530035335694</v>
      </c>
    </row>
    <row r="131" spans="1:21" ht="14.4">
      <c r="A131" s="1"/>
      <c r="B131" s="1" t="s">
        <v>313</v>
      </c>
      <c r="C131" s="1">
        <v>4398</v>
      </c>
      <c r="D131" s="1">
        <v>675</v>
      </c>
      <c r="E131" s="1">
        <v>76</v>
      </c>
      <c r="F131" s="1">
        <v>3563</v>
      </c>
      <c r="G131" s="2">
        <v>4248</v>
      </c>
      <c r="H131" s="1">
        <v>1616</v>
      </c>
      <c r="I131" s="1">
        <v>412</v>
      </c>
      <c r="J131" s="1">
        <v>2097</v>
      </c>
      <c r="K131" s="2"/>
      <c r="L131" s="6"/>
      <c r="M131" s="6"/>
      <c r="N131" s="6"/>
      <c r="O131" s="2"/>
      <c r="P131" s="6"/>
      <c r="Q131" s="6"/>
      <c r="R131" s="1"/>
      <c r="S131" s="3" t="str">
        <f t="shared" si="17"/>
        <v/>
      </c>
      <c r="T131" s="4" t="str">
        <f t="shared" si="18"/>
        <v/>
      </c>
      <c r="U131" s="4" t="str">
        <f t="shared" si="19"/>
        <v/>
      </c>
    </row>
    <row r="132" spans="1:21" ht="14.4">
      <c r="A132" s="1" t="str">
        <f>all!A132</f>
        <v>Warren</v>
      </c>
      <c r="B132" s="1" t="s">
        <v>315</v>
      </c>
      <c r="C132" s="1">
        <v>502</v>
      </c>
      <c r="D132" s="1">
        <v>1</v>
      </c>
      <c r="E132" s="1">
        <v>0</v>
      </c>
      <c r="F132" s="1">
        <v>501</v>
      </c>
      <c r="G132" s="2">
        <v>814</v>
      </c>
      <c r="H132" s="1">
        <v>6</v>
      </c>
      <c r="I132" s="1">
        <v>32</v>
      </c>
      <c r="J132" s="1">
        <v>776</v>
      </c>
      <c r="K132" s="2">
        <f t="shared" ref="K132:R133" si="38">C132</f>
        <v>502</v>
      </c>
      <c r="L132" s="6">
        <f t="shared" si="38"/>
        <v>1</v>
      </c>
      <c r="M132" s="6">
        <f t="shared" si="38"/>
        <v>0</v>
      </c>
      <c r="N132" s="6">
        <f t="shared" si="38"/>
        <v>501</v>
      </c>
      <c r="O132" s="2">
        <f t="shared" si="38"/>
        <v>814</v>
      </c>
      <c r="P132" s="6">
        <f t="shared" si="38"/>
        <v>6</v>
      </c>
      <c r="Q132" s="6">
        <f t="shared" si="38"/>
        <v>32</v>
      </c>
      <c r="R132" s="1">
        <f t="shared" si="38"/>
        <v>776</v>
      </c>
      <c r="S132" s="3">
        <f t="shared" si="17"/>
        <v>3.9312039312039311E-2</v>
      </c>
      <c r="T132" s="4">
        <f t="shared" si="18"/>
        <v>0</v>
      </c>
      <c r="U132" s="4">
        <f t="shared" si="19"/>
        <v>0.3923257635082224</v>
      </c>
    </row>
    <row r="133" spans="1:21" ht="14.4">
      <c r="A133" s="1" t="str">
        <f>all!A133</f>
        <v>Washington</v>
      </c>
      <c r="B133" s="1" t="s">
        <v>317</v>
      </c>
      <c r="C133" s="1"/>
      <c r="D133" s="1"/>
      <c r="E133" s="1"/>
      <c r="F133" s="1"/>
      <c r="G133" s="2"/>
      <c r="H133" s="1"/>
      <c r="I133" s="1"/>
      <c r="J133" s="1"/>
      <c r="K133" s="2">
        <f t="shared" si="38"/>
        <v>0</v>
      </c>
      <c r="L133" s="6">
        <f t="shared" si="38"/>
        <v>0</v>
      </c>
      <c r="M133" s="6">
        <f t="shared" si="38"/>
        <v>0</v>
      </c>
      <c r="N133" s="6">
        <f t="shared" si="38"/>
        <v>0</v>
      </c>
      <c r="O133" s="2">
        <f t="shared" si="38"/>
        <v>0</v>
      </c>
      <c r="P133" s="6">
        <f t="shared" si="38"/>
        <v>0</v>
      </c>
      <c r="Q133" s="6">
        <f t="shared" si="38"/>
        <v>0</v>
      </c>
      <c r="R133" s="1">
        <f t="shared" si="38"/>
        <v>0</v>
      </c>
      <c r="S133" s="3" t="str">
        <f t="shared" si="17"/>
        <v/>
      </c>
      <c r="T133" s="4" t="str">
        <f t="shared" si="18"/>
        <v/>
      </c>
      <c r="U133" s="4" t="str">
        <f t="shared" si="19"/>
        <v/>
      </c>
    </row>
    <row r="134" spans="1:21" ht="14.4">
      <c r="A134" s="1" t="str">
        <f>all!A134</f>
        <v>Watauga</v>
      </c>
      <c r="B134" s="1" t="s">
        <v>319</v>
      </c>
      <c r="C134" s="1">
        <v>736</v>
      </c>
      <c r="D134" s="1">
        <v>244</v>
      </c>
      <c r="E134" s="1">
        <v>184</v>
      </c>
      <c r="F134" s="1">
        <v>308</v>
      </c>
      <c r="G134" s="2">
        <v>658</v>
      </c>
      <c r="H134" s="1">
        <v>311</v>
      </c>
      <c r="I134" s="1">
        <v>272</v>
      </c>
      <c r="J134" s="1">
        <v>75</v>
      </c>
      <c r="K134" s="2">
        <f>C135+C134</f>
        <v>736</v>
      </c>
      <c r="L134" s="6">
        <f t="shared" ref="L134:R134" si="39">D135+D134</f>
        <v>244</v>
      </c>
      <c r="M134" s="6">
        <f t="shared" si="39"/>
        <v>184</v>
      </c>
      <c r="N134" s="6">
        <f t="shared" si="39"/>
        <v>308</v>
      </c>
      <c r="O134" s="2">
        <f t="shared" si="39"/>
        <v>658</v>
      </c>
      <c r="P134" s="6">
        <f t="shared" si="39"/>
        <v>311</v>
      </c>
      <c r="Q134" s="6">
        <f t="shared" si="39"/>
        <v>272</v>
      </c>
      <c r="R134" s="1">
        <f t="shared" si="39"/>
        <v>75</v>
      </c>
      <c r="S134" s="3">
        <f t="shared" si="17"/>
        <v>0.41337386018237082</v>
      </c>
      <c r="T134" s="4">
        <f t="shared" si="18"/>
        <v>0.25</v>
      </c>
      <c r="U134" s="4">
        <f t="shared" si="19"/>
        <v>0.80417754569190603</v>
      </c>
    </row>
    <row r="135" spans="1:21" ht="14.4">
      <c r="A135" s="1"/>
      <c r="B135" s="1" t="s">
        <v>320</v>
      </c>
      <c r="C135" s="1"/>
      <c r="D135" s="1"/>
      <c r="E135" s="1"/>
      <c r="F135" s="1"/>
      <c r="G135" s="2"/>
      <c r="H135" s="1"/>
      <c r="I135" s="1"/>
      <c r="J135" s="1"/>
      <c r="K135" s="2"/>
      <c r="L135" s="6"/>
      <c r="M135" s="6"/>
      <c r="N135" s="6"/>
      <c r="O135" s="2"/>
      <c r="P135" s="6"/>
      <c r="Q135" s="6"/>
      <c r="R135" s="1"/>
      <c r="S135" s="3" t="str">
        <f t="shared" ref="S135:S140" si="40">IFERROR(Q135/O135,"")</f>
        <v/>
      </c>
      <c r="T135" s="4" t="str">
        <f t="shared" ref="T135:T140" si="41">IFERROR(M135/K135,"")</f>
        <v/>
      </c>
      <c r="U135" s="4" t="str">
        <f t="shared" si="19"/>
        <v/>
      </c>
    </row>
    <row r="136" spans="1:21" ht="14.4">
      <c r="A136" s="1" t="str">
        <f>all!A136</f>
        <v>Wayne</v>
      </c>
      <c r="B136" s="1" t="s">
        <v>322</v>
      </c>
      <c r="C136" s="1">
        <v>3394</v>
      </c>
      <c r="D136" s="1">
        <v>140</v>
      </c>
      <c r="E136" s="1">
        <v>22</v>
      </c>
      <c r="F136" s="1">
        <v>3232</v>
      </c>
      <c r="G136" s="2">
        <v>3132</v>
      </c>
      <c r="H136" s="1">
        <v>233</v>
      </c>
      <c r="I136" s="1">
        <v>280</v>
      </c>
      <c r="J136" s="1">
        <v>2619</v>
      </c>
      <c r="K136" s="2">
        <f t="shared" ref="K136:R140" si="42">C136</f>
        <v>3394</v>
      </c>
      <c r="L136" s="6">
        <f t="shared" si="42"/>
        <v>140</v>
      </c>
      <c r="M136" s="6">
        <f t="shared" si="42"/>
        <v>22</v>
      </c>
      <c r="N136" s="6">
        <f t="shared" si="42"/>
        <v>3232</v>
      </c>
      <c r="O136" s="2">
        <f t="shared" si="42"/>
        <v>3132</v>
      </c>
      <c r="P136" s="6">
        <f t="shared" si="42"/>
        <v>233</v>
      </c>
      <c r="Q136" s="6">
        <f t="shared" si="42"/>
        <v>280</v>
      </c>
      <c r="R136" s="1">
        <f t="shared" si="42"/>
        <v>2619</v>
      </c>
      <c r="S136" s="3">
        <f t="shared" si="40"/>
        <v>8.9399744572158366E-2</v>
      </c>
      <c r="T136" s="4">
        <f t="shared" si="41"/>
        <v>6.4820271066588098E-3</v>
      </c>
      <c r="U136" s="4">
        <f t="shared" si="19"/>
        <v>0.5523842078277218</v>
      </c>
    </row>
    <row r="137" spans="1:21" ht="14.4">
      <c r="A137" s="1" t="str">
        <f>all!A137</f>
        <v>Wilkes</v>
      </c>
      <c r="B137" s="1" t="s">
        <v>324</v>
      </c>
      <c r="C137" s="1">
        <v>2811</v>
      </c>
      <c r="D137" s="1">
        <v>205</v>
      </c>
      <c r="E137" s="1">
        <v>42</v>
      </c>
      <c r="F137" s="1">
        <v>2548</v>
      </c>
      <c r="G137" s="2">
        <v>3109</v>
      </c>
      <c r="H137" s="1">
        <v>556</v>
      </c>
      <c r="I137" s="1">
        <v>192</v>
      </c>
      <c r="J137" s="1">
        <v>2364</v>
      </c>
      <c r="K137" s="2">
        <f t="shared" si="42"/>
        <v>2811</v>
      </c>
      <c r="L137" s="6">
        <f t="shared" si="42"/>
        <v>205</v>
      </c>
      <c r="M137" s="6">
        <f t="shared" si="42"/>
        <v>42</v>
      </c>
      <c r="N137" s="6">
        <f t="shared" si="42"/>
        <v>2548</v>
      </c>
      <c r="O137" s="2">
        <f t="shared" si="42"/>
        <v>3109</v>
      </c>
      <c r="P137" s="6">
        <f t="shared" si="42"/>
        <v>556</v>
      </c>
      <c r="Q137" s="6">
        <f t="shared" si="42"/>
        <v>192</v>
      </c>
      <c r="R137" s="1">
        <f t="shared" si="42"/>
        <v>2364</v>
      </c>
      <c r="S137" s="3">
        <f t="shared" si="40"/>
        <v>6.175619170151174E-2</v>
      </c>
      <c r="T137" s="4">
        <f t="shared" si="41"/>
        <v>1.4941302027748132E-2</v>
      </c>
      <c r="U137" s="4">
        <f t="shared" ref="U137:U140" si="43">IFERROR(N137/(N137+R137),"")</f>
        <v>0.51872964169381108</v>
      </c>
    </row>
    <row r="138" spans="1:21" ht="14.4">
      <c r="A138" s="1" t="str">
        <f>all!A138</f>
        <v>Wilson</v>
      </c>
      <c r="B138" s="1" t="s">
        <v>326</v>
      </c>
      <c r="C138" s="1">
        <v>1295</v>
      </c>
      <c r="D138" s="1">
        <v>54</v>
      </c>
      <c r="E138" s="1">
        <v>7</v>
      </c>
      <c r="F138" s="1">
        <v>1194</v>
      </c>
      <c r="G138" s="2">
        <v>1548</v>
      </c>
      <c r="H138" s="1">
        <v>81</v>
      </c>
      <c r="I138" s="1">
        <v>110</v>
      </c>
      <c r="J138" s="1">
        <v>1335</v>
      </c>
      <c r="K138" s="2">
        <f t="shared" si="42"/>
        <v>1295</v>
      </c>
      <c r="L138" s="6">
        <f t="shared" si="42"/>
        <v>54</v>
      </c>
      <c r="M138" s="6">
        <f t="shared" si="42"/>
        <v>7</v>
      </c>
      <c r="N138" s="6">
        <f t="shared" si="42"/>
        <v>1194</v>
      </c>
      <c r="O138" s="2">
        <f t="shared" si="42"/>
        <v>1548</v>
      </c>
      <c r="P138" s="6">
        <f t="shared" si="42"/>
        <v>81</v>
      </c>
      <c r="Q138" s="6">
        <f t="shared" si="42"/>
        <v>110</v>
      </c>
      <c r="R138" s="1">
        <f t="shared" si="42"/>
        <v>1335</v>
      </c>
      <c r="S138" s="3">
        <f t="shared" si="40"/>
        <v>7.10594315245478E-2</v>
      </c>
      <c r="T138" s="4">
        <f t="shared" si="41"/>
        <v>5.4054054054054057E-3</v>
      </c>
      <c r="U138" s="4">
        <f t="shared" si="43"/>
        <v>0.47212336892052192</v>
      </c>
    </row>
    <row r="139" spans="1:21" ht="14.4">
      <c r="A139" s="1" t="str">
        <f>all!A139</f>
        <v>Yadkin</v>
      </c>
      <c r="B139" s="1" t="s">
        <v>328</v>
      </c>
      <c r="C139" s="1"/>
      <c r="D139" s="1"/>
      <c r="E139" s="1"/>
      <c r="F139" s="1"/>
      <c r="G139" s="2"/>
      <c r="H139" s="1"/>
      <c r="I139" s="1"/>
      <c r="J139" s="1"/>
      <c r="K139" s="2">
        <f t="shared" si="42"/>
        <v>0</v>
      </c>
      <c r="L139" s="6">
        <f t="shared" si="42"/>
        <v>0</v>
      </c>
      <c r="M139" s="6">
        <f t="shared" si="42"/>
        <v>0</v>
      </c>
      <c r="N139" s="6">
        <f t="shared" si="42"/>
        <v>0</v>
      </c>
      <c r="O139" s="2">
        <f t="shared" si="42"/>
        <v>0</v>
      </c>
      <c r="P139" s="6">
        <f t="shared" si="42"/>
        <v>0</v>
      </c>
      <c r="Q139" s="6">
        <f t="shared" si="42"/>
        <v>0</v>
      </c>
      <c r="R139" s="1">
        <f t="shared" si="42"/>
        <v>0</v>
      </c>
      <c r="S139" s="3" t="str">
        <f t="shared" si="40"/>
        <v/>
      </c>
      <c r="T139" s="4" t="str">
        <f t="shared" si="41"/>
        <v/>
      </c>
      <c r="U139" s="4" t="str">
        <f t="shared" si="43"/>
        <v/>
      </c>
    </row>
    <row r="140" spans="1:21" ht="14.4">
      <c r="A140" s="1" t="str">
        <f>all!A140</f>
        <v>Yancey</v>
      </c>
      <c r="B140" s="1" t="s">
        <v>330</v>
      </c>
      <c r="C140" s="1">
        <v>579</v>
      </c>
      <c r="D140" s="1">
        <v>158</v>
      </c>
      <c r="E140" s="1">
        <v>0</v>
      </c>
      <c r="F140" s="1">
        <v>360</v>
      </c>
      <c r="G140" s="2">
        <v>670</v>
      </c>
      <c r="H140" s="1">
        <v>323</v>
      </c>
      <c r="I140" s="1">
        <v>86</v>
      </c>
      <c r="J140" s="1">
        <v>213</v>
      </c>
      <c r="K140" s="2">
        <f t="shared" si="42"/>
        <v>579</v>
      </c>
      <c r="L140" s="6">
        <f t="shared" si="42"/>
        <v>158</v>
      </c>
      <c r="M140" s="6">
        <f t="shared" si="42"/>
        <v>0</v>
      </c>
      <c r="N140" s="6">
        <f t="shared" si="42"/>
        <v>360</v>
      </c>
      <c r="O140" s="2">
        <f t="shared" si="42"/>
        <v>670</v>
      </c>
      <c r="P140" s="6">
        <f t="shared" si="42"/>
        <v>323</v>
      </c>
      <c r="Q140" s="6">
        <f t="shared" si="42"/>
        <v>86</v>
      </c>
      <c r="R140" s="1">
        <f t="shared" si="42"/>
        <v>213</v>
      </c>
      <c r="S140" s="3">
        <f t="shared" si="40"/>
        <v>0.12835820895522387</v>
      </c>
      <c r="T140" s="4">
        <f t="shared" si="41"/>
        <v>0</v>
      </c>
      <c r="U140" s="4">
        <f t="shared" si="43"/>
        <v>0.62827225130890052</v>
      </c>
    </row>
    <row r="141" spans="1:21" ht="14.4">
      <c r="A141" s="1"/>
      <c r="B141" s="1"/>
      <c r="C141" s="1"/>
      <c r="D141" s="1"/>
      <c r="E141" s="1"/>
      <c r="F141" s="1"/>
      <c r="G141" s="2"/>
      <c r="H141" s="1"/>
      <c r="I141" s="1"/>
      <c r="J141" s="1"/>
      <c r="K141" s="2"/>
      <c r="L141" s="1"/>
      <c r="M141" s="1"/>
      <c r="N141" s="1"/>
      <c r="O141" s="2"/>
      <c r="P141" s="1"/>
      <c r="Q141" s="1"/>
      <c r="R141" s="1"/>
      <c r="S141" s="3"/>
      <c r="T141" s="4"/>
      <c r="U141" s="4"/>
    </row>
    <row r="142" spans="1:21" ht="14.4">
      <c r="A142" s="1"/>
      <c r="B142" s="1"/>
      <c r="C142" s="1"/>
      <c r="D142" s="1"/>
      <c r="E142" s="1"/>
      <c r="F142" s="1"/>
      <c r="G142" s="2"/>
      <c r="H142" s="1"/>
      <c r="I142" s="1"/>
      <c r="J142" s="1"/>
      <c r="K142" s="2"/>
      <c r="L142" s="1"/>
      <c r="M142" s="1"/>
      <c r="N142" s="1"/>
      <c r="O142" s="2"/>
      <c r="P142" s="1"/>
      <c r="Q142" s="1"/>
      <c r="R142" s="1"/>
      <c r="S142" s="3"/>
      <c r="T142" s="4"/>
      <c r="U142" s="4"/>
    </row>
    <row r="143" spans="1:21" ht="14.4">
      <c r="A143" s="1"/>
      <c r="B143" s="1"/>
      <c r="C143" s="1"/>
      <c r="D143" s="1"/>
      <c r="E143" s="1"/>
      <c r="F143" s="1"/>
      <c r="G143" s="2"/>
      <c r="H143" s="1"/>
      <c r="I143" s="1"/>
      <c r="J143" s="1"/>
      <c r="K143" s="2"/>
      <c r="L143" s="1"/>
      <c r="M143" s="1"/>
      <c r="N143" s="1"/>
      <c r="O143" s="2"/>
      <c r="P143" s="1"/>
      <c r="Q143" s="1"/>
      <c r="R143" s="1"/>
      <c r="S143" s="3"/>
      <c r="T143" s="4"/>
      <c r="U143" s="4"/>
    </row>
    <row r="144" spans="1:21" ht="14.4">
      <c r="A144" s="1"/>
      <c r="B144" s="1"/>
      <c r="C144" s="1"/>
      <c r="D144" s="1"/>
      <c r="E144" s="1"/>
      <c r="F144" s="1"/>
      <c r="G144" s="2"/>
      <c r="H144" s="1"/>
      <c r="I144" s="1"/>
      <c r="J144" s="1"/>
      <c r="K144" s="2"/>
      <c r="L144" s="1"/>
      <c r="M144" s="1"/>
      <c r="N144" s="1"/>
      <c r="O144" s="2"/>
      <c r="P144" s="1"/>
      <c r="Q144" s="1"/>
      <c r="R144" s="1"/>
      <c r="S144" s="3"/>
      <c r="T144" s="4"/>
      <c r="U144" s="4"/>
    </row>
    <row r="145" spans="1:21" ht="14.4">
      <c r="A145" s="1"/>
      <c r="B145" s="1" t="s">
        <v>130</v>
      </c>
      <c r="C145" s="1"/>
      <c r="D145" s="1"/>
      <c r="E145" s="1"/>
      <c r="F145" s="1"/>
      <c r="G145" s="2"/>
      <c r="H145" s="1"/>
      <c r="I145" s="1"/>
      <c r="J145" s="1"/>
      <c r="K145" s="2"/>
      <c r="L145" s="1"/>
      <c r="M145" s="1"/>
      <c r="N145" s="1"/>
      <c r="O145" s="2"/>
      <c r="P145" s="1"/>
      <c r="Q145" s="1"/>
      <c r="R145" s="1"/>
      <c r="S145" s="3"/>
      <c r="T145" s="4"/>
      <c r="U145" s="4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5"/>
  <sheetViews>
    <sheetView zoomScale="90" zoomScaleNormal="90" workbookViewId="0">
      <pane ySplit="3" topLeftCell="A127" activePane="bottomLeft" state="frozen"/>
      <selection activeCell="O48" sqref="O48"/>
      <selection pane="bottomLeft" activeCell="O48" sqref="O48"/>
    </sheetView>
  </sheetViews>
  <sheetFormatPr defaultRowHeight="12.6" customHeight="1"/>
  <cols>
    <col min="1" max="1" width="15.109375" customWidth="1"/>
    <col min="2" max="2" width="29.109375" customWidth="1"/>
    <col min="3" max="10" width="7.5546875" customWidth="1"/>
    <col min="11" max="18" width="6.77734375" customWidth="1"/>
    <col min="19" max="21" width="7" customWidth="1"/>
    <col min="22" max="25" width="8.88671875" customWidth="1"/>
  </cols>
  <sheetData>
    <row r="1" spans="1:21" ht="14.4">
      <c r="A1" s="1">
        <v>2006</v>
      </c>
      <c r="B1" s="1"/>
      <c r="C1" s="1"/>
      <c r="D1" s="1"/>
      <c r="E1" s="1"/>
      <c r="F1" s="1"/>
      <c r="G1" s="2"/>
      <c r="H1" s="1"/>
      <c r="I1" s="1"/>
      <c r="J1" s="1"/>
      <c r="K1" s="2" t="s">
        <v>346</v>
      </c>
      <c r="L1" s="1"/>
      <c r="M1" s="1"/>
      <c r="N1" s="1"/>
      <c r="O1" s="2"/>
      <c r="P1" s="1"/>
      <c r="Q1" s="1"/>
      <c r="R1" s="1"/>
      <c r="S1" s="3"/>
      <c r="T1" s="4"/>
      <c r="U1" s="4"/>
    </row>
    <row r="2" spans="1:21" ht="14.4">
      <c r="A2" s="1"/>
      <c r="B2" s="1"/>
      <c r="C2" s="1"/>
      <c r="D2" s="1" t="s">
        <v>4</v>
      </c>
      <c r="E2" s="1"/>
      <c r="F2" s="1"/>
      <c r="G2" s="2"/>
      <c r="H2" s="1" t="s">
        <v>5</v>
      </c>
      <c r="I2" s="1"/>
      <c r="J2" s="1"/>
      <c r="K2" s="2" t="s">
        <v>117</v>
      </c>
      <c r="L2" s="1" t="s">
        <v>4</v>
      </c>
      <c r="M2" s="1"/>
      <c r="N2" s="1"/>
      <c r="O2" s="2" t="s">
        <v>5</v>
      </c>
      <c r="P2" s="1"/>
      <c r="Q2" s="1"/>
      <c r="R2" s="1"/>
      <c r="S2" s="3" t="s">
        <v>8</v>
      </c>
      <c r="T2" s="4"/>
      <c r="U2" s="4" t="s">
        <v>333</v>
      </c>
    </row>
    <row r="3" spans="1:21" ht="14.4">
      <c r="A3" s="1" t="s">
        <v>0</v>
      </c>
      <c r="B3" s="1"/>
      <c r="C3" s="1" t="s">
        <v>6</v>
      </c>
      <c r="D3" s="1" t="s">
        <v>7</v>
      </c>
      <c r="E3" s="1" t="s">
        <v>8</v>
      </c>
      <c r="F3" s="1" t="s">
        <v>9</v>
      </c>
      <c r="G3" s="2" t="s">
        <v>6</v>
      </c>
      <c r="H3" s="1" t="s">
        <v>7</v>
      </c>
      <c r="I3" s="1" t="s">
        <v>8</v>
      </c>
      <c r="J3" s="1" t="s">
        <v>9</v>
      </c>
      <c r="K3" s="2" t="s">
        <v>6</v>
      </c>
      <c r="L3" s="1" t="s">
        <v>7</v>
      </c>
      <c r="M3" s="1" t="s">
        <v>8</v>
      </c>
      <c r="N3" s="1" t="s">
        <v>9</v>
      </c>
      <c r="O3" s="2" t="s">
        <v>6</v>
      </c>
      <c r="P3" s="1" t="s">
        <v>7</v>
      </c>
      <c r="Q3" s="1" t="s">
        <v>8</v>
      </c>
      <c r="R3" s="1" t="s">
        <v>9</v>
      </c>
      <c r="S3" s="3" t="s">
        <v>2</v>
      </c>
      <c r="T3" s="4" t="s">
        <v>3</v>
      </c>
      <c r="U3" s="4" t="s">
        <v>26</v>
      </c>
    </row>
    <row r="4" spans="1:21" ht="14.4">
      <c r="A4" s="1" t="str">
        <f>all!A4</f>
        <v>Alamance</v>
      </c>
      <c r="B4" s="1" t="s">
        <v>132</v>
      </c>
      <c r="C4" s="1">
        <v>3905</v>
      </c>
      <c r="D4" s="1">
        <v>287</v>
      </c>
      <c r="E4" s="1">
        <v>44</v>
      </c>
      <c r="F4" s="1">
        <v>3439</v>
      </c>
      <c r="G4" s="2">
        <v>3171</v>
      </c>
      <c r="H4" s="1">
        <v>526</v>
      </c>
      <c r="I4" s="1">
        <v>433</v>
      </c>
      <c r="J4" s="1">
        <v>2210</v>
      </c>
      <c r="K4" s="2">
        <f>C4</f>
        <v>3905</v>
      </c>
      <c r="L4" s="1">
        <f t="shared" ref="L4:R20" si="0">D4</f>
        <v>287</v>
      </c>
      <c r="M4" s="1">
        <f t="shared" si="0"/>
        <v>44</v>
      </c>
      <c r="N4" s="1">
        <f t="shared" si="0"/>
        <v>3439</v>
      </c>
      <c r="O4" s="2">
        <f t="shared" si="0"/>
        <v>3171</v>
      </c>
      <c r="P4" s="1">
        <f t="shared" si="0"/>
        <v>526</v>
      </c>
      <c r="Q4" s="1">
        <f t="shared" si="0"/>
        <v>433</v>
      </c>
      <c r="R4" s="1">
        <f t="shared" si="0"/>
        <v>2210</v>
      </c>
      <c r="S4" s="3">
        <f>IFERROR(Q4/O4,"")</f>
        <v>0.13654998423210343</v>
      </c>
      <c r="T4" s="4">
        <f>IFERROR(M4/K4,"")</f>
        <v>1.1267605633802818E-2</v>
      </c>
      <c r="U4" s="4">
        <f>IFERROR(N4/(N4+R4),"")</f>
        <v>0.60878031510001773</v>
      </c>
    </row>
    <row r="5" spans="1:21" ht="14.4">
      <c r="A5" s="1" t="str">
        <f>all!A5</f>
        <v>Alexander</v>
      </c>
      <c r="B5" s="1" t="s">
        <v>134</v>
      </c>
      <c r="C5" s="1">
        <v>948</v>
      </c>
      <c r="D5" s="1">
        <v>5</v>
      </c>
      <c r="E5" s="1">
        <v>0</v>
      </c>
      <c r="F5" s="1">
        <v>943</v>
      </c>
      <c r="G5" s="2">
        <v>1381</v>
      </c>
      <c r="H5" s="1">
        <v>110</v>
      </c>
      <c r="I5" s="1">
        <v>0</v>
      </c>
      <c r="J5" s="1">
        <v>1223</v>
      </c>
      <c r="K5" s="2">
        <f t="shared" ref="K5:R64" si="1">C5</f>
        <v>948</v>
      </c>
      <c r="L5" s="1">
        <f t="shared" si="0"/>
        <v>5</v>
      </c>
      <c r="M5" s="1">
        <f t="shared" si="0"/>
        <v>0</v>
      </c>
      <c r="N5" s="1">
        <f t="shared" si="0"/>
        <v>943</v>
      </c>
      <c r="O5" s="2">
        <f t="shared" si="0"/>
        <v>1381</v>
      </c>
      <c r="P5" s="1">
        <f t="shared" si="0"/>
        <v>110</v>
      </c>
      <c r="Q5" s="1">
        <f t="shared" si="0"/>
        <v>0</v>
      </c>
      <c r="R5" s="1">
        <f t="shared" si="0"/>
        <v>1223</v>
      </c>
      <c r="S5" s="3">
        <f t="shared" ref="S5:S69" si="2">IFERROR(Q5/O5,"")</f>
        <v>0</v>
      </c>
      <c r="T5" s="4">
        <f t="shared" ref="T5:T69" si="3">IFERROR(M5/K5,"")</f>
        <v>0</v>
      </c>
      <c r="U5" s="4">
        <f t="shared" ref="U5:U69" si="4">IFERROR(N5/(N5+R5),"")</f>
        <v>0.43536472760849493</v>
      </c>
    </row>
    <row r="6" spans="1:21" ht="14.4">
      <c r="A6" s="1" t="str">
        <f>all!A6</f>
        <v>Alleghany</v>
      </c>
      <c r="B6" s="1" t="s">
        <v>136</v>
      </c>
      <c r="C6" s="1"/>
      <c r="D6" s="1"/>
      <c r="E6" s="1"/>
      <c r="F6" s="1"/>
      <c r="G6" s="2"/>
      <c r="H6" s="1"/>
      <c r="I6" s="1"/>
      <c r="J6" s="1"/>
      <c r="K6" s="2">
        <f t="shared" si="1"/>
        <v>0</v>
      </c>
      <c r="L6" s="1">
        <f t="shared" si="0"/>
        <v>0</v>
      </c>
      <c r="M6" s="1">
        <f t="shared" si="0"/>
        <v>0</v>
      </c>
      <c r="N6" s="1">
        <f t="shared" si="0"/>
        <v>0</v>
      </c>
      <c r="O6" s="2">
        <f t="shared" si="0"/>
        <v>0</v>
      </c>
      <c r="P6" s="1">
        <f t="shared" si="0"/>
        <v>0</v>
      </c>
      <c r="Q6" s="1">
        <f t="shared" si="0"/>
        <v>0</v>
      </c>
      <c r="R6" s="1">
        <f t="shared" si="0"/>
        <v>0</v>
      </c>
      <c r="S6" s="3" t="str">
        <f t="shared" si="2"/>
        <v/>
      </c>
      <c r="T6" s="4" t="str">
        <f t="shared" si="3"/>
        <v/>
      </c>
      <c r="U6" s="4" t="str">
        <f t="shared" si="4"/>
        <v/>
      </c>
    </row>
    <row r="7" spans="1:21" ht="14.4">
      <c r="A7" s="1" t="str">
        <f>all!A7</f>
        <v>Anson</v>
      </c>
      <c r="B7" s="1" t="s">
        <v>138</v>
      </c>
      <c r="C7" s="1">
        <v>423</v>
      </c>
      <c r="D7" s="1">
        <v>0</v>
      </c>
      <c r="E7" s="1">
        <v>2</v>
      </c>
      <c r="F7" s="1">
        <v>421</v>
      </c>
      <c r="G7" s="2">
        <v>792</v>
      </c>
      <c r="H7" s="1">
        <v>0</v>
      </c>
      <c r="I7" s="1">
        <v>12</v>
      </c>
      <c r="J7" s="1">
        <v>780</v>
      </c>
      <c r="K7" s="2">
        <f t="shared" si="1"/>
        <v>423</v>
      </c>
      <c r="L7" s="1">
        <f t="shared" si="0"/>
        <v>0</v>
      </c>
      <c r="M7" s="1">
        <f t="shared" si="0"/>
        <v>2</v>
      </c>
      <c r="N7" s="1">
        <f t="shared" si="0"/>
        <v>421</v>
      </c>
      <c r="O7" s="2">
        <f t="shared" si="0"/>
        <v>792</v>
      </c>
      <c r="P7" s="1">
        <f t="shared" si="0"/>
        <v>0</v>
      </c>
      <c r="Q7" s="1">
        <f t="shared" si="0"/>
        <v>12</v>
      </c>
      <c r="R7" s="1">
        <f t="shared" si="0"/>
        <v>780</v>
      </c>
      <c r="S7" s="3">
        <f t="shared" si="2"/>
        <v>1.5151515151515152E-2</v>
      </c>
      <c r="T7" s="4">
        <f t="shared" si="3"/>
        <v>4.7281323877068557E-3</v>
      </c>
      <c r="U7" s="4">
        <f t="shared" si="4"/>
        <v>0.35054121565362201</v>
      </c>
    </row>
    <row r="8" spans="1:21" ht="14.4">
      <c r="A8" s="1" t="str">
        <f>all!A8</f>
        <v>Ashe</v>
      </c>
      <c r="B8" s="1" t="s">
        <v>140</v>
      </c>
      <c r="C8" s="1">
        <v>613</v>
      </c>
      <c r="D8" s="1">
        <v>57</v>
      </c>
      <c r="E8" s="1">
        <v>10</v>
      </c>
      <c r="F8" s="1">
        <v>481</v>
      </c>
      <c r="G8" s="2">
        <v>834</v>
      </c>
      <c r="H8" s="1">
        <v>139</v>
      </c>
      <c r="I8" s="1">
        <v>86</v>
      </c>
      <c r="J8" s="1">
        <v>544</v>
      </c>
      <c r="K8" s="2">
        <f t="shared" si="1"/>
        <v>613</v>
      </c>
      <c r="L8" s="1">
        <f t="shared" si="0"/>
        <v>57</v>
      </c>
      <c r="M8" s="1">
        <f t="shared" si="0"/>
        <v>10</v>
      </c>
      <c r="N8" s="1">
        <f t="shared" si="0"/>
        <v>481</v>
      </c>
      <c r="O8" s="2">
        <f t="shared" si="0"/>
        <v>834</v>
      </c>
      <c r="P8" s="1">
        <f t="shared" si="0"/>
        <v>139</v>
      </c>
      <c r="Q8" s="1">
        <f t="shared" si="0"/>
        <v>86</v>
      </c>
      <c r="R8" s="1">
        <f t="shared" si="0"/>
        <v>544</v>
      </c>
      <c r="S8" s="3">
        <f t="shared" si="2"/>
        <v>0.10311750599520383</v>
      </c>
      <c r="T8" s="4">
        <f t="shared" si="3"/>
        <v>1.6313213703099509E-2</v>
      </c>
      <c r="U8" s="4">
        <f t="shared" si="4"/>
        <v>0.4692682926829268</v>
      </c>
    </row>
    <row r="9" spans="1:21" ht="14.4">
      <c r="A9" s="1" t="str">
        <f>all!A9</f>
        <v>Avery</v>
      </c>
      <c r="B9" s="1" t="s">
        <v>142</v>
      </c>
      <c r="C9" s="1">
        <v>326</v>
      </c>
      <c r="D9" s="1">
        <v>155</v>
      </c>
      <c r="E9" s="1">
        <v>18</v>
      </c>
      <c r="F9" s="1">
        <v>163</v>
      </c>
      <c r="G9" s="2">
        <v>634</v>
      </c>
      <c r="H9" s="1">
        <v>422</v>
      </c>
      <c r="I9" s="1">
        <v>30</v>
      </c>
      <c r="J9" s="1">
        <v>168</v>
      </c>
      <c r="K9" s="2">
        <f t="shared" si="1"/>
        <v>326</v>
      </c>
      <c r="L9" s="1">
        <f t="shared" si="0"/>
        <v>155</v>
      </c>
      <c r="M9" s="1">
        <f t="shared" si="0"/>
        <v>18</v>
      </c>
      <c r="N9" s="1">
        <f t="shared" si="0"/>
        <v>163</v>
      </c>
      <c r="O9" s="2">
        <f t="shared" si="0"/>
        <v>634</v>
      </c>
      <c r="P9" s="1">
        <f t="shared" si="0"/>
        <v>422</v>
      </c>
      <c r="Q9" s="1">
        <f t="shared" si="0"/>
        <v>30</v>
      </c>
      <c r="R9" s="1">
        <f t="shared" si="0"/>
        <v>168</v>
      </c>
      <c r="S9" s="3">
        <f t="shared" si="2"/>
        <v>4.7318611987381701E-2</v>
      </c>
      <c r="T9" s="4">
        <f t="shared" si="3"/>
        <v>5.5214723926380369E-2</v>
      </c>
      <c r="U9" s="4">
        <f t="shared" si="4"/>
        <v>0.49244712990936557</v>
      </c>
    </row>
    <row r="10" spans="1:21" ht="14.4">
      <c r="A10" s="1" t="str">
        <f>all!A10</f>
        <v>Beaufort</v>
      </c>
      <c r="B10" s="1" t="s">
        <v>144</v>
      </c>
      <c r="C10" s="1">
        <v>1470</v>
      </c>
      <c r="D10" s="1">
        <v>199</v>
      </c>
      <c r="E10" s="1">
        <v>17</v>
      </c>
      <c r="F10" s="1">
        <v>1254</v>
      </c>
      <c r="G10" s="2">
        <v>1516</v>
      </c>
      <c r="H10" s="1">
        <v>352</v>
      </c>
      <c r="I10" s="1">
        <v>91</v>
      </c>
      <c r="J10" s="1">
        <v>1073</v>
      </c>
      <c r="K10" s="2">
        <f t="shared" si="1"/>
        <v>1470</v>
      </c>
      <c r="L10" s="1">
        <f t="shared" si="0"/>
        <v>199</v>
      </c>
      <c r="M10" s="1">
        <f t="shared" si="0"/>
        <v>17</v>
      </c>
      <c r="N10" s="1">
        <f t="shared" si="0"/>
        <v>1254</v>
      </c>
      <c r="O10" s="2">
        <f t="shared" si="0"/>
        <v>1516</v>
      </c>
      <c r="P10" s="1">
        <f t="shared" si="0"/>
        <v>352</v>
      </c>
      <c r="Q10" s="1">
        <f t="shared" si="0"/>
        <v>91</v>
      </c>
      <c r="R10" s="1">
        <f t="shared" si="0"/>
        <v>1073</v>
      </c>
      <c r="S10" s="3">
        <f t="shared" si="2"/>
        <v>6.0026385224274406E-2</v>
      </c>
      <c r="T10" s="4">
        <f t="shared" si="3"/>
        <v>1.1564625850340135E-2</v>
      </c>
      <c r="U10" s="4">
        <f t="shared" si="4"/>
        <v>0.53889127632144396</v>
      </c>
    </row>
    <row r="11" spans="1:21" ht="14.4">
      <c r="A11" s="1" t="str">
        <f>all!A11</f>
        <v>Bertie</v>
      </c>
      <c r="B11" s="1" t="s">
        <v>146</v>
      </c>
      <c r="C11" s="1">
        <v>426</v>
      </c>
      <c r="D11" s="1">
        <v>20</v>
      </c>
      <c r="E11" s="1">
        <v>0</v>
      </c>
      <c r="F11" s="1">
        <v>406</v>
      </c>
      <c r="G11" s="2">
        <v>578</v>
      </c>
      <c r="H11" s="1">
        <v>81</v>
      </c>
      <c r="I11" s="1">
        <v>26</v>
      </c>
      <c r="J11" s="1">
        <v>471</v>
      </c>
      <c r="K11" s="2">
        <f>C11+C12</f>
        <v>426</v>
      </c>
      <c r="L11" s="1">
        <f t="shared" ref="L11:R11" si="5">D11+D12</f>
        <v>20</v>
      </c>
      <c r="M11" s="1">
        <f t="shared" si="5"/>
        <v>0</v>
      </c>
      <c r="N11" s="1">
        <f t="shared" si="5"/>
        <v>406</v>
      </c>
      <c r="O11" s="2">
        <f t="shared" si="5"/>
        <v>578</v>
      </c>
      <c r="P11" s="1">
        <f t="shared" si="5"/>
        <v>81</v>
      </c>
      <c r="Q11" s="1">
        <f t="shared" si="5"/>
        <v>26</v>
      </c>
      <c r="R11" s="1">
        <f t="shared" si="5"/>
        <v>471</v>
      </c>
      <c r="S11" s="3">
        <f t="shared" si="2"/>
        <v>4.4982698961937718E-2</v>
      </c>
      <c r="T11" s="4">
        <f t="shared" si="3"/>
        <v>0</v>
      </c>
      <c r="U11" s="4">
        <f t="shared" si="4"/>
        <v>0.46294184720638543</v>
      </c>
    </row>
    <row r="12" spans="1:21" ht="14.4">
      <c r="A12" s="1"/>
      <c r="B12" s="1" t="s">
        <v>147</v>
      </c>
      <c r="C12" s="1"/>
      <c r="D12" s="1"/>
      <c r="E12" s="1"/>
      <c r="F12" s="1"/>
      <c r="G12" s="2"/>
      <c r="H12" s="1"/>
      <c r="I12" s="1"/>
      <c r="J12" s="1"/>
      <c r="K12" s="2"/>
      <c r="L12" s="1"/>
      <c r="M12" s="1"/>
      <c r="N12" s="1"/>
      <c r="O12" s="2"/>
      <c r="P12" s="1"/>
      <c r="Q12" s="1"/>
      <c r="R12" s="1"/>
      <c r="S12" s="3" t="str">
        <f t="shared" si="2"/>
        <v/>
      </c>
      <c r="T12" s="4" t="str">
        <f t="shared" si="3"/>
        <v/>
      </c>
      <c r="U12" s="4" t="str">
        <f t="shared" si="4"/>
        <v/>
      </c>
    </row>
    <row r="13" spans="1:21" ht="14.4">
      <c r="A13" s="1" t="str">
        <f>all!A13</f>
        <v>Bladen</v>
      </c>
      <c r="B13" s="1" t="s">
        <v>148</v>
      </c>
      <c r="C13" s="1"/>
      <c r="D13" s="1"/>
      <c r="E13" s="1"/>
      <c r="F13" s="1"/>
      <c r="G13" s="2"/>
      <c r="H13" s="1"/>
      <c r="I13" s="1"/>
      <c r="J13" s="1"/>
      <c r="K13" s="2">
        <f t="shared" si="1"/>
        <v>0</v>
      </c>
      <c r="L13" s="1">
        <f t="shared" si="0"/>
        <v>0</v>
      </c>
      <c r="M13" s="1">
        <f t="shared" si="0"/>
        <v>0</v>
      </c>
      <c r="N13" s="1">
        <f t="shared" si="0"/>
        <v>0</v>
      </c>
      <c r="O13" s="2">
        <f t="shared" si="0"/>
        <v>0</v>
      </c>
      <c r="P13" s="1">
        <f t="shared" si="0"/>
        <v>0</v>
      </c>
      <c r="Q13" s="1">
        <f t="shared" si="0"/>
        <v>0</v>
      </c>
      <c r="R13" s="1">
        <f t="shared" si="0"/>
        <v>0</v>
      </c>
      <c r="S13" s="3" t="str">
        <f t="shared" si="2"/>
        <v/>
      </c>
      <c r="T13" s="4" t="str">
        <f t="shared" si="3"/>
        <v/>
      </c>
      <c r="U13" s="4" t="str">
        <f t="shared" si="4"/>
        <v/>
      </c>
    </row>
    <row r="14" spans="1:21" ht="14.4">
      <c r="A14" s="1" t="str">
        <f>all!A14</f>
        <v>Brunswick</v>
      </c>
      <c r="B14" s="1" t="s">
        <v>150</v>
      </c>
      <c r="C14" s="1">
        <v>3460</v>
      </c>
      <c r="D14" s="1">
        <v>170</v>
      </c>
      <c r="E14" s="1">
        <v>30</v>
      </c>
      <c r="F14" s="1">
        <v>3218</v>
      </c>
      <c r="G14" s="2">
        <v>2712</v>
      </c>
      <c r="H14" s="1">
        <v>663</v>
      </c>
      <c r="I14" s="1">
        <v>273</v>
      </c>
      <c r="J14" s="1">
        <v>1735</v>
      </c>
      <c r="K14" s="2">
        <f>SUM(C14:C19)</f>
        <v>3460</v>
      </c>
      <c r="L14" s="6">
        <f t="shared" ref="L14:Q14" si="6">SUM(D14:D19)</f>
        <v>170</v>
      </c>
      <c r="M14" s="6">
        <f t="shared" si="6"/>
        <v>30</v>
      </c>
      <c r="N14" s="6">
        <f t="shared" si="6"/>
        <v>3218</v>
      </c>
      <c r="O14" s="2">
        <f t="shared" si="6"/>
        <v>2712</v>
      </c>
      <c r="P14" s="6">
        <f t="shared" si="6"/>
        <v>663</v>
      </c>
      <c r="Q14" s="6">
        <f t="shared" si="6"/>
        <v>273</v>
      </c>
      <c r="R14" s="6">
        <f t="shared" ref="R14" si="7">J14+J15</f>
        <v>1735</v>
      </c>
      <c r="S14" s="3">
        <f t="shared" si="2"/>
        <v>0.1006637168141593</v>
      </c>
      <c r="T14" s="4">
        <f t="shared" si="3"/>
        <v>8.670520231213872E-3</v>
      </c>
      <c r="U14" s="4">
        <f t="shared" si="4"/>
        <v>0.64970724813244496</v>
      </c>
    </row>
    <row r="15" spans="1:21" ht="14.4">
      <c r="A15" s="1"/>
      <c r="B15" s="1" t="s">
        <v>151</v>
      </c>
      <c r="C15" s="1"/>
      <c r="D15" s="1"/>
      <c r="E15" s="1"/>
      <c r="F15" s="1"/>
      <c r="G15" s="2"/>
      <c r="H15" s="1"/>
      <c r="I15" s="1"/>
      <c r="J15" s="1"/>
      <c r="K15" s="2"/>
      <c r="L15" s="1"/>
      <c r="M15" s="1"/>
      <c r="N15" s="1"/>
      <c r="O15" s="2"/>
      <c r="P15" s="1"/>
      <c r="Q15" s="1"/>
      <c r="R15" s="1"/>
      <c r="S15" s="3" t="str">
        <f t="shared" si="2"/>
        <v/>
      </c>
      <c r="T15" s="4" t="str">
        <f t="shared" si="3"/>
        <v/>
      </c>
      <c r="U15" s="4" t="str">
        <f t="shared" si="4"/>
        <v/>
      </c>
    </row>
    <row r="16" spans="1:21" ht="14.4">
      <c r="A16" s="1"/>
      <c r="B16" s="1" t="s">
        <v>152</v>
      </c>
      <c r="C16" s="1"/>
      <c r="D16" s="1"/>
      <c r="E16" s="1"/>
      <c r="F16" s="1"/>
      <c r="G16" s="2"/>
      <c r="H16" s="1"/>
      <c r="I16" s="1"/>
      <c r="J16" s="1"/>
      <c r="K16" s="2"/>
      <c r="L16" s="1"/>
      <c r="M16" s="1"/>
      <c r="N16" s="1"/>
      <c r="O16" s="2"/>
      <c r="P16" s="1"/>
      <c r="Q16" s="1"/>
      <c r="R16" s="1"/>
      <c r="S16" s="3" t="str">
        <f t="shared" si="2"/>
        <v/>
      </c>
      <c r="T16" s="4" t="str">
        <f t="shared" si="3"/>
        <v/>
      </c>
      <c r="U16" s="4" t="str">
        <f t="shared" si="4"/>
        <v/>
      </c>
    </row>
    <row r="17" spans="1:21" ht="14.4">
      <c r="A17" s="1"/>
      <c r="B17" s="1" t="s">
        <v>153</v>
      </c>
      <c r="C17" s="1"/>
      <c r="D17" s="1"/>
      <c r="E17" s="1"/>
      <c r="F17" s="1"/>
      <c r="G17" s="2"/>
      <c r="H17" s="1"/>
      <c r="I17" s="1"/>
      <c r="J17" s="1"/>
      <c r="K17" s="2"/>
      <c r="L17" s="1"/>
      <c r="M17" s="1"/>
      <c r="N17" s="1"/>
      <c r="O17" s="2"/>
      <c r="P17" s="1"/>
      <c r="Q17" s="1"/>
      <c r="R17" s="1"/>
      <c r="S17" s="3" t="str">
        <f t="shared" si="2"/>
        <v/>
      </c>
      <c r="T17" s="4" t="str">
        <f t="shared" si="3"/>
        <v/>
      </c>
      <c r="U17" s="4" t="str">
        <f t="shared" si="4"/>
        <v/>
      </c>
    </row>
    <row r="18" spans="1:21" ht="14.4">
      <c r="A18" s="1"/>
      <c r="B18" s="1" t="s">
        <v>154</v>
      </c>
      <c r="C18" s="1"/>
      <c r="D18" s="1"/>
      <c r="E18" s="1"/>
      <c r="F18" s="1"/>
      <c r="G18" s="2"/>
      <c r="H18" s="1"/>
      <c r="I18" s="1"/>
      <c r="J18" s="1"/>
      <c r="K18" s="2"/>
      <c r="L18" s="1"/>
      <c r="M18" s="1"/>
      <c r="N18" s="1"/>
      <c r="O18" s="2"/>
      <c r="P18" s="1"/>
      <c r="Q18" s="1"/>
      <c r="R18" s="1"/>
      <c r="S18" s="3" t="str">
        <f t="shared" si="2"/>
        <v/>
      </c>
      <c r="T18" s="4" t="str">
        <f t="shared" si="3"/>
        <v/>
      </c>
      <c r="U18" s="4" t="str">
        <f t="shared" si="4"/>
        <v/>
      </c>
    </row>
    <row r="19" spans="1:21" ht="14.4">
      <c r="A19" s="1"/>
      <c r="B19" s="1" t="s">
        <v>155</v>
      </c>
      <c r="C19" s="1"/>
      <c r="D19" s="1"/>
      <c r="E19" s="1"/>
      <c r="F19" s="1"/>
      <c r="G19" s="2"/>
      <c r="H19" s="1"/>
      <c r="I19" s="1"/>
      <c r="J19" s="1"/>
      <c r="K19" s="2"/>
      <c r="L19" s="1"/>
      <c r="M19" s="1"/>
      <c r="N19" s="1"/>
      <c r="O19" s="2"/>
      <c r="P19" s="1"/>
      <c r="Q19" s="1"/>
      <c r="R19" s="1"/>
      <c r="S19" s="3" t="str">
        <f t="shared" si="2"/>
        <v/>
      </c>
      <c r="T19" s="4" t="str">
        <f t="shared" si="3"/>
        <v/>
      </c>
      <c r="U19" s="4" t="str">
        <f t="shared" si="4"/>
        <v/>
      </c>
    </row>
    <row r="20" spans="1:21" ht="14.4">
      <c r="A20" s="1" t="str">
        <f>all!A20</f>
        <v>Buncombe</v>
      </c>
      <c r="B20" s="1" t="s">
        <v>157</v>
      </c>
      <c r="C20" s="1">
        <v>3292</v>
      </c>
      <c r="D20" s="1">
        <v>557</v>
      </c>
      <c r="E20" s="1">
        <v>157</v>
      </c>
      <c r="F20" s="1">
        <v>2549</v>
      </c>
      <c r="G20" s="2">
        <v>3869</v>
      </c>
      <c r="H20" s="1">
        <v>1051</v>
      </c>
      <c r="I20" s="1">
        <v>873</v>
      </c>
      <c r="J20" s="1">
        <v>1901</v>
      </c>
      <c r="K20" s="2">
        <f t="shared" si="1"/>
        <v>3292</v>
      </c>
      <c r="L20" s="1">
        <f t="shared" si="0"/>
        <v>557</v>
      </c>
      <c r="M20" s="1">
        <f t="shared" si="0"/>
        <v>157</v>
      </c>
      <c r="N20" s="1">
        <f t="shared" si="0"/>
        <v>2549</v>
      </c>
      <c r="O20" s="2">
        <f t="shared" si="0"/>
        <v>3869</v>
      </c>
      <c r="P20" s="1">
        <f t="shared" si="0"/>
        <v>1051</v>
      </c>
      <c r="Q20" s="1">
        <f t="shared" si="0"/>
        <v>873</v>
      </c>
      <c r="R20" s="1">
        <f t="shared" si="0"/>
        <v>1901</v>
      </c>
      <c r="S20" s="3">
        <f t="shared" si="2"/>
        <v>0.2256397001809253</v>
      </c>
      <c r="T20" s="4">
        <f t="shared" si="3"/>
        <v>4.7691373025516404E-2</v>
      </c>
      <c r="U20" s="4">
        <f t="shared" si="4"/>
        <v>0.57280898876404496</v>
      </c>
    </row>
    <row r="21" spans="1:21" ht="14.4">
      <c r="A21" s="1" t="str">
        <f>all!A21</f>
        <v>Burke</v>
      </c>
      <c r="B21" s="1" t="s">
        <v>159</v>
      </c>
      <c r="C21" s="1">
        <v>2577</v>
      </c>
      <c r="D21" s="1">
        <v>181</v>
      </c>
      <c r="E21" s="1">
        <v>6</v>
      </c>
      <c r="F21" s="1">
        <v>2390</v>
      </c>
      <c r="G21" s="2">
        <v>2956</v>
      </c>
      <c r="H21" s="1">
        <v>553</v>
      </c>
      <c r="I21" s="1">
        <v>158</v>
      </c>
      <c r="J21" s="1">
        <v>2245</v>
      </c>
      <c r="K21" s="2">
        <f t="shared" si="1"/>
        <v>2577</v>
      </c>
      <c r="L21" s="1">
        <f t="shared" si="1"/>
        <v>181</v>
      </c>
      <c r="M21" s="1">
        <f t="shared" si="1"/>
        <v>6</v>
      </c>
      <c r="N21" s="1">
        <f t="shared" si="1"/>
        <v>2390</v>
      </c>
      <c r="O21" s="2">
        <f t="shared" si="1"/>
        <v>2956</v>
      </c>
      <c r="P21" s="1">
        <f t="shared" si="1"/>
        <v>553</v>
      </c>
      <c r="Q21" s="1">
        <f t="shared" si="1"/>
        <v>158</v>
      </c>
      <c r="R21" s="1">
        <f t="shared" si="1"/>
        <v>2245</v>
      </c>
      <c r="S21" s="3">
        <f t="shared" si="2"/>
        <v>5.3450608930987818E-2</v>
      </c>
      <c r="T21" s="4">
        <f t="shared" si="3"/>
        <v>2.3282887077997671E-3</v>
      </c>
      <c r="U21" s="4">
        <f t="shared" si="4"/>
        <v>0.51564185544768071</v>
      </c>
    </row>
    <row r="22" spans="1:21" ht="14.4">
      <c r="A22" s="1" t="str">
        <f>all!A22</f>
        <v>Cabarrus</v>
      </c>
      <c r="B22" s="1" t="s">
        <v>161</v>
      </c>
      <c r="C22" s="1">
        <v>2371</v>
      </c>
      <c r="D22" s="1">
        <v>185</v>
      </c>
      <c r="E22" s="1">
        <v>18</v>
      </c>
      <c r="F22" s="1">
        <v>2113</v>
      </c>
      <c r="G22" s="2">
        <v>2609</v>
      </c>
      <c r="H22" s="1">
        <v>374</v>
      </c>
      <c r="I22" s="1">
        <v>559</v>
      </c>
      <c r="J22" s="1">
        <v>1646</v>
      </c>
      <c r="K22" s="2">
        <f t="shared" si="1"/>
        <v>2371</v>
      </c>
      <c r="L22" s="1">
        <f t="shared" si="1"/>
        <v>185</v>
      </c>
      <c r="M22" s="1">
        <f t="shared" si="1"/>
        <v>18</v>
      </c>
      <c r="N22" s="1">
        <f t="shared" si="1"/>
        <v>2113</v>
      </c>
      <c r="O22" s="2">
        <f t="shared" si="1"/>
        <v>2609</v>
      </c>
      <c r="P22" s="1">
        <f t="shared" si="1"/>
        <v>374</v>
      </c>
      <c r="Q22" s="1">
        <f t="shared" si="1"/>
        <v>559</v>
      </c>
      <c r="R22" s="1">
        <f t="shared" si="1"/>
        <v>1646</v>
      </c>
      <c r="S22" s="3">
        <f t="shared" si="2"/>
        <v>0.21425833652740514</v>
      </c>
      <c r="T22" s="4">
        <f t="shared" si="3"/>
        <v>7.5917334458034582E-3</v>
      </c>
      <c r="U22" s="4">
        <f t="shared" si="4"/>
        <v>0.56211758446395321</v>
      </c>
    </row>
    <row r="23" spans="1:21" ht="14.4">
      <c r="A23" s="1" t="str">
        <f>all!A23</f>
        <v>Caldwell</v>
      </c>
      <c r="B23" s="1" t="s">
        <v>163</v>
      </c>
      <c r="C23" s="1">
        <v>3328</v>
      </c>
      <c r="D23" s="1">
        <v>90</v>
      </c>
      <c r="E23" s="1">
        <v>28</v>
      </c>
      <c r="F23" s="1">
        <v>3080</v>
      </c>
      <c r="G23" s="2">
        <v>3163</v>
      </c>
      <c r="H23" s="1">
        <v>202</v>
      </c>
      <c r="I23" s="1">
        <v>288</v>
      </c>
      <c r="J23" s="1">
        <v>2539</v>
      </c>
      <c r="K23" s="2">
        <f t="shared" si="1"/>
        <v>3328</v>
      </c>
      <c r="L23" s="1">
        <f t="shared" si="1"/>
        <v>90</v>
      </c>
      <c r="M23" s="1">
        <f t="shared" si="1"/>
        <v>28</v>
      </c>
      <c r="N23" s="1">
        <f t="shared" si="1"/>
        <v>3080</v>
      </c>
      <c r="O23" s="2">
        <f t="shared" si="1"/>
        <v>3163</v>
      </c>
      <c r="P23" s="1">
        <f t="shared" si="1"/>
        <v>202</v>
      </c>
      <c r="Q23" s="1">
        <f t="shared" si="1"/>
        <v>288</v>
      </c>
      <c r="R23" s="1">
        <f t="shared" si="1"/>
        <v>2539</v>
      </c>
      <c r="S23" s="3">
        <f t="shared" si="2"/>
        <v>9.1052797976604483E-2</v>
      </c>
      <c r="T23" s="4">
        <f t="shared" si="3"/>
        <v>8.4134615384615381E-3</v>
      </c>
      <c r="U23" s="4">
        <f t="shared" si="4"/>
        <v>0.54814023847659721</v>
      </c>
    </row>
    <row r="24" spans="1:21" ht="14.4">
      <c r="A24" s="1" t="str">
        <f>all!A24</f>
        <v>Camden</v>
      </c>
      <c r="B24" s="1" t="s">
        <v>337</v>
      </c>
      <c r="C24" s="1">
        <v>2094</v>
      </c>
      <c r="D24" s="1">
        <v>348</v>
      </c>
      <c r="E24" s="1">
        <v>42</v>
      </c>
      <c r="F24" s="1">
        <v>1687</v>
      </c>
      <c r="G24" s="2">
        <v>1424</v>
      </c>
      <c r="H24" s="1">
        <v>530</v>
      </c>
      <c r="I24" s="1">
        <v>328</v>
      </c>
      <c r="J24" s="1">
        <v>486</v>
      </c>
      <c r="K24" s="2"/>
      <c r="L24" s="1"/>
      <c r="M24" s="1"/>
      <c r="N24" s="1"/>
      <c r="O24" s="2"/>
      <c r="P24" s="1"/>
      <c r="Q24" s="1"/>
      <c r="R24" s="1"/>
      <c r="S24" s="3" t="str">
        <f t="shared" si="2"/>
        <v/>
      </c>
      <c r="T24" s="4" t="str">
        <f t="shared" si="3"/>
        <v/>
      </c>
      <c r="U24" s="4"/>
    </row>
    <row r="25" spans="1:21" ht="14.4">
      <c r="A25" s="1" t="str">
        <f>all!A25</f>
        <v>Carteret</v>
      </c>
      <c r="B25" s="1" t="s">
        <v>165</v>
      </c>
      <c r="C25" s="1">
        <v>2456</v>
      </c>
      <c r="D25" s="1">
        <v>214</v>
      </c>
      <c r="E25" s="1">
        <v>66</v>
      </c>
      <c r="F25" s="1">
        <v>2141</v>
      </c>
      <c r="G25" s="2">
        <v>1691</v>
      </c>
      <c r="H25" s="1">
        <v>603</v>
      </c>
      <c r="I25" s="1">
        <v>304</v>
      </c>
      <c r="J25" s="1">
        <v>719</v>
      </c>
      <c r="K25" s="2">
        <f t="shared" si="1"/>
        <v>2456</v>
      </c>
      <c r="L25" s="1">
        <f t="shared" si="1"/>
        <v>214</v>
      </c>
      <c r="M25" s="1">
        <f t="shared" si="1"/>
        <v>66</v>
      </c>
      <c r="N25" s="1">
        <f t="shared" si="1"/>
        <v>2141</v>
      </c>
      <c r="O25" s="2">
        <f t="shared" si="1"/>
        <v>1691</v>
      </c>
      <c r="P25" s="1">
        <f t="shared" si="1"/>
        <v>603</v>
      </c>
      <c r="Q25" s="1">
        <f t="shared" si="1"/>
        <v>304</v>
      </c>
      <c r="R25" s="1">
        <f t="shared" si="1"/>
        <v>719</v>
      </c>
      <c r="S25" s="3">
        <f t="shared" si="2"/>
        <v>0.1797752808988764</v>
      </c>
      <c r="T25" s="4">
        <f t="shared" si="3"/>
        <v>2.6872964169381109E-2</v>
      </c>
      <c r="U25" s="4">
        <f t="shared" si="4"/>
        <v>0.74860139860139863</v>
      </c>
    </row>
    <row r="26" spans="1:21" ht="14.4">
      <c r="A26" s="1" t="str">
        <f>all!A26</f>
        <v>Caswell</v>
      </c>
      <c r="B26" s="1" t="s">
        <v>166</v>
      </c>
      <c r="C26" s="1">
        <v>1023</v>
      </c>
      <c r="D26" s="1">
        <v>210</v>
      </c>
      <c r="E26" s="1">
        <v>6</v>
      </c>
      <c r="F26" s="1">
        <v>789</v>
      </c>
      <c r="G26" s="2">
        <v>1213</v>
      </c>
      <c r="H26" s="1">
        <v>359</v>
      </c>
      <c r="I26" s="1">
        <v>87</v>
      </c>
      <c r="J26" s="1">
        <v>814</v>
      </c>
      <c r="K26" s="2">
        <f t="shared" si="1"/>
        <v>1023</v>
      </c>
      <c r="L26" s="1">
        <f t="shared" si="1"/>
        <v>210</v>
      </c>
      <c r="M26" s="1">
        <f t="shared" si="1"/>
        <v>6</v>
      </c>
      <c r="N26" s="1">
        <f t="shared" si="1"/>
        <v>789</v>
      </c>
      <c r="O26" s="2">
        <f t="shared" si="1"/>
        <v>1213</v>
      </c>
      <c r="P26" s="1">
        <f t="shared" si="1"/>
        <v>359</v>
      </c>
      <c r="Q26" s="1">
        <f t="shared" si="1"/>
        <v>87</v>
      </c>
      <c r="R26" s="1">
        <f t="shared" si="1"/>
        <v>814</v>
      </c>
      <c r="S26" s="3">
        <f t="shared" si="2"/>
        <v>7.1723000824402305E-2</v>
      </c>
      <c r="T26" s="4">
        <f t="shared" si="3"/>
        <v>5.8651026392961877E-3</v>
      </c>
      <c r="U26" s="4">
        <f t="shared" si="4"/>
        <v>0.4922021210230817</v>
      </c>
    </row>
    <row r="27" spans="1:21" ht="14.4">
      <c r="A27" s="1" t="str">
        <f>all!A27</f>
        <v>Catawba</v>
      </c>
      <c r="B27" s="1" t="s">
        <v>168</v>
      </c>
      <c r="C27" s="1">
        <v>3472</v>
      </c>
      <c r="D27" s="1">
        <v>323</v>
      </c>
      <c r="E27" s="1">
        <v>32</v>
      </c>
      <c r="F27" s="1">
        <v>3047</v>
      </c>
      <c r="G27" s="2">
        <v>3310</v>
      </c>
      <c r="H27" s="1">
        <v>770</v>
      </c>
      <c r="I27" s="1">
        <v>269</v>
      </c>
      <c r="J27" s="1">
        <v>2259</v>
      </c>
      <c r="K27" s="2">
        <f t="shared" si="1"/>
        <v>3472</v>
      </c>
      <c r="L27" s="1">
        <f t="shared" si="1"/>
        <v>323</v>
      </c>
      <c r="M27" s="1">
        <f t="shared" si="1"/>
        <v>32</v>
      </c>
      <c r="N27" s="1">
        <f t="shared" si="1"/>
        <v>3047</v>
      </c>
      <c r="O27" s="2">
        <f t="shared" si="1"/>
        <v>3310</v>
      </c>
      <c r="P27" s="1">
        <f t="shared" si="1"/>
        <v>770</v>
      </c>
      <c r="Q27" s="1">
        <f t="shared" si="1"/>
        <v>269</v>
      </c>
      <c r="R27" s="1">
        <f t="shared" si="1"/>
        <v>2259</v>
      </c>
      <c r="S27" s="3">
        <f t="shared" si="2"/>
        <v>8.1268882175226584E-2</v>
      </c>
      <c r="T27" s="4">
        <f t="shared" si="3"/>
        <v>9.2165898617511521E-3</v>
      </c>
      <c r="U27" s="4">
        <f t="shared" si="4"/>
        <v>0.57425555974368636</v>
      </c>
    </row>
    <row r="28" spans="1:21" ht="14.4">
      <c r="A28" s="1" t="str">
        <f>all!A28</f>
        <v>Chatham</v>
      </c>
      <c r="B28" s="1" t="s">
        <v>170</v>
      </c>
      <c r="C28" s="1">
        <v>1424</v>
      </c>
      <c r="D28" s="1">
        <v>336</v>
      </c>
      <c r="E28" s="1">
        <v>15</v>
      </c>
      <c r="F28" s="1">
        <v>977</v>
      </c>
      <c r="G28" s="2">
        <v>1132</v>
      </c>
      <c r="H28" s="1">
        <v>456</v>
      </c>
      <c r="I28" s="1">
        <v>114</v>
      </c>
      <c r="J28" s="1">
        <v>519</v>
      </c>
      <c r="K28" s="2">
        <f t="shared" si="1"/>
        <v>1424</v>
      </c>
      <c r="L28" s="1">
        <f t="shared" si="1"/>
        <v>336</v>
      </c>
      <c r="M28" s="1">
        <f t="shared" si="1"/>
        <v>15</v>
      </c>
      <c r="N28" s="1">
        <f t="shared" si="1"/>
        <v>977</v>
      </c>
      <c r="O28" s="2">
        <f t="shared" si="1"/>
        <v>1132</v>
      </c>
      <c r="P28" s="1">
        <f t="shared" si="1"/>
        <v>456</v>
      </c>
      <c r="Q28" s="1">
        <f t="shared" si="1"/>
        <v>114</v>
      </c>
      <c r="R28" s="1">
        <f t="shared" si="1"/>
        <v>519</v>
      </c>
      <c r="S28" s="3">
        <f t="shared" si="2"/>
        <v>0.10070671378091872</v>
      </c>
      <c r="T28" s="4">
        <f t="shared" si="3"/>
        <v>1.0533707865168539E-2</v>
      </c>
      <c r="U28" s="4">
        <f t="shared" si="4"/>
        <v>0.65307486631016043</v>
      </c>
    </row>
    <row r="29" spans="1:21" ht="14.4">
      <c r="A29" s="1" t="str">
        <f>all!A29</f>
        <v>Cherokee</v>
      </c>
      <c r="B29" s="1" t="s">
        <v>172</v>
      </c>
      <c r="C29" s="1"/>
      <c r="D29" s="1"/>
      <c r="E29" s="1"/>
      <c r="F29" s="1"/>
      <c r="G29" s="2"/>
      <c r="H29" s="1"/>
      <c r="I29" s="1"/>
      <c r="J29" s="1"/>
      <c r="K29" s="2">
        <f>C29+C31+C54</f>
        <v>0</v>
      </c>
      <c r="L29" s="1">
        <f t="shared" ref="L29:Q29" si="8">D29+D31+D54</f>
        <v>0</v>
      </c>
      <c r="M29" s="1">
        <f t="shared" si="8"/>
        <v>0</v>
      </c>
      <c r="N29" s="1">
        <f t="shared" si="8"/>
        <v>0</v>
      </c>
      <c r="O29" s="2">
        <f t="shared" si="8"/>
        <v>0</v>
      </c>
      <c r="P29" s="1">
        <f t="shared" si="8"/>
        <v>0</v>
      </c>
      <c r="Q29" s="1">
        <f t="shared" si="8"/>
        <v>0</v>
      </c>
      <c r="R29" s="1">
        <f t="shared" si="1"/>
        <v>0</v>
      </c>
      <c r="S29" s="3" t="str">
        <f t="shared" si="2"/>
        <v/>
      </c>
      <c r="T29" s="4" t="str">
        <f t="shared" si="3"/>
        <v/>
      </c>
      <c r="U29" s="4" t="str">
        <f t="shared" si="4"/>
        <v/>
      </c>
    </row>
    <row r="30" spans="1:21" ht="14.4">
      <c r="A30" s="1" t="str">
        <f>all!A30</f>
        <v>Chowan</v>
      </c>
      <c r="B30" s="1" t="s">
        <v>174</v>
      </c>
      <c r="C30" s="1">
        <v>912</v>
      </c>
      <c r="D30" s="1">
        <v>146</v>
      </c>
      <c r="E30" s="1">
        <v>9</v>
      </c>
      <c r="F30" s="1">
        <v>757</v>
      </c>
      <c r="G30" s="2">
        <v>664</v>
      </c>
      <c r="H30" s="1">
        <v>193</v>
      </c>
      <c r="I30" s="1">
        <v>87</v>
      </c>
      <c r="J30" s="1">
        <v>382</v>
      </c>
      <c r="K30" s="2">
        <f t="shared" ref="K30:Q30" si="9">C30+C53+C101</f>
        <v>1231</v>
      </c>
      <c r="L30" s="1">
        <f t="shared" si="9"/>
        <v>231</v>
      </c>
      <c r="M30" s="1">
        <f t="shared" si="9"/>
        <v>16</v>
      </c>
      <c r="N30" s="1">
        <f t="shared" si="9"/>
        <v>952</v>
      </c>
      <c r="O30" s="2">
        <f t="shared" si="9"/>
        <v>1098</v>
      </c>
      <c r="P30" s="1">
        <f t="shared" si="9"/>
        <v>262</v>
      </c>
      <c r="Q30" s="1">
        <f t="shared" si="9"/>
        <v>109</v>
      </c>
      <c r="R30" s="1">
        <f t="shared" si="1"/>
        <v>382</v>
      </c>
      <c r="S30" s="3">
        <f t="shared" si="2"/>
        <v>9.9271402550091078E-2</v>
      </c>
      <c r="T30" s="4">
        <f t="shared" si="3"/>
        <v>1.2997562956945572E-2</v>
      </c>
      <c r="U30" s="4">
        <f t="shared" si="4"/>
        <v>0.71364317841079461</v>
      </c>
    </row>
    <row r="31" spans="1:21" ht="14.4">
      <c r="A31" s="1" t="str">
        <f>all!A31</f>
        <v>Clay</v>
      </c>
      <c r="B31" s="1" t="s">
        <v>123</v>
      </c>
      <c r="C31" s="1"/>
      <c r="D31" s="1"/>
      <c r="E31" s="1"/>
      <c r="F31" s="1"/>
      <c r="G31" s="2"/>
      <c r="H31" s="1"/>
      <c r="I31" s="1"/>
      <c r="J31" s="1"/>
      <c r="K31" s="2"/>
      <c r="L31" s="1"/>
      <c r="M31" s="1"/>
      <c r="N31" s="1"/>
      <c r="O31" s="2"/>
      <c r="P31" s="1"/>
      <c r="Q31" s="1"/>
      <c r="R31" s="1"/>
      <c r="S31" s="3" t="str">
        <f t="shared" si="2"/>
        <v/>
      </c>
      <c r="T31" s="4" t="str">
        <f t="shared" si="3"/>
        <v/>
      </c>
      <c r="U31" s="4" t="str">
        <f t="shared" si="4"/>
        <v/>
      </c>
    </row>
    <row r="32" spans="1:21" ht="14.4">
      <c r="A32" s="1" t="str">
        <f>all!A32</f>
        <v>Cleveland</v>
      </c>
      <c r="B32" s="1" t="s">
        <v>176</v>
      </c>
      <c r="C32" s="1">
        <v>2933</v>
      </c>
      <c r="D32" s="1">
        <v>4</v>
      </c>
      <c r="E32" s="1">
        <v>60</v>
      </c>
      <c r="F32" s="1">
        <v>2821</v>
      </c>
      <c r="G32" s="2">
        <v>3742</v>
      </c>
      <c r="H32" s="1">
        <v>15</v>
      </c>
      <c r="I32" s="1">
        <v>399</v>
      </c>
      <c r="J32" s="1">
        <v>3288</v>
      </c>
      <c r="K32" s="2">
        <f t="shared" si="1"/>
        <v>2933</v>
      </c>
      <c r="L32" s="1">
        <f t="shared" si="1"/>
        <v>4</v>
      </c>
      <c r="M32" s="1">
        <f t="shared" si="1"/>
        <v>60</v>
      </c>
      <c r="N32" s="1">
        <f t="shared" si="1"/>
        <v>2821</v>
      </c>
      <c r="O32" s="2">
        <f t="shared" si="1"/>
        <v>3742</v>
      </c>
      <c r="P32" s="1">
        <f t="shared" si="1"/>
        <v>15</v>
      </c>
      <c r="Q32" s="1">
        <f t="shared" si="1"/>
        <v>399</v>
      </c>
      <c r="R32" s="1">
        <f t="shared" si="1"/>
        <v>3288</v>
      </c>
      <c r="S32" s="3">
        <f t="shared" si="2"/>
        <v>0.10662747194013897</v>
      </c>
      <c r="T32" s="4">
        <f t="shared" si="3"/>
        <v>2.0456870098874872E-2</v>
      </c>
      <c r="U32" s="4">
        <f t="shared" si="4"/>
        <v>0.46177770502537241</v>
      </c>
    </row>
    <row r="33" spans="1:21" ht="14.4">
      <c r="A33" s="1" t="str">
        <f>all!A33</f>
        <v>Columbus</v>
      </c>
      <c r="B33" s="1" t="s">
        <v>178</v>
      </c>
      <c r="C33" s="1">
        <v>1911</v>
      </c>
      <c r="D33" s="1">
        <v>118</v>
      </c>
      <c r="E33" s="1">
        <v>12</v>
      </c>
      <c r="F33" s="1">
        <v>1805</v>
      </c>
      <c r="G33" s="2">
        <v>1496</v>
      </c>
      <c r="H33" s="1">
        <v>672</v>
      </c>
      <c r="I33" s="1">
        <v>46</v>
      </c>
      <c r="J33" s="1">
        <v>778</v>
      </c>
      <c r="K33" s="2">
        <f t="shared" si="1"/>
        <v>1911</v>
      </c>
      <c r="L33" s="1">
        <f t="shared" si="1"/>
        <v>118</v>
      </c>
      <c r="M33" s="1">
        <f t="shared" si="1"/>
        <v>12</v>
      </c>
      <c r="N33" s="1">
        <f t="shared" si="1"/>
        <v>1805</v>
      </c>
      <c r="O33" s="2">
        <f t="shared" si="1"/>
        <v>1496</v>
      </c>
      <c r="P33" s="1">
        <f t="shared" si="1"/>
        <v>672</v>
      </c>
      <c r="Q33" s="1">
        <f t="shared" si="1"/>
        <v>46</v>
      </c>
      <c r="R33" s="1">
        <f t="shared" si="1"/>
        <v>778</v>
      </c>
      <c r="S33" s="3">
        <f t="shared" si="2"/>
        <v>3.074866310160428E-2</v>
      </c>
      <c r="T33" s="4">
        <f t="shared" si="3"/>
        <v>6.2794348508634227E-3</v>
      </c>
      <c r="U33" s="4">
        <f t="shared" si="4"/>
        <v>0.69879984514130855</v>
      </c>
    </row>
    <row r="34" spans="1:21" ht="14.4">
      <c r="A34" s="1" t="str">
        <f>all!A34</f>
        <v>Craven</v>
      </c>
      <c r="B34" s="1" t="s">
        <v>180</v>
      </c>
      <c r="C34" s="1">
        <v>194</v>
      </c>
      <c r="D34" s="1">
        <v>16</v>
      </c>
      <c r="E34" s="1">
        <v>8</v>
      </c>
      <c r="F34" s="1">
        <v>170</v>
      </c>
      <c r="G34" s="2">
        <v>344</v>
      </c>
      <c r="H34" s="1">
        <v>53</v>
      </c>
      <c r="I34" s="1">
        <v>131</v>
      </c>
      <c r="J34" s="1">
        <v>160</v>
      </c>
      <c r="K34" s="2">
        <f>C34+C35</f>
        <v>396</v>
      </c>
      <c r="L34" s="1">
        <f t="shared" ref="L34:Q34" si="10">D34+D35</f>
        <v>32</v>
      </c>
      <c r="M34" s="1">
        <f t="shared" si="10"/>
        <v>17</v>
      </c>
      <c r="N34" s="1">
        <f t="shared" si="10"/>
        <v>347</v>
      </c>
      <c r="O34" s="2">
        <f t="shared" si="10"/>
        <v>623</v>
      </c>
      <c r="P34" s="1">
        <f t="shared" si="10"/>
        <v>148</v>
      </c>
      <c r="Q34" s="1">
        <f t="shared" si="10"/>
        <v>243</v>
      </c>
      <c r="R34" s="1">
        <f t="shared" si="1"/>
        <v>160</v>
      </c>
      <c r="S34" s="3">
        <f t="shared" si="2"/>
        <v>0.3900481540930979</v>
      </c>
      <c r="T34" s="4">
        <f t="shared" si="3"/>
        <v>4.2929292929292928E-2</v>
      </c>
      <c r="U34" s="4">
        <f t="shared" si="4"/>
        <v>0.68441814595660755</v>
      </c>
    </row>
    <row r="35" spans="1:21" ht="14.4">
      <c r="A35" s="1"/>
      <c r="B35" s="1" t="s">
        <v>181</v>
      </c>
      <c r="C35" s="1">
        <v>202</v>
      </c>
      <c r="D35" s="1">
        <v>16</v>
      </c>
      <c r="E35" s="1">
        <v>9</v>
      </c>
      <c r="F35" s="1">
        <v>177</v>
      </c>
      <c r="G35" s="2">
        <v>279</v>
      </c>
      <c r="H35" s="1">
        <v>95</v>
      </c>
      <c r="I35" s="1">
        <v>112</v>
      </c>
      <c r="J35" s="1">
        <v>72</v>
      </c>
      <c r="K35" s="2"/>
      <c r="L35" s="1"/>
      <c r="M35" s="1"/>
      <c r="N35" s="1"/>
      <c r="O35" s="2"/>
      <c r="P35" s="1"/>
      <c r="Q35" s="1"/>
      <c r="R35" s="1"/>
      <c r="S35" s="3" t="str">
        <f t="shared" si="2"/>
        <v/>
      </c>
      <c r="T35" s="4" t="str">
        <f t="shared" si="3"/>
        <v/>
      </c>
      <c r="U35" s="4" t="str">
        <f t="shared" si="4"/>
        <v/>
      </c>
    </row>
    <row r="36" spans="1:21" ht="14.4">
      <c r="A36" s="1" t="str">
        <f>all!A36</f>
        <v>Cumberland</v>
      </c>
      <c r="B36" s="1" t="s">
        <v>182</v>
      </c>
      <c r="C36" s="1">
        <v>5004</v>
      </c>
      <c r="D36" s="1">
        <v>235</v>
      </c>
      <c r="E36" s="1">
        <v>27</v>
      </c>
      <c r="F36" s="1">
        <v>4532</v>
      </c>
      <c r="G36" s="2">
        <v>6788</v>
      </c>
      <c r="H36" s="1">
        <v>824</v>
      </c>
      <c r="I36" s="1">
        <v>547</v>
      </c>
      <c r="J36" s="1">
        <v>5062</v>
      </c>
      <c r="K36" s="2">
        <f t="shared" si="1"/>
        <v>5004</v>
      </c>
      <c r="L36" s="1">
        <f t="shared" si="1"/>
        <v>235</v>
      </c>
      <c r="M36" s="1">
        <f t="shared" si="1"/>
        <v>27</v>
      </c>
      <c r="N36" s="1">
        <f t="shared" si="1"/>
        <v>4532</v>
      </c>
      <c r="O36" s="2">
        <f t="shared" si="1"/>
        <v>6788</v>
      </c>
      <c r="P36" s="1">
        <f t="shared" si="1"/>
        <v>824</v>
      </c>
      <c r="Q36" s="1">
        <f t="shared" si="1"/>
        <v>547</v>
      </c>
      <c r="R36" s="1">
        <f t="shared" si="1"/>
        <v>5062</v>
      </c>
      <c r="S36" s="3">
        <f t="shared" si="2"/>
        <v>8.0583382439599296E-2</v>
      </c>
      <c r="T36" s="4">
        <f t="shared" si="3"/>
        <v>5.3956834532374104E-3</v>
      </c>
      <c r="U36" s="4">
        <f t="shared" si="4"/>
        <v>0.47237856993954552</v>
      </c>
    </row>
    <row r="37" spans="1:21" ht="14.4">
      <c r="A37" s="1" t="str">
        <f>all!A37</f>
        <v>Currituck</v>
      </c>
      <c r="B37" s="1" t="s">
        <v>184</v>
      </c>
      <c r="C37" s="1">
        <v>678</v>
      </c>
      <c r="D37" s="1">
        <v>212</v>
      </c>
      <c r="E37" s="1">
        <v>9</v>
      </c>
      <c r="F37" s="1">
        <v>428</v>
      </c>
      <c r="G37" s="2">
        <v>531</v>
      </c>
      <c r="H37" s="1">
        <v>282</v>
      </c>
      <c r="I37" s="1">
        <v>132</v>
      </c>
      <c r="J37" s="1">
        <v>82</v>
      </c>
      <c r="K37" s="2">
        <f t="shared" si="1"/>
        <v>678</v>
      </c>
      <c r="L37" s="1">
        <f t="shared" si="1"/>
        <v>212</v>
      </c>
      <c r="M37" s="1">
        <f t="shared" si="1"/>
        <v>9</v>
      </c>
      <c r="N37" s="1">
        <f t="shared" si="1"/>
        <v>428</v>
      </c>
      <c r="O37" s="2">
        <f t="shared" si="1"/>
        <v>531</v>
      </c>
      <c r="P37" s="1">
        <f t="shared" si="1"/>
        <v>282</v>
      </c>
      <c r="Q37" s="1">
        <f t="shared" si="1"/>
        <v>132</v>
      </c>
      <c r="R37" s="1">
        <f t="shared" si="1"/>
        <v>82</v>
      </c>
      <c r="S37" s="3">
        <f t="shared" si="2"/>
        <v>0.24858757062146894</v>
      </c>
      <c r="T37" s="4">
        <f t="shared" si="3"/>
        <v>1.3274336283185841E-2</v>
      </c>
      <c r="U37" s="4">
        <f t="shared" si="4"/>
        <v>0.83921568627450982</v>
      </c>
    </row>
    <row r="38" spans="1:21" ht="14.4">
      <c r="A38" s="1" t="str">
        <f>all!A38</f>
        <v>Dare</v>
      </c>
      <c r="B38" s="1" t="s">
        <v>186</v>
      </c>
      <c r="C38" s="1">
        <v>1258</v>
      </c>
      <c r="D38" s="1">
        <v>100</v>
      </c>
      <c r="E38" s="1">
        <v>21</v>
      </c>
      <c r="F38" s="1">
        <v>1137</v>
      </c>
      <c r="G38" s="2">
        <v>639</v>
      </c>
      <c r="H38" s="1">
        <v>137</v>
      </c>
      <c r="I38" s="1">
        <v>221</v>
      </c>
      <c r="J38" s="1">
        <v>281</v>
      </c>
      <c r="K38" s="2">
        <f>C38+C39</f>
        <v>1258</v>
      </c>
      <c r="L38" s="6">
        <f t="shared" ref="L38:Q38" si="11">D38+D39</f>
        <v>100</v>
      </c>
      <c r="M38" s="6">
        <f t="shared" si="11"/>
        <v>21</v>
      </c>
      <c r="N38" s="6">
        <f t="shared" si="11"/>
        <v>1137</v>
      </c>
      <c r="O38" s="2">
        <f t="shared" si="11"/>
        <v>639</v>
      </c>
      <c r="P38" s="6">
        <f t="shared" si="11"/>
        <v>137</v>
      </c>
      <c r="Q38" s="6">
        <f t="shared" si="11"/>
        <v>221</v>
      </c>
      <c r="R38" s="1">
        <f t="shared" si="1"/>
        <v>281</v>
      </c>
      <c r="S38" s="3">
        <f t="shared" si="2"/>
        <v>0.34585289514866979</v>
      </c>
      <c r="T38" s="4">
        <f t="shared" si="3"/>
        <v>1.6693163751987282E-2</v>
      </c>
      <c r="U38" s="4">
        <f t="shared" si="4"/>
        <v>0.8018335684062059</v>
      </c>
    </row>
    <row r="39" spans="1:21" ht="14.4">
      <c r="A39" s="1"/>
      <c r="B39" s="1" t="s">
        <v>187</v>
      </c>
      <c r="C39" s="1"/>
      <c r="D39" s="1"/>
      <c r="E39" s="1"/>
      <c r="F39" s="1"/>
      <c r="G39" s="2"/>
      <c r="H39" s="1"/>
      <c r="I39" s="1"/>
      <c r="J39" s="1"/>
      <c r="K39" s="2"/>
      <c r="L39" s="6"/>
      <c r="M39" s="6"/>
      <c r="N39" s="6"/>
      <c r="O39" s="2"/>
      <c r="P39" s="6"/>
      <c r="Q39" s="6"/>
      <c r="R39" s="1"/>
      <c r="S39" s="3" t="str">
        <f t="shared" si="2"/>
        <v/>
      </c>
      <c r="T39" s="4" t="str">
        <f t="shared" si="3"/>
        <v/>
      </c>
      <c r="U39" s="4" t="str">
        <f t="shared" si="4"/>
        <v/>
      </c>
    </row>
    <row r="40" spans="1:21" ht="14.4">
      <c r="A40" s="1" t="str">
        <f>all!A40</f>
        <v>Davidson</v>
      </c>
      <c r="B40" s="1" t="s">
        <v>188</v>
      </c>
      <c r="C40" s="1">
        <v>3505</v>
      </c>
      <c r="D40" s="1">
        <v>134</v>
      </c>
      <c r="E40" s="1">
        <v>12</v>
      </c>
      <c r="F40" s="1">
        <v>3359</v>
      </c>
      <c r="G40" s="2">
        <v>4017</v>
      </c>
      <c r="H40" s="1">
        <v>369</v>
      </c>
      <c r="I40" s="1">
        <v>321</v>
      </c>
      <c r="J40" s="1">
        <v>3327</v>
      </c>
      <c r="K40" s="2">
        <f t="shared" si="1"/>
        <v>3505</v>
      </c>
      <c r="L40" s="6">
        <f t="shared" si="1"/>
        <v>134</v>
      </c>
      <c r="M40" s="6">
        <f t="shared" si="1"/>
        <v>12</v>
      </c>
      <c r="N40" s="6">
        <f t="shared" si="1"/>
        <v>3359</v>
      </c>
      <c r="O40" s="2">
        <f t="shared" si="1"/>
        <v>4017</v>
      </c>
      <c r="P40" s="6">
        <f t="shared" si="1"/>
        <v>369</v>
      </c>
      <c r="Q40" s="6">
        <f t="shared" si="1"/>
        <v>321</v>
      </c>
      <c r="R40" s="1">
        <f t="shared" si="1"/>
        <v>3327</v>
      </c>
      <c r="S40" s="3">
        <f t="shared" si="2"/>
        <v>7.991038088125467E-2</v>
      </c>
      <c r="T40" s="4">
        <f t="shared" si="3"/>
        <v>3.4236804564907277E-3</v>
      </c>
      <c r="U40" s="4">
        <f t="shared" si="4"/>
        <v>0.50239306012563567</v>
      </c>
    </row>
    <row r="41" spans="1:21" ht="14.4">
      <c r="A41" s="1" t="str">
        <f>all!A41</f>
        <v>Davie</v>
      </c>
      <c r="B41" s="1" t="s">
        <v>189</v>
      </c>
      <c r="C41" s="1"/>
      <c r="D41" s="1"/>
      <c r="E41" s="1"/>
      <c r="F41" s="1"/>
      <c r="G41" s="2"/>
      <c r="H41" s="1"/>
      <c r="I41" s="1"/>
      <c r="J41" s="1"/>
      <c r="K41" s="2">
        <f t="shared" si="1"/>
        <v>0</v>
      </c>
      <c r="L41" s="6">
        <f t="shared" si="1"/>
        <v>0</v>
      </c>
      <c r="M41" s="6">
        <f t="shared" si="1"/>
        <v>0</v>
      </c>
      <c r="N41" s="6">
        <f t="shared" si="1"/>
        <v>0</v>
      </c>
      <c r="O41" s="2">
        <f t="shared" si="1"/>
        <v>0</v>
      </c>
      <c r="P41" s="6">
        <f t="shared" si="1"/>
        <v>0</v>
      </c>
      <c r="Q41" s="6">
        <f t="shared" si="1"/>
        <v>0</v>
      </c>
      <c r="R41" s="1">
        <f t="shared" si="1"/>
        <v>0</v>
      </c>
      <c r="S41" s="3" t="str">
        <f t="shared" si="2"/>
        <v/>
      </c>
      <c r="T41" s="4" t="str">
        <f t="shared" si="3"/>
        <v/>
      </c>
      <c r="U41" s="4" t="str">
        <f t="shared" si="4"/>
        <v/>
      </c>
    </row>
    <row r="42" spans="1:21" ht="14.4">
      <c r="A42" s="1" t="str">
        <f>all!A42</f>
        <v>Duplin</v>
      </c>
      <c r="B42" s="1" t="s">
        <v>191</v>
      </c>
      <c r="C42" s="1">
        <v>977</v>
      </c>
      <c r="D42" s="1">
        <v>167</v>
      </c>
      <c r="E42" s="1">
        <v>14</v>
      </c>
      <c r="F42" s="1">
        <v>798</v>
      </c>
      <c r="G42" s="2">
        <v>2241</v>
      </c>
      <c r="H42" s="1">
        <v>850</v>
      </c>
      <c r="I42" s="1">
        <v>149</v>
      </c>
      <c r="J42" s="1">
        <v>1242</v>
      </c>
      <c r="K42" s="2">
        <f>SUM(C42:C46)</f>
        <v>977</v>
      </c>
      <c r="L42" s="6">
        <f t="shared" ref="L42:Q42" si="12">SUM(D42:D46)</f>
        <v>167</v>
      </c>
      <c r="M42" s="6">
        <f t="shared" si="12"/>
        <v>14</v>
      </c>
      <c r="N42" s="6">
        <f t="shared" si="12"/>
        <v>798</v>
      </c>
      <c r="O42" s="2">
        <f t="shared" si="12"/>
        <v>2241</v>
      </c>
      <c r="P42" s="6">
        <f t="shared" si="12"/>
        <v>850</v>
      </c>
      <c r="Q42" s="6">
        <f t="shared" si="12"/>
        <v>149</v>
      </c>
      <c r="R42" s="1">
        <f t="shared" si="1"/>
        <v>1242</v>
      </c>
      <c r="S42" s="3">
        <f t="shared" si="2"/>
        <v>6.6488174921909865E-2</v>
      </c>
      <c r="T42" s="4">
        <f t="shared" si="3"/>
        <v>1.4329580348004094E-2</v>
      </c>
      <c r="U42" s="4">
        <f t="shared" si="4"/>
        <v>0.39117647058823529</v>
      </c>
    </row>
    <row r="43" spans="1:21" ht="14.4">
      <c r="A43" s="1"/>
      <c r="B43" s="1" t="s">
        <v>192</v>
      </c>
      <c r="C43" s="1"/>
      <c r="D43" s="1"/>
      <c r="E43" s="1"/>
      <c r="F43" s="1"/>
      <c r="G43" s="2"/>
      <c r="H43" s="1"/>
      <c r="I43" s="1"/>
      <c r="J43" s="1"/>
      <c r="K43" s="2"/>
      <c r="L43" s="1"/>
      <c r="M43" s="1"/>
      <c r="N43" s="1"/>
      <c r="O43" s="2"/>
      <c r="P43" s="1"/>
      <c r="Q43" s="1"/>
      <c r="R43" s="1"/>
      <c r="S43" s="3" t="str">
        <f t="shared" si="2"/>
        <v/>
      </c>
      <c r="T43" s="4" t="str">
        <f t="shared" si="3"/>
        <v/>
      </c>
      <c r="U43" s="4" t="str">
        <f t="shared" si="4"/>
        <v/>
      </c>
    </row>
    <row r="44" spans="1:21" ht="14.4">
      <c r="A44" s="1"/>
      <c r="B44" s="1" t="s">
        <v>193</v>
      </c>
      <c r="C44" s="1"/>
      <c r="D44" s="1"/>
      <c r="E44" s="1"/>
      <c r="F44" s="1"/>
      <c r="G44" s="2"/>
      <c r="H44" s="1"/>
      <c r="I44" s="1"/>
      <c r="J44" s="1"/>
      <c r="K44" s="2"/>
      <c r="L44" s="1"/>
      <c r="M44" s="1"/>
      <c r="N44" s="1"/>
      <c r="O44" s="2"/>
      <c r="P44" s="1"/>
      <c r="Q44" s="1"/>
      <c r="R44" s="1"/>
      <c r="S44" s="3" t="str">
        <f t="shared" si="2"/>
        <v/>
      </c>
      <c r="T44" s="4" t="str">
        <f t="shared" si="3"/>
        <v/>
      </c>
      <c r="U44" s="4" t="str">
        <f t="shared" si="4"/>
        <v/>
      </c>
    </row>
    <row r="45" spans="1:21" ht="14.4">
      <c r="A45" s="1"/>
      <c r="B45" s="1" t="s">
        <v>194</v>
      </c>
      <c r="C45" s="1"/>
      <c r="D45" s="1"/>
      <c r="E45" s="1"/>
      <c r="F45" s="1"/>
      <c r="G45" s="2"/>
      <c r="H45" s="1"/>
      <c r="I45" s="1"/>
      <c r="J45" s="1"/>
      <c r="K45" s="2"/>
      <c r="L45" s="1"/>
      <c r="M45" s="1"/>
      <c r="N45" s="1"/>
      <c r="O45" s="2"/>
      <c r="P45" s="1"/>
      <c r="Q45" s="1"/>
      <c r="R45" s="1"/>
      <c r="S45" s="3" t="str">
        <f t="shared" si="2"/>
        <v/>
      </c>
      <c r="T45" s="4" t="str">
        <f t="shared" si="3"/>
        <v/>
      </c>
      <c r="U45" s="4" t="str">
        <f t="shared" si="4"/>
        <v/>
      </c>
    </row>
    <row r="46" spans="1:21" ht="14.4">
      <c r="A46" s="1"/>
      <c r="B46" s="1" t="s">
        <v>195</v>
      </c>
      <c r="C46" s="1"/>
      <c r="D46" s="1"/>
      <c r="E46" s="1"/>
      <c r="F46" s="1"/>
      <c r="G46" s="2"/>
      <c r="H46" s="1"/>
      <c r="I46" s="1"/>
      <c r="J46" s="1"/>
      <c r="K46" s="2"/>
      <c r="L46" s="1"/>
      <c r="M46" s="1"/>
      <c r="N46" s="1"/>
      <c r="O46" s="2"/>
      <c r="P46" s="1"/>
      <c r="Q46" s="1"/>
      <c r="R46" s="1"/>
      <c r="S46" s="3" t="str">
        <f t="shared" si="2"/>
        <v/>
      </c>
      <c r="T46" s="4" t="str">
        <f t="shared" si="3"/>
        <v/>
      </c>
      <c r="U46" s="4" t="str">
        <f t="shared" si="4"/>
        <v/>
      </c>
    </row>
    <row r="47" spans="1:21" ht="14.4">
      <c r="A47" s="1" t="str">
        <f>all!A47</f>
        <v>Durham</v>
      </c>
      <c r="B47" s="1" t="s">
        <v>196</v>
      </c>
      <c r="C47" s="1">
        <v>2546</v>
      </c>
      <c r="D47" s="1">
        <v>475</v>
      </c>
      <c r="E47" s="1">
        <v>41</v>
      </c>
      <c r="F47" s="1">
        <v>1975</v>
      </c>
      <c r="G47" s="2">
        <v>3791</v>
      </c>
      <c r="H47" s="1">
        <v>750</v>
      </c>
      <c r="I47" s="1">
        <v>431</v>
      </c>
      <c r="J47" s="1">
        <v>2561</v>
      </c>
      <c r="K47" s="2">
        <f t="shared" si="1"/>
        <v>2546</v>
      </c>
      <c r="L47" s="1">
        <f t="shared" si="1"/>
        <v>475</v>
      </c>
      <c r="M47" s="1">
        <f t="shared" si="1"/>
        <v>41</v>
      </c>
      <c r="N47" s="1">
        <f t="shared" si="1"/>
        <v>1975</v>
      </c>
      <c r="O47" s="2">
        <f t="shared" si="1"/>
        <v>3791</v>
      </c>
      <c r="P47" s="1">
        <f t="shared" si="1"/>
        <v>750</v>
      </c>
      <c r="Q47" s="1">
        <f t="shared" si="1"/>
        <v>431</v>
      </c>
      <c r="R47" s="1">
        <f t="shared" si="1"/>
        <v>2561</v>
      </c>
      <c r="S47" s="3">
        <f t="shared" si="2"/>
        <v>0.11369031917699815</v>
      </c>
      <c r="T47" s="4">
        <f t="shared" si="3"/>
        <v>1.6103692065985858E-2</v>
      </c>
      <c r="U47" s="4">
        <f t="shared" si="4"/>
        <v>0.43540564373897706</v>
      </c>
    </row>
    <row r="48" spans="1:21" ht="14.4">
      <c r="A48" s="1" t="str">
        <f>all!A48</f>
        <v>Edgecombe</v>
      </c>
      <c r="B48" s="1" t="s">
        <v>198</v>
      </c>
      <c r="C48" s="1">
        <v>222</v>
      </c>
      <c r="D48" s="1">
        <v>7</v>
      </c>
      <c r="E48" s="1">
        <v>3</v>
      </c>
      <c r="F48" s="1">
        <v>212</v>
      </c>
      <c r="G48" s="2">
        <v>176</v>
      </c>
      <c r="H48" s="1">
        <v>45</v>
      </c>
      <c r="I48" s="1">
        <v>19</v>
      </c>
      <c r="J48" s="1">
        <v>112</v>
      </c>
      <c r="K48" s="171"/>
      <c r="O48" s="171"/>
      <c r="S48" s="3" t="str">
        <f t="shared" si="2"/>
        <v/>
      </c>
      <c r="T48" s="4" t="str">
        <f t="shared" si="3"/>
        <v/>
      </c>
      <c r="U48" s="4" t="str">
        <f t="shared" si="4"/>
        <v/>
      </c>
    </row>
    <row r="49" spans="1:21" ht="14.4">
      <c r="A49" s="1"/>
      <c r="B49" s="1" t="s">
        <v>199</v>
      </c>
      <c r="C49" s="1">
        <v>582</v>
      </c>
      <c r="D49" s="1">
        <v>81</v>
      </c>
      <c r="E49" s="1">
        <v>0</v>
      </c>
      <c r="F49" s="1">
        <v>501</v>
      </c>
      <c r="G49" s="2">
        <v>1118</v>
      </c>
      <c r="H49" s="1">
        <v>250</v>
      </c>
      <c r="I49" s="1">
        <v>48</v>
      </c>
      <c r="J49" s="1">
        <v>820</v>
      </c>
      <c r="K49" s="2"/>
      <c r="L49" s="1"/>
      <c r="M49" s="1"/>
      <c r="N49" s="1"/>
      <c r="O49" s="2"/>
      <c r="P49" s="1"/>
      <c r="Q49" s="1"/>
      <c r="R49" s="1"/>
      <c r="S49" s="3" t="str">
        <f t="shared" si="2"/>
        <v/>
      </c>
      <c r="T49" s="4" t="str">
        <f t="shared" si="3"/>
        <v/>
      </c>
      <c r="U49" s="4" t="str">
        <f t="shared" si="4"/>
        <v/>
      </c>
    </row>
    <row r="50" spans="1:21" ht="14.4">
      <c r="A50" s="1" t="str">
        <f>all!A50</f>
        <v>Forsyth</v>
      </c>
      <c r="B50" s="1" t="s">
        <v>201</v>
      </c>
      <c r="C50" s="1">
        <v>3435</v>
      </c>
      <c r="D50" s="1">
        <v>401</v>
      </c>
      <c r="E50" s="1">
        <v>25</v>
      </c>
      <c r="F50" s="1">
        <v>2991</v>
      </c>
      <c r="G50" s="2">
        <v>4628</v>
      </c>
      <c r="H50" s="1">
        <v>840</v>
      </c>
      <c r="I50" s="1">
        <v>476</v>
      </c>
      <c r="J50" s="1">
        <v>3240</v>
      </c>
      <c r="K50" s="2">
        <f t="shared" si="1"/>
        <v>3435</v>
      </c>
      <c r="L50" s="1">
        <f t="shared" si="1"/>
        <v>401</v>
      </c>
      <c r="M50" s="1">
        <f t="shared" si="1"/>
        <v>25</v>
      </c>
      <c r="N50" s="1">
        <f t="shared" si="1"/>
        <v>2991</v>
      </c>
      <c r="O50" s="2">
        <f t="shared" si="1"/>
        <v>4628</v>
      </c>
      <c r="P50" s="1">
        <f t="shared" si="1"/>
        <v>840</v>
      </c>
      <c r="Q50" s="1">
        <f t="shared" si="1"/>
        <v>476</v>
      </c>
      <c r="R50" s="1">
        <f t="shared" si="1"/>
        <v>3240</v>
      </c>
      <c r="S50" s="3">
        <f t="shared" si="2"/>
        <v>0.10285220397579949</v>
      </c>
      <c r="T50" s="4">
        <f t="shared" si="3"/>
        <v>7.2780203784570596E-3</v>
      </c>
      <c r="U50" s="4">
        <f t="shared" si="4"/>
        <v>0.48001925854597977</v>
      </c>
    </row>
    <row r="51" spans="1:21" ht="14.4">
      <c r="A51" s="1" t="str">
        <f>all!A51</f>
        <v>Franklin</v>
      </c>
      <c r="B51" s="1" t="s">
        <v>203</v>
      </c>
      <c r="C51" s="1"/>
      <c r="D51" s="1"/>
      <c r="E51" s="1"/>
      <c r="F51" s="1"/>
      <c r="G51" s="2"/>
      <c r="H51" s="1"/>
      <c r="I51" s="1"/>
      <c r="J51" s="1"/>
      <c r="K51" s="2">
        <f t="shared" si="1"/>
        <v>0</v>
      </c>
      <c r="L51" s="1">
        <f t="shared" si="1"/>
        <v>0</v>
      </c>
      <c r="M51" s="1">
        <f t="shared" si="1"/>
        <v>0</v>
      </c>
      <c r="N51" s="1">
        <f t="shared" si="1"/>
        <v>0</v>
      </c>
      <c r="O51" s="2">
        <f t="shared" si="1"/>
        <v>0</v>
      </c>
      <c r="P51" s="1">
        <f t="shared" si="1"/>
        <v>0</v>
      </c>
      <c r="Q51" s="1">
        <f t="shared" si="1"/>
        <v>0</v>
      </c>
      <c r="R51" s="1">
        <f t="shared" si="1"/>
        <v>0</v>
      </c>
      <c r="S51" s="3" t="str">
        <f t="shared" si="2"/>
        <v/>
      </c>
      <c r="T51" s="4" t="str">
        <f t="shared" si="3"/>
        <v/>
      </c>
      <c r="U51" s="4" t="str">
        <f t="shared" si="4"/>
        <v/>
      </c>
    </row>
    <row r="52" spans="1:21" ht="14.4">
      <c r="A52" s="1" t="s">
        <v>18</v>
      </c>
      <c r="B52" s="1" t="s">
        <v>60</v>
      </c>
      <c r="C52" s="1">
        <v>4441</v>
      </c>
      <c r="D52" s="1">
        <v>350</v>
      </c>
      <c r="E52" s="1">
        <v>32</v>
      </c>
      <c r="F52" s="1">
        <v>3928</v>
      </c>
      <c r="G52" s="2">
        <v>4644</v>
      </c>
      <c r="H52" s="1">
        <v>625</v>
      </c>
      <c r="I52" s="1">
        <v>515</v>
      </c>
      <c r="J52" s="1">
        <v>3344</v>
      </c>
      <c r="K52" s="2">
        <f t="shared" si="1"/>
        <v>4441</v>
      </c>
      <c r="L52" s="1">
        <f t="shared" si="1"/>
        <v>350</v>
      </c>
      <c r="M52" s="1">
        <f t="shared" si="1"/>
        <v>32</v>
      </c>
      <c r="N52" s="1">
        <f t="shared" si="1"/>
        <v>3928</v>
      </c>
      <c r="O52" s="2">
        <f t="shared" si="1"/>
        <v>4644</v>
      </c>
      <c r="P52" s="1">
        <f t="shared" si="1"/>
        <v>625</v>
      </c>
      <c r="Q52" s="1">
        <f t="shared" si="1"/>
        <v>515</v>
      </c>
      <c r="R52" s="1">
        <f t="shared" si="1"/>
        <v>3344</v>
      </c>
      <c r="S52" s="3">
        <f t="shared" si="2"/>
        <v>0.11089577950043067</v>
      </c>
      <c r="T52" s="4">
        <f t="shared" si="3"/>
        <v>7.2055843278540869E-3</v>
      </c>
      <c r="U52" s="4">
        <f t="shared" si="4"/>
        <v>0.54015401540154018</v>
      </c>
    </row>
    <row r="53" spans="1:21" ht="14.4">
      <c r="A53" s="1" t="s">
        <v>127</v>
      </c>
      <c r="B53" s="1" t="s">
        <v>126</v>
      </c>
      <c r="C53" s="1"/>
      <c r="D53" s="1"/>
      <c r="E53" s="1"/>
      <c r="F53" s="1"/>
      <c r="G53" s="2"/>
      <c r="H53" s="1"/>
      <c r="I53" s="1"/>
      <c r="J53" s="1"/>
      <c r="K53" s="2"/>
      <c r="L53" s="1"/>
      <c r="M53" s="1"/>
      <c r="N53" s="1"/>
      <c r="O53" s="2"/>
      <c r="P53" s="1"/>
      <c r="Q53" s="1"/>
      <c r="R53" s="1"/>
      <c r="S53" s="3" t="str">
        <f t="shared" si="2"/>
        <v/>
      </c>
      <c r="T53" s="4" t="str">
        <f t="shared" si="3"/>
        <v/>
      </c>
      <c r="U53" s="4" t="str">
        <f t="shared" si="4"/>
        <v/>
      </c>
    </row>
    <row r="54" spans="1:21" ht="14.4">
      <c r="A54" s="1" t="str">
        <f>all!A54</f>
        <v>Graham</v>
      </c>
      <c r="B54" s="1" t="s">
        <v>124</v>
      </c>
      <c r="C54" s="1"/>
      <c r="D54" s="1"/>
      <c r="E54" s="1"/>
      <c r="F54" s="1"/>
      <c r="G54" s="2"/>
      <c r="H54" s="1"/>
      <c r="I54" s="1"/>
      <c r="J54" s="1"/>
      <c r="K54" s="2"/>
      <c r="L54" s="1"/>
      <c r="M54" s="1"/>
      <c r="N54" s="1"/>
      <c r="O54" s="2"/>
      <c r="P54" s="1"/>
      <c r="Q54" s="1"/>
      <c r="R54" s="1"/>
      <c r="S54" s="3" t="str">
        <f t="shared" si="2"/>
        <v/>
      </c>
      <c r="T54" s="4" t="str">
        <f t="shared" si="3"/>
        <v/>
      </c>
      <c r="U54" s="4" t="str">
        <f t="shared" si="4"/>
        <v/>
      </c>
    </row>
    <row r="55" spans="1:21" ht="14.4">
      <c r="A55" s="1" t="str">
        <f>all!A55</f>
        <v>Granville</v>
      </c>
      <c r="B55" s="1" t="s">
        <v>205</v>
      </c>
      <c r="C55" s="1">
        <v>1538</v>
      </c>
      <c r="D55" s="1">
        <v>71</v>
      </c>
      <c r="E55" s="1">
        <v>18</v>
      </c>
      <c r="F55" s="1">
        <v>1449</v>
      </c>
      <c r="G55" s="2">
        <v>1723</v>
      </c>
      <c r="H55" s="1">
        <v>253</v>
      </c>
      <c r="I55" s="1">
        <v>154</v>
      </c>
      <c r="J55" s="1">
        <v>1316</v>
      </c>
      <c r="K55" s="2">
        <f t="shared" si="1"/>
        <v>1538</v>
      </c>
      <c r="L55" s="1">
        <f t="shared" si="1"/>
        <v>71</v>
      </c>
      <c r="M55" s="1">
        <f t="shared" si="1"/>
        <v>18</v>
      </c>
      <c r="N55" s="1">
        <f t="shared" si="1"/>
        <v>1449</v>
      </c>
      <c r="O55" s="2">
        <f t="shared" si="1"/>
        <v>1723</v>
      </c>
      <c r="P55" s="1">
        <f t="shared" si="1"/>
        <v>253</v>
      </c>
      <c r="Q55" s="1">
        <f t="shared" si="1"/>
        <v>154</v>
      </c>
      <c r="R55" s="1">
        <f t="shared" si="1"/>
        <v>1316</v>
      </c>
      <c r="S55" s="3">
        <f t="shared" si="2"/>
        <v>8.9378990133488101E-2</v>
      </c>
      <c r="T55" s="4">
        <f t="shared" si="3"/>
        <v>1.1703511053315995E-2</v>
      </c>
      <c r="U55" s="4">
        <f t="shared" si="4"/>
        <v>0.52405063291139242</v>
      </c>
    </row>
    <row r="56" spans="1:21" ht="14.4">
      <c r="A56" s="1" t="str">
        <f>all!A56</f>
        <v>Greene</v>
      </c>
      <c r="B56" s="1" t="s">
        <v>207</v>
      </c>
      <c r="C56" s="1">
        <v>368</v>
      </c>
      <c r="D56" s="1">
        <v>61</v>
      </c>
      <c r="E56" s="1">
        <v>0</v>
      </c>
      <c r="F56" s="1">
        <v>302</v>
      </c>
      <c r="G56" s="2">
        <v>605</v>
      </c>
      <c r="H56" s="1">
        <v>127</v>
      </c>
      <c r="I56" s="1">
        <v>36</v>
      </c>
      <c r="J56" s="1">
        <v>413</v>
      </c>
      <c r="K56" s="2">
        <f t="shared" si="1"/>
        <v>368</v>
      </c>
      <c r="L56" s="1">
        <f t="shared" si="1"/>
        <v>61</v>
      </c>
      <c r="M56" s="1">
        <f t="shared" si="1"/>
        <v>0</v>
      </c>
      <c r="N56" s="1">
        <f t="shared" si="1"/>
        <v>302</v>
      </c>
      <c r="O56" s="2">
        <f t="shared" si="1"/>
        <v>605</v>
      </c>
      <c r="P56" s="1">
        <f t="shared" si="1"/>
        <v>127</v>
      </c>
      <c r="Q56" s="1">
        <f t="shared" si="1"/>
        <v>36</v>
      </c>
      <c r="R56" s="1">
        <f t="shared" si="1"/>
        <v>413</v>
      </c>
      <c r="S56" s="3">
        <f t="shared" si="2"/>
        <v>5.9504132231404959E-2</v>
      </c>
      <c r="T56" s="4">
        <f t="shared" si="3"/>
        <v>0</v>
      </c>
      <c r="U56" s="4">
        <f t="shared" si="4"/>
        <v>0.42237762237762239</v>
      </c>
    </row>
    <row r="57" spans="1:21" ht="14.4">
      <c r="A57" s="1" t="str">
        <f>all!A57</f>
        <v>Guilford</v>
      </c>
      <c r="B57" s="1" t="s">
        <v>209</v>
      </c>
      <c r="C57" s="1">
        <v>6041</v>
      </c>
      <c r="D57" s="1">
        <v>2192</v>
      </c>
      <c r="E57" s="1">
        <v>56</v>
      </c>
      <c r="F57" s="1">
        <v>3593</v>
      </c>
      <c r="G57" s="2">
        <v>8025</v>
      </c>
      <c r="H57" s="1">
        <v>2706</v>
      </c>
      <c r="I57" s="1">
        <v>987</v>
      </c>
      <c r="J57" s="1">
        <v>4379</v>
      </c>
      <c r="K57" s="2">
        <f t="shared" si="1"/>
        <v>6041</v>
      </c>
      <c r="L57" s="1">
        <f t="shared" si="1"/>
        <v>2192</v>
      </c>
      <c r="M57" s="1">
        <f t="shared" si="1"/>
        <v>56</v>
      </c>
      <c r="N57" s="1">
        <f t="shared" si="1"/>
        <v>3593</v>
      </c>
      <c r="O57" s="2">
        <f t="shared" si="1"/>
        <v>8025</v>
      </c>
      <c r="P57" s="1">
        <f t="shared" si="1"/>
        <v>2706</v>
      </c>
      <c r="Q57" s="1">
        <f t="shared" si="1"/>
        <v>987</v>
      </c>
      <c r="R57" s="1">
        <f t="shared" si="1"/>
        <v>4379</v>
      </c>
      <c r="S57" s="3">
        <f t="shared" si="2"/>
        <v>0.12299065420560748</v>
      </c>
      <c r="T57" s="4">
        <f t="shared" si="3"/>
        <v>9.2699884125144842E-3</v>
      </c>
      <c r="U57" s="4">
        <f t="shared" si="4"/>
        <v>0.45070245860511793</v>
      </c>
    </row>
    <row r="58" spans="1:21" ht="14.4">
      <c r="A58" s="1" t="str">
        <f>all!A58</f>
        <v>Halifax</v>
      </c>
      <c r="B58" s="1" t="s">
        <v>211</v>
      </c>
      <c r="C58" s="1">
        <v>1086</v>
      </c>
      <c r="D58" s="1">
        <v>46</v>
      </c>
      <c r="E58" s="1">
        <v>19</v>
      </c>
      <c r="F58" s="1">
        <v>1007</v>
      </c>
      <c r="G58" s="2">
        <v>1321</v>
      </c>
      <c r="H58" s="1">
        <v>324</v>
      </c>
      <c r="I58" s="1">
        <v>85</v>
      </c>
      <c r="J58" s="1">
        <v>803</v>
      </c>
      <c r="K58" s="2">
        <f t="shared" si="1"/>
        <v>1086</v>
      </c>
      <c r="L58" s="6">
        <f t="shared" si="1"/>
        <v>46</v>
      </c>
      <c r="M58" s="6">
        <f t="shared" si="1"/>
        <v>19</v>
      </c>
      <c r="N58" s="6">
        <f t="shared" si="1"/>
        <v>1007</v>
      </c>
      <c r="O58" s="2">
        <f t="shared" si="1"/>
        <v>1321</v>
      </c>
      <c r="P58" s="6">
        <f t="shared" si="1"/>
        <v>324</v>
      </c>
      <c r="Q58" s="6">
        <f t="shared" si="1"/>
        <v>85</v>
      </c>
      <c r="R58" s="6">
        <f t="shared" si="1"/>
        <v>803</v>
      </c>
      <c r="S58" s="3">
        <f t="shared" si="2"/>
        <v>6.4345193035579104E-2</v>
      </c>
      <c r="T58" s="4">
        <f t="shared" si="3"/>
        <v>1.7495395948434623E-2</v>
      </c>
      <c r="U58" s="4">
        <f t="shared" si="4"/>
        <v>0.55635359116022098</v>
      </c>
    </row>
    <row r="59" spans="1:21" ht="14.4">
      <c r="A59" s="1"/>
      <c r="B59" s="1" t="s">
        <v>354</v>
      </c>
      <c r="C59" s="1"/>
      <c r="D59" s="1"/>
      <c r="E59" s="1"/>
      <c r="F59" s="1"/>
      <c r="G59" s="2"/>
      <c r="H59" s="1"/>
      <c r="I59" s="1"/>
      <c r="J59" s="1"/>
      <c r="K59" s="2"/>
      <c r="L59" s="6"/>
      <c r="M59" s="6"/>
      <c r="N59" s="6"/>
      <c r="O59" s="2"/>
      <c r="P59" s="6"/>
      <c r="Q59" s="6"/>
      <c r="R59" s="6"/>
      <c r="S59" s="3"/>
      <c r="T59" s="4"/>
      <c r="U59" s="4"/>
    </row>
    <row r="60" spans="1:21" ht="14.4">
      <c r="A60" s="1" t="str">
        <f>all!A60</f>
        <v>Harnett</v>
      </c>
      <c r="B60" s="1" t="s">
        <v>213</v>
      </c>
      <c r="C60" s="1"/>
      <c r="D60" s="1"/>
      <c r="E60" s="1"/>
      <c r="F60" s="1"/>
      <c r="G60" s="2"/>
      <c r="H60" s="1"/>
      <c r="I60" s="1"/>
      <c r="J60" s="1"/>
      <c r="K60" s="2">
        <f t="shared" si="1"/>
        <v>0</v>
      </c>
      <c r="L60" s="6">
        <f t="shared" si="1"/>
        <v>0</v>
      </c>
      <c r="M60" s="6">
        <f t="shared" si="1"/>
        <v>0</v>
      </c>
      <c r="N60" s="6">
        <f t="shared" si="1"/>
        <v>0</v>
      </c>
      <c r="O60" s="2">
        <f t="shared" si="1"/>
        <v>0</v>
      </c>
      <c r="P60" s="6">
        <f t="shared" si="1"/>
        <v>0</v>
      </c>
      <c r="Q60" s="6">
        <f t="shared" si="1"/>
        <v>0</v>
      </c>
      <c r="R60" s="6">
        <f t="shared" si="1"/>
        <v>0</v>
      </c>
      <c r="S60" s="3" t="str">
        <f t="shared" si="2"/>
        <v/>
      </c>
      <c r="T60" s="4" t="str">
        <f t="shared" si="3"/>
        <v/>
      </c>
      <c r="U60" s="4" t="str">
        <f t="shared" si="4"/>
        <v/>
      </c>
    </row>
    <row r="61" spans="1:21" ht="14.4">
      <c r="A61" s="1"/>
      <c r="B61" s="1" t="s">
        <v>214</v>
      </c>
      <c r="C61" s="1">
        <v>2229</v>
      </c>
      <c r="D61" s="1">
        <v>73</v>
      </c>
      <c r="E61" s="1">
        <v>20</v>
      </c>
      <c r="F61" s="1">
        <v>1877</v>
      </c>
      <c r="G61" s="2">
        <v>3231</v>
      </c>
      <c r="H61" s="1">
        <v>273</v>
      </c>
      <c r="I61" s="1">
        <v>184</v>
      </c>
      <c r="J61" s="1">
        <v>2043</v>
      </c>
      <c r="K61" s="2">
        <f t="shared" si="1"/>
        <v>2229</v>
      </c>
      <c r="L61" s="6">
        <f t="shared" si="1"/>
        <v>73</v>
      </c>
      <c r="M61" s="6">
        <f t="shared" si="1"/>
        <v>20</v>
      </c>
      <c r="N61" s="6">
        <f t="shared" si="1"/>
        <v>1877</v>
      </c>
      <c r="O61" s="2">
        <f t="shared" si="1"/>
        <v>3231</v>
      </c>
      <c r="P61" s="6">
        <f t="shared" si="1"/>
        <v>273</v>
      </c>
      <c r="Q61" s="6">
        <f t="shared" si="1"/>
        <v>184</v>
      </c>
      <c r="R61" s="6">
        <f t="shared" si="1"/>
        <v>2043</v>
      </c>
      <c r="S61" s="3">
        <f t="shared" si="2"/>
        <v>5.6948313215722683E-2</v>
      </c>
      <c r="T61" s="4">
        <f t="shared" si="3"/>
        <v>8.9726334679228349E-3</v>
      </c>
      <c r="U61" s="4">
        <f t="shared" si="4"/>
        <v>0.47882653061224489</v>
      </c>
    </row>
    <row r="62" spans="1:21" ht="14.4">
      <c r="A62" s="1" t="str">
        <f>all!A62</f>
        <v>Haywood</v>
      </c>
      <c r="B62" s="1" t="s">
        <v>215</v>
      </c>
      <c r="C62" s="1"/>
      <c r="D62" s="1"/>
      <c r="E62" s="1"/>
      <c r="F62" s="1"/>
      <c r="G62" s="2"/>
      <c r="H62" s="1"/>
      <c r="I62" s="1"/>
      <c r="J62" s="1"/>
      <c r="K62" s="2">
        <f t="shared" si="1"/>
        <v>0</v>
      </c>
      <c r="L62" s="6">
        <f t="shared" si="1"/>
        <v>0</v>
      </c>
      <c r="M62" s="6">
        <f t="shared" si="1"/>
        <v>0</v>
      </c>
      <c r="N62" s="6">
        <f t="shared" si="1"/>
        <v>0</v>
      </c>
      <c r="O62" s="2">
        <f t="shared" si="1"/>
        <v>0</v>
      </c>
      <c r="P62" s="6">
        <f t="shared" si="1"/>
        <v>0</v>
      </c>
      <c r="Q62" s="6">
        <f t="shared" si="1"/>
        <v>0</v>
      </c>
      <c r="R62" s="6">
        <f t="shared" si="1"/>
        <v>0</v>
      </c>
      <c r="S62" s="3" t="str">
        <f t="shared" si="2"/>
        <v/>
      </c>
      <c r="T62" s="4" t="str">
        <f t="shared" si="3"/>
        <v/>
      </c>
      <c r="U62" s="4" t="str">
        <f t="shared" si="4"/>
        <v/>
      </c>
    </row>
    <row r="63" spans="1:21" ht="14.4">
      <c r="A63" s="1" t="str">
        <f>all!A63</f>
        <v>Henderson</v>
      </c>
      <c r="B63" s="1" t="s">
        <v>217</v>
      </c>
      <c r="C63" s="1"/>
      <c r="D63" s="1"/>
      <c r="E63" s="1"/>
      <c r="F63" s="1"/>
      <c r="G63" s="2"/>
      <c r="H63" s="1"/>
      <c r="I63" s="1"/>
      <c r="J63" s="1"/>
      <c r="K63" s="2">
        <f t="shared" si="1"/>
        <v>0</v>
      </c>
      <c r="L63" s="6">
        <f t="shared" si="1"/>
        <v>0</v>
      </c>
      <c r="M63" s="6">
        <f t="shared" si="1"/>
        <v>0</v>
      </c>
      <c r="N63" s="6">
        <f t="shared" si="1"/>
        <v>0</v>
      </c>
      <c r="O63" s="2">
        <f t="shared" si="1"/>
        <v>0</v>
      </c>
      <c r="P63" s="6">
        <f t="shared" si="1"/>
        <v>0</v>
      </c>
      <c r="Q63" s="6">
        <f t="shared" si="1"/>
        <v>0</v>
      </c>
      <c r="R63" s="6">
        <f t="shared" si="1"/>
        <v>0</v>
      </c>
      <c r="S63" s="3" t="str">
        <f t="shared" si="2"/>
        <v/>
      </c>
      <c r="T63" s="4" t="str">
        <f t="shared" si="3"/>
        <v/>
      </c>
      <c r="U63" s="4" t="str">
        <f t="shared" si="4"/>
        <v/>
      </c>
    </row>
    <row r="64" spans="1:21" ht="14.4">
      <c r="A64" s="1" t="str">
        <f>all!A64</f>
        <v>Hertford</v>
      </c>
      <c r="B64" s="1" t="s">
        <v>219</v>
      </c>
      <c r="C64" s="1"/>
      <c r="D64" s="1"/>
      <c r="E64" s="1"/>
      <c r="F64" s="1"/>
      <c r="G64" s="140">
        <v>774</v>
      </c>
      <c r="H64" s="140">
        <v>100</v>
      </c>
      <c r="I64" s="140">
        <v>0</v>
      </c>
      <c r="J64" s="140">
        <v>620</v>
      </c>
      <c r="K64" s="2">
        <f t="shared" si="1"/>
        <v>0</v>
      </c>
      <c r="L64" s="6">
        <f t="shared" si="1"/>
        <v>0</v>
      </c>
      <c r="M64" s="6">
        <f t="shared" si="1"/>
        <v>0</v>
      </c>
      <c r="N64" s="6">
        <f t="shared" si="1"/>
        <v>0</v>
      </c>
      <c r="O64" s="2">
        <f t="shared" si="1"/>
        <v>774</v>
      </c>
      <c r="P64" s="6">
        <f t="shared" si="1"/>
        <v>100</v>
      </c>
      <c r="Q64" s="6">
        <f t="shared" si="1"/>
        <v>0</v>
      </c>
      <c r="R64" s="6">
        <f t="shared" si="1"/>
        <v>620</v>
      </c>
      <c r="S64" s="3">
        <f t="shared" si="2"/>
        <v>0</v>
      </c>
      <c r="T64" s="4" t="str">
        <f t="shared" si="3"/>
        <v/>
      </c>
      <c r="U64" s="4">
        <f t="shared" si="4"/>
        <v>0</v>
      </c>
    </row>
    <row r="65" spans="1:21" ht="14.4">
      <c r="A65" s="1" t="str">
        <f>all!A65</f>
        <v>Hoke</v>
      </c>
      <c r="B65" s="1" t="s">
        <v>11</v>
      </c>
      <c r="C65" s="1">
        <v>608</v>
      </c>
      <c r="D65" s="1">
        <v>90</v>
      </c>
      <c r="E65" s="1">
        <v>5</v>
      </c>
      <c r="F65" s="1">
        <v>502</v>
      </c>
      <c r="G65" s="2">
        <v>1186</v>
      </c>
      <c r="H65" s="1">
        <v>219</v>
      </c>
      <c r="I65" s="1">
        <v>101</v>
      </c>
      <c r="J65" s="1">
        <v>699</v>
      </c>
      <c r="K65" s="2">
        <f t="shared" ref="K65:R80" si="13">C65</f>
        <v>608</v>
      </c>
      <c r="L65" s="6">
        <f t="shared" si="13"/>
        <v>90</v>
      </c>
      <c r="M65" s="6">
        <f t="shared" si="13"/>
        <v>5</v>
      </c>
      <c r="N65" s="6">
        <f t="shared" si="13"/>
        <v>502</v>
      </c>
      <c r="O65" s="2">
        <f t="shared" si="13"/>
        <v>1186</v>
      </c>
      <c r="P65" s="6">
        <f t="shared" si="13"/>
        <v>219</v>
      </c>
      <c r="Q65" s="6">
        <f t="shared" si="13"/>
        <v>101</v>
      </c>
      <c r="R65" s="6">
        <f t="shared" si="13"/>
        <v>699</v>
      </c>
      <c r="S65" s="3">
        <f t="shared" si="2"/>
        <v>8.5160202360876902E-2</v>
      </c>
      <c r="T65" s="4">
        <f t="shared" si="3"/>
        <v>8.2236842105263153E-3</v>
      </c>
      <c r="U65" s="4">
        <f t="shared" si="4"/>
        <v>0.41798501248959202</v>
      </c>
    </row>
    <row r="66" spans="1:21" ht="14.4">
      <c r="A66" s="1" t="str">
        <f>all!A66</f>
        <v>Hyde</v>
      </c>
      <c r="B66" s="1" t="s">
        <v>221</v>
      </c>
      <c r="C66" s="1"/>
      <c r="D66" s="1"/>
      <c r="E66" s="1"/>
      <c r="F66" s="1"/>
      <c r="G66" s="2"/>
      <c r="H66" s="1"/>
      <c r="I66" s="1"/>
      <c r="J66" s="1"/>
      <c r="K66" s="2">
        <f t="shared" si="13"/>
        <v>0</v>
      </c>
      <c r="L66" s="6">
        <f t="shared" si="13"/>
        <v>0</v>
      </c>
      <c r="M66" s="6">
        <f t="shared" si="13"/>
        <v>0</v>
      </c>
      <c r="N66" s="6">
        <f t="shared" si="13"/>
        <v>0</v>
      </c>
      <c r="O66" s="2">
        <f t="shared" si="13"/>
        <v>0</v>
      </c>
      <c r="P66" s="6">
        <f t="shared" si="13"/>
        <v>0</v>
      </c>
      <c r="Q66" s="6">
        <f t="shared" si="13"/>
        <v>0</v>
      </c>
      <c r="R66" s="6">
        <f t="shared" si="13"/>
        <v>0</v>
      </c>
      <c r="S66" s="3" t="str">
        <f t="shared" si="2"/>
        <v/>
      </c>
      <c r="T66" s="4" t="str">
        <f t="shared" si="3"/>
        <v/>
      </c>
      <c r="U66" s="4" t="str">
        <f t="shared" si="4"/>
        <v/>
      </c>
    </row>
    <row r="67" spans="1:21" ht="14.4">
      <c r="A67" s="1" t="str">
        <f>all!A67</f>
        <v>Iredell</v>
      </c>
      <c r="B67" s="1" t="s">
        <v>222</v>
      </c>
      <c r="C67" s="1">
        <v>3814</v>
      </c>
      <c r="D67" s="1">
        <v>251</v>
      </c>
      <c r="E67" s="1">
        <v>57</v>
      </c>
      <c r="F67" s="1">
        <v>2890</v>
      </c>
      <c r="G67" s="2">
        <v>3848</v>
      </c>
      <c r="H67" s="1">
        <v>416</v>
      </c>
      <c r="I67" s="1">
        <v>432</v>
      </c>
      <c r="J67" s="1">
        <v>2739</v>
      </c>
      <c r="K67" s="2">
        <f t="shared" si="13"/>
        <v>3814</v>
      </c>
      <c r="L67" s="6">
        <f t="shared" si="13"/>
        <v>251</v>
      </c>
      <c r="M67" s="6">
        <f t="shared" si="13"/>
        <v>57</v>
      </c>
      <c r="N67" s="6">
        <f t="shared" si="13"/>
        <v>2890</v>
      </c>
      <c r="O67" s="2">
        <f t="shared" si="13"/>
        <v>3848</v>
      </c>
      <c r="P67" s="6">
        <f t="shared" si="13"/>
        <v>416</v>
      </c>
      <c r="Q67" s="6">
        <f t="shared" si="13"/>
        <v>432</v>
      </c>
      <c r="R67" s="6">
        <f t="shared" si="13"/>
        <v>2739</v>
      </c>
      <c r="S67" s="3">
        <f t="shared" si="2"/>
        <v>0.11226611226611227</v>
      </c>
      <c r="T67" s="4">
        <f t="shared" si="3"/>
        <v>1.4944939695857367E-2</v>
      </c>
      <c r="U67" s="4">
        <f t="shared" si="4"/>
        <v>0.51341268431337717</v>
      </c>
    </row>
    <row r="68" spans="1:21" ht="14.4">
      <c r="A68" s="1" t="str">
        <f>all!A68</f>
        <v>Jackson</v>
      </c>
      <c r="B68" s="1" t="s">
        <v>224</v>
      </c>
      <c r="C68" s="1">
        <v>150</v>
      </c>
      <c r="D68" s="1">
        <v>95</v>
      </c>
      <c r="E68" s="1">
        <v>0</v>
      </c>
      <c r="F68" s="1">
        <v>1</v>
      </c>
      <c r="G68" s="2">
        <v>247</v>
      </c>
      <c r="H68" s="1">
        <v>238</v>
      </c>
      <c r="I68" s="1">
        <v>2</v>
      </c>
      <c r="J68" s="1">
        <v>3</v>
      </c>
      <c r="K68" s="2">
        <f>C68+C69</f>
        <v>150</v>
      </c>
      <c r="L68" s="6">
        <f t="shared" ref="L68:R68" si="14">D68+D69</f>
        <v>95</v>
      </c>
      <c r="M68" s="6">
        <f t="shared" si="14"/>
        <v>0</v>
      </c>
      <c r="N68" s="6">
        <f t="shared" si="14"/>
        <v>1</v>
      </c>
      <c r="O68" s="2">
        <f t="shared" si="14"/>
        <v>247</v>
      </c>
      <c r="P68" s="6">
        <f t="shared" si="14"/>
        <v>238</v>
      </c>
      <c r="Q68" s="6">
        <f t="shared" si="14"/>
        <v>2</v>
      </c>
      <c r="R68" s="6">
        <f t="shared" si="14"/>
        <v>3</v>
      </c>
      <c r="S68" s="3">
        <f t="shared" si="2"/>
        <v>8.0971659919028341E-3</v>
      </c>
      <c r="T68" s="4">
        <f t="shared" si="3"/>
        <v>0</v>
      </c>
      <c r="U68" s="4">
        <f t="shared" si="4"/>
        <v>0.25</v>
      </c>
    </row>
    <row r="69" spans="1:21" ht="14.4">
      <c r="A69" s="1"/>
      <c r="B69" s="1" t="s">
        <v>225</v>
      </c>
      <c r="C69" s="1"/>
      <c r="D69" s="1"/>
      <c r="E69" s="1"/>
      <c r="F69" s="1"/>
      <c r="G69" s="2"/>
      <c r="H69" s="1"/>
      <c r="I69" s="1"/>
      <c r="J69" s="1"/>
      <c r="K69" s="2"/>
      <c r="L69" s="1"/>
      <c r="M69" s="1"/>
      <c r="N69" s="1"/>
      <c r="O69" s="2"/>
      <c r="P69" s="1"/>
      <c r="Q69" s="1"/>
      <c r="R69" s="1"/>
      <c r="S69" s="3" t="str">
        <f t="shared" si="2"/>
        <v/>
      </c>
      <c r="T69" s="4" t="str">
        <f t="shared" si="3"/>
        <v/>
      </c>
      <c r="U69" s="4" t="str">
        <f t="shared" si="4"/>
        <v/>
      </c>
    </row>
    <row r="70" spans="1:21" ht="14.4">
      <c r="A70" s="1" t="str">
        <f>all!A70</f>
        <v>Johnston</v>
      </c>
      <c r="B70" s="1" t="s">
        <v>227</v>
      </c>
      <c r="C70" s="1"/>
      <c r="D70" s="1"/>
      <c r="E70" s="1"/>
      <c r="F70" s="1"/>
      <c r="G70" s="2"/>
      <c r="H70" s="1"/>
      <c r="I70" s="1"/>
      <c r="J70" s="1"/>
      <c r="K70" s="2">
        <f>SUM(C70:C73)</f>
        <v>1130</v>
      </c>
      <c r="L70" s="6">
        <f t="shared" ref="L70:Q70" si="15">SUM(D70:D73)</f>
        <v>206</v>
      </c>
      <c r="M70" s="6">
        <f t="shared" si="15"/>
        <v>28</v>
      </c>
      <c r="N70" s="6">
        <f t="shared" si="15"/>
        <v>972</v>
      </c>
      <c r="O70" s="2">
        <f t="shared" si="15"/>
        <v>2729</v>
      </c>
      <c r="P70" s="6">
        <f t="shared" si="15"/>
        <v>626</v>
      </c>
      <c r="Q70" s="6">
        <f t="shared" si="15"/>
        <v>503</v>
      </c>
      <c r="R70" s="1">
        <f t="shared" ref="R70" si="16">J70+J71</f>
        <v>1672</v>
      </c>
      <c r="S70" s="3">
        <f t="shared" ref="S70:S134" si="17">IFERROR(Q70/O70,"")</f>
        <v>0.18431659948699158</v>
      </c>
      <c r="T70" s="4">
        <f t="shared" ref="T70:T134" si="18">IFERROR(M70/K70,"")</f>
        <v>2.4778761061946902E-2</v>
      </c>
      <c r="U70" s="4">
        <f t="shared" ref="U70:U136" si="19">IFERROR(N70/(N70+R70),"")</f>
        <v>0.36762481089258697</v>
      </c>
    </row>
    <row r="71" spans="1:21" ht="14.4">
      <c r="A71" s="1"/>
      <c r="B71" s="1" t="s">
        <v>228</v>
      </c>
      <c r="C71" s="1">
        <v>905</v>
      </c>
      <c r="D71" s="1">
        <v>151</v>
      </c>
      <c r="E71" s="1">
        <v>24</v>
      </c>
      <c r="F71" s="1">
        <v>902</v>
      </c>
      <c r="G71" s="2">
        <v>2247</v>
      </c>
      <c r="H71" s="1">
        <v>361</v>
      </c>
      <c r="I71" s="1">
        <v>338</v>
      </c>
      <c r="J71" s="1">
        <v>1672</v>
      </c>
      <c r="K71" s="2"/>
      <c r="L71" s="6"/>
      <c r="M71" s="6"/>
      <c r="N71" s="6"/>
      <c r="O71" s="2"/>
      <c r="P71" s="6"/>
      <c r="Q71" s="6"/>
      <c r="R71" s="1"/>
      <c r="S71" s="3" t="str">
        <f t="shared" si="17"/>
        <v/>
      </c>
      <c r="T71" s="4" t="str">
        <f t="shared" si="18"/>
        <v/>
      </c>
      <c r="U71" s="4" t="str">
        <f t="shared" si="19"/>
        <v/>
      </c>
    </row>
    <row r="72" spans="1:21" ht="14.4">
      <c r="A72" s="1"/>
      <c r="B72" s="1" t="s">
        <v>229</v>
      </c>
      <c r="C72" s="141">
        <v>225</v>
      </c>
      <c r="D72" s="141">
        <v>55</v>
      </c>
      <c r="E72" s="141">
        <v>4</v>
      </c>
      <c r="F72" s="141">
        <v>70</v>
      </c>
      <c r="G72" s="142">
        <v>482</v>
      </c>
      <c r="H72" s="142">
        <v>265</v>
      </c>
      <c r="I72" s="142">
        <v>165</v>
      </c>
      <c r="J72" s="142">
        <v>89</v>
      </c>
      <c r="K72" s="2"/>
      <c r="L72" s="6"/>
      <c r="M72" s="6"/>
      <c r="N72" s="6"/>
      <c r="O72" s="2"/>
      <c r="P72" s="6"/>
      <c r="Q72" s="6"/>
      <c r="R72" s="1"/>
      <c r="S72" s="3" t="str">
        <f t="shared" si="17"/>
        <v/>
      </c>
      <c r="T72" s="4" t="str">
        <f t="shared" si="18"/>
        <v/>
      </c>
      <c r="U72" s="4" t="str">
        <f t="shared" si="19"/>
        <v/>
      </c>
    </row>
    <row r="73" spans="1:21" ht="14.4">
      <c r="A73" s="1"/>
      <c r="B73" s="1" t="s">
        <v>230</v>
      </c>
      <c r="C73" s="1"/>
      <c r="D73" s="1"/>
      <c r="E73" s="1"/>
      <c r="F73" s="1"/>
      <c r="G73" s="2"/>
      <c r="H73" s="1"/>
      <c r="I73" s="1"/>
      <c r="J73" s="1"/>
      <c r="K73" s="2"/>
      <c r="L73" s="6"/>
      <c r="M73" s="6"/>
      <c r="N73" s="6"/>
      <c r="O73" s="2"/>
      <c r="P73" s="6"/>
      <c r="Q73" s="6"/>
      <c r="R73" s="1"/>
      <c r="S73" s="3" t="str">
        <f t="shared" si="17"/>
        <v/>
      </c>
      <c r="T73" s="4" t="str">
        <f t="shared" si="18"/>
        <v/>
      </c>
      <c r="U73" s="4" t="str">
        <f t="shared" si="19"/>
        <v/>
      </c>
    </row>
    <row r="74" spans="1:21" ht="14.4">
      <c r="A74" s="1" t="str">
        <f>all!A74</f>
        <v>Lee</v>
      </c>
      <c r="B74" s="1" t="s">
        <v>232</v>
      </c>
      <c r="C74" s="1"/>
      <c r="D74" s="1"/>
      <c r="E74" s="1"/>
      <c r="F74" s="1"/>
      <c r="G74" s="2"/>
      <c r="H74" s="1"/>
      <c r="I74" s="1"/>
      <c r="J74" s="1"/>
      <c r="K74" s="2">
        <f t="shared" si="13"/>
        <v>0</v>
      </c>
      <c r="L74" s="6">
        <f t="shared" si="13"/>
        <v>0</v>
      </c>
      <c r="M74" s="6">
        <f t="shared" si="13"/>
        <v>0</v>
      </c>
      <c r="N74" s="6">
        <f t="shared" si="13"/>
        <v>0</v>
      </c>
      <c r="O74" s="2">
        <f t="shared" si="13"/>
        <v>0</v>
      </c>
      <c r="P74" s="6">
        <f t="shared" si="13"/>
        <v>0</v>
      </c>
      <c r="Q74" s="6">
        <f t="shared" si="13"/>
        <v>0</v>
      </c>
      <c r="R74" s="1">
        <f t="shared" si="13"/>
        <v>0</v>
      </c>
      <c r="S74" s="3" t="str">
        <f t="shared" si="17"/>
        <v/>
      </c>
      <c r="T74" s="4" t="str">
        <f t="shared" si="18"/>
        <v/>
      </c>
      <c r="U74" s="4" t="str">
        <f t="shared" si="19"/>
        <v/>
      </c>
    </row>
    <row r="75" spans="1:21" ht="14.4">
      <c r="A75" s="1" t="str">
        <f>all!A75</f>
        <v>Lenoir</v>
      </c>
      <c r="B75" s="1" t="s">
        <v>234</v>
      </c>
      <c r="C75" s="1">
        <v>225</v>
      </c>
      <c r="D75" s="1">
        <v>55</v>
      </c>
      <c r="E75" s="1">
        <v>4</v>
      </c>
      <c r="F75" s="1">
        <v>70</v>
      </c>
      <c r="G75" s="2">
        <v>482</v>
      </c>
      <c r="H75" s="1">
        <v>265</v>
      </c>
      <c r="I75" s="1">
        <v>165</v>
      </c>
      <c r="J75" s="1">
        <v>89</v>
      </c>
      <c r="K75" s="2">
        <f t="shared" si="13"/>
        <v>225</v>
      </c>
      <c r="L75" s="6">
        <f t="shared" si="13"/>
        <v>55</v>
      </c>
      <c r="M75" s="6">
        <f t="shared" si="13"/>
        <v>4</v>
      </c>
      <c r="N75" s="6">
        <f t="shared" si="13"/>
        <v>70</v>
      </c>
      <c r="O75" s="2">
        <f t="shared" si="13"/>
        <v>482</v>
      </c>
      <c r="P75" s="6">
        <f t="shared" si="13"/>
        <v>265</v>
      </c>
      <c r="Q75" s="6">
        <f t="shared" si="13"/>
        <v>165</v>
      </c>
      <c r="R75" s="1">
        <f t="shared" si="13"/>
        <v>89</v>
      </c>
      <c r="S75" s="3">
        <f t="shared" si="17"/>
        <v>0.34232365145228216</v>
      </c>
      <c r="T75" s="4">
        <f t="shared" si="18"/>
        <v>1.7777777777777778E-2</v>
      </c>
      <c r="U75" s="4">
        <f t="shared" si="19"/>
        <v>0.44025157232704404</v>
      </c>
    </row>
    <row r="76" spans="1:21" ht="14.4">
      <c r="A76" s="1" t="str">
        <f>all!A76</f>
        <v>Lincoln</v>
      </c>
      <c r="B76" s="1" t="s">
        <v>236</v>
      </c>
      <c r="C76" s="1">
        <v>1467</v>
      </c>
      <c r="D76" s="1">
        <v>128</v>
      </c>
      <c r="E76" s="1">
        <v>11</v>
      </c>
      <c r="F76" s="1">
        <v>1300</v>
      </c>
      <c r="G76" s="2">
        <v>2045</v>
      </c>
      <c r="H76" s="1">
        <v>413</v>
      </c>
      <c r="I76" s="1">
        <v>117</v>
      </c>
      <c r="J76" s="1">
        <v>1472</v>
      </c>
      <c r="K76" s="2">
        <f t="shared" si="13"/>
        <v>1467</v>
      </c>
      <c r="L76" s="6">
        <f t="shared" si="13"/>
        <v>128</v>
      </c>
      <c r="M76" s="6">
        <f t="shared" si="13"/>
        <v>11</v>
      </c>
      <c r="N76" s="6">
        <f t="shared" si="13"/>
        <v>1300</v>
      </c>
      <c r="O76" s="2">
        <f t="shared" si="13"/>
        <v>2045</v>
      </c>
      <c r="P76" s="6">
        <f t="shared" si="13"/>
        <v>413</v>
      </c>
      <c r="Q76" s="6">
        <f t="shared" si="13"/>
        <v>117</v>
      </c>
      <c r="R76" s="1">
        <f t="shared" si="13"/>
        <v>1472</v>
      </c>
      <c r="S76" s="3">
        <f t="shared" si="17"/>
        <v>5.7212713936430321E-2</v>
      </c>
      <c r="T76" s="4">
        <f t="shared" si="18"/>
        <v>7.498295841854124E-3</v>
      </c>
      <c r="U76" s="4">
        <f t="shared" si="19"/>
        <v>0.46897546897546899</v>
      </c>
    </row>
    <row r="77" spans="1:21" ht="14.4">
      <c r="A77" s="1" t="str">
        <f>all!A77</f>
        <v>Macon</v>
      </c>
      <c r="B77" s="1" t="s">
        <v>238</v>
      </c>
      <c r="C77" s="1"/>
      <c r="D77" s="1"/>
      <c r="E77" s="1"/>
      <c r="F77" s="1"/>
      <c r="G77" s="2"/>
      <c r="H77" s="1"/>
      <c r="I77" s="1"/>
      <c r="J77" s="1"/>
      <c r="K77" s="2">
        <f>C77+C78</f>
        <v>0</v>
      </c>
      <c r="L77" s="6">
        <f t="shared" ref="L77:R77" si="20">D77+D78</f>
        <v>0</v>
      </c>
      <c r="M77" s="6">
        <f t="shared" si="20"/>
        <v>0</v>
      </c>
      <c r="N77" s="6">
        <f t="shared" si="20"/>
        <v>0</v>
      </c>
      <c r="O77" s="2">
        <f t="shared" si="20"/>
        <v>448</v>
      </c>
      <c r="P77" s="6">
        <f t="shared" si="20"/>
        <v>86</v>
      </c>
      <c r="Q77" s="6">
        <f t="shared" si="20"/>
        <v>178</v>
      </c>
      <c r="R77" s="1">
        <f t="shared" si="20"/>
        <v>126</v>
      </c>
      <c r="S77" s="3">
        <f t="shared" si="17"/>
        <v>0.39732142857142855</v>
      </c>
      <c r="T77" s="4" t="str">
        <f t="shared" si="18"/>
        <v/>
      </c>
      <c r="U77" s="4">
        <f t="shared" si="19"/>
        <v>0</v>
      </c>
    </row>
    <row r="78" spans="1:21" ht="14.4">
      <c r="A78" s="1" t="str">
        <f>all!A78</f>
        <v>Madison</v>
      </c>
      <c r="B78" s="1" t="s">
        <v>239</v>
      </c>
      <c r="C78" s="1"/>
      <c r="D78" s="1"/>
      <c r="E78" s="1"/>
      <c r="F78" s="1"/>
      <c r="G78" s="2">
        <v>448</v>
      </c>
      <c r="H78" s="1">
        <v>86</v>
      </c>
      <c r="I78" s="1">
        <v>178</v>
      </c>
      <c r="J78" s="1">
        <v>126</v>
      </c>
      <c r="K78" s="2"/>
      <c r="L78" s="6"/>
      <c r="M78" s="6"/>
      <c r="N78" s="6"/>
      <c r="O78" s="2"/>
      <c r="P78" s="6"/>
      <c r="Q78" s="6"/>
      <c r="R78" s="1"/>
      <c r="S78" s="3" t="str">
        <f t="shared" si="17"/>
        <v/>
      </c>
      <c r="T78" s="4" t="str">
        <f t="shared" si="18"/>
        <v/>
      </c>
      <c r="U78" s="4" t="str">
        <f t="shared" si="19"/>
        <v/>
      </c>
    </row>
    <row r="79" spans="1:21" ht="14.4">
      <c r="A79" s="1" t="s">
        <v>339</v>
      </c>
      <c r="B79" s="1" t="s">
        <v>241</v>
      </c>
      <c r="C79" s="1">
        <v>642</v>
      </c>
      <c r="D79" s="1">
        <v>0</v>
      </c>
      <c r="E79" s="1">
        <v>0</v>
      </c>
      <c r="F79" s="1">
        <v>645</v>
      </c>
      <c r="G79" s="2">
        <v>649</v>
      </c>
      <c r="H79" s="1">
        <v>8</v>
      </c>
      <c r="I79" s="1">
        <v>6</v>
      </c>
      <c r="J79" s="1">
        <v>617</v>
      </c>
      <c r="K79" s="2">
        <f t="shared" si="13"/>
        <v>642</v>
      </c>
      <c r="L79" s="6">
        <f t="shared" si="13"/>
        <v>0</v>
      </c>
      <c r="M79" s="6">
        <f t="shared" si="13"/>
        <v>0</v>
      </c>
      <c r="N79" s="6">
        <f t="shared" si="13"/>
        <v>645</v>
      </c>
      <c r="O79" s="2">
        <f t="shared" si="13"/>
        <v>649</v>
      </c>
      <c r="P79" s="6">
        <f t="shared" si="13"/>
        <v>8</v>
      </c>
      <c r="Q79" s="6">
        <f t="shared" si="13"/>
        <v>6</v>
      </c>
      <c r="R79" s="1">
        <f t="shared" si="13"/>
        <v>617</v>
      </c>
      <c r="S79" s="3">
        <f t="shared" si="17"/>
        <v>9.2449922958397542E-3</v>
      </c>
      <c r="T79" s="4">
        <f t="shared" si="18"/>
        <v>0</v>
      </c>
      <c r="U79" s="4">
        <f t="shared" si="19"/>
        <v>0.5110935023771791</v>
      </c>
    </row>
    <row r="80" spans="1:21" ht="14.4">
      <c r="A80" s="1" t="str">
        <f>all!A80</f>
        <v>Mcdowell</v>
      </c>
      <c r="B80" s="1" t="s">
        <v>243</v>
      </c>
      <c r="C80" s="1"/>
      <c r="D80" s="1"/>
      <c r="E80" s="1"/>
      <c r="F80" s="1"/>
      <c r="G80" s="2"/>
      <c r="H80" s="1"/>
      <c r="I80" s="1"/>
      <c r="J80" s="1"/>
      <c r="K80" s="2">
        <f t="shared" si="13"/>
        <v>0</v>
      </c>
      <c r="L80" s="6">
        <f t="shared" si="13"/>
        <v>0</v>
      </c>
      <c r="M80" s="6">
        <f t="shared" si="13"/>
        <v>0</v>
      </c>
      <c r="N80" s="6">
        <f t="shared" si="13"/>
        <v>0</v>
      </c>
      <c r="O80" s="2">
        <f t="shared" si="13"/>
        <v>0</v>
      </c>
      <c r="P80" s="6">
        <f t="shared" si="13"/>
        <v>0</v>
      </c>
      <c r="Q80" s="6">
        <f t="shared" si="13"/>
        <v>0</v>
      </c>
      <c r="R80" s="1">
        <f t="shared" si="13"/>
        <v>0</v>
      </c>
      <c r="S80" s="3" t="str">
        <f t="shared" si="17"/>
        <v/>
      </c>
      <c r="T80" s="4" t="str">
        <f t="shared" si="18"/>
        <v/>
      </c>
      <c r="U80" s="4" t="str">
        <f t="shared" si="19"/>
        <v/>
      </c>
    </row>
    <row r="81" spans="1:21" ht="14.4">
      <c r="A81" s="1" t="str">
        <f>all!A81</f>
        <v>Mecklenburg</v>
      </c>
      <c r="B81" s="1" t="s">
        <v>245</v>
      </c>
      <c r="C81" s="1">
        <v>7728</v>
      </c>
      <c r="D81" s="1">
        <v>1052</v>
      </c>
      <c r="E81" s="1">
        <v>180</v>
      </c>
      <c r="F81" s="1">
        <v>6373</v>
      </c>
      <c r="G81" s="2">
        <v>10199</v>
      </c>
      <c r="H81" s="1">
        <v>2501</v>
      </c>
      <c r="I81" s="1">
        <v>1954</v>
      </c>
      <c r="J81" s="1">
        <v>5565</v>
      </c>
      <c r="K81" s="2">
        <f>SUM(C81:C83)</f>
        <v>7728</v>
      </c>
      <c r="L81" s="6">
        <f t="shared" ref="L81:Q81" si="21">SUM(D81:D83)</f>
        <v>1052</v>
      </c>
      <c r="M81" s="6">
        <f t="shared" si="21"/>
        <v>180</v>
      </c>
      <c r="N81" s="6">
        <f t="shared" si="21"/>
        <v>6373</v>
      </c>
      <c r="O81" s="2">
        <f t="shared" si="21"/>
        <v>10199</v>
      </c>
      <c r="P81" s="6">
        <f t="shared" si="21"/>
        <v>2501</v>
      </c>
      <c r="Q81" s="6">
        <f t="shared" si="21"/>
        <v>1954</v>
      </c>
      <c r="R81" s="1">
        <f t="shared" ref="R81" si="22">J81+J82</f>
        <v>5565</v>
      </c>
      <c r="S81" s="3">
        <f t="shared" si="17"/>
        <v>0.19158741053044417</v>
      </c>
      <c r="T81" s="4">
        <f t="shared" si="18"/>
        <v>2.3291925465838508E-2</v>
      </c>
      <c r="U81" s="4">
        <f t="shared" si="19"/>
        <v>0.5338415144915396</v>
      </c>
    </row>
    <row r="82" spans="1:21" ht="14.4">
      <c r="A82" s="1"/>
      <c r="B82" s="1" t="s">
        <v>246</v>
      </c>
      <c r="C82" s="1"/>
      <c r="D82" s="1"/>
      <c r="E82" s="1"/>
      <c r="F82" s="1"/>
      <c r="G82" s="2"/>
      <c r="H82" s="1"/>
      <c r="I82" s="1"/>
      <c r="J82" s="1"/>
      <c r="K82" s="2"/>
      <c r="L82" s="1"/>
      <c r="M82" s="1"/>
      <c r="N82" s="1"/>
      <c r="O82" s="2"/>
      <c r="P82" s="1"/>
      <c r="Q82" s="1"/>
      <c r="R82" s="1"/>
      <c r="S82" s="3" t="str">
        <f t="shared" si="17"/>
        <v/>
      </c>
      <c r="T82" s="4" t="str">
        <f t="shared" si="18"/>
        <v/>
      </c>
      <c r="U82" s="4" t="str">
        <f t="shared" si="19"/>
        <v/>
      </c>
    </row>
    <row r="83" spans="1:21" ht="14.4">
      <c r="A83" s="1"/>
      <c r="B83" s="1" t="s">
        <v>247</v>
      </c>
      <c r="C83" s="1"/>
      <c r="D83" s="1"/>
      <c r="E83" s="1"/>
      <c r="F83" s="1"/>
      <c r="G83" s="2"/>
      <c r="H83" s="1"/>
      <c r="I83" s="1"/>
      <c r="J83" s="1"/>
      <c r="K83" s="2"/>
      <c r="L83" s="1"/>
      <c r="M83" s="1"/>
      <c r="N83" s="1"/>
      <c r="O83" s="2"/>
      <c r="P83" s="1"/>
      <c r="Q83" s="1"/>
      <c r="R83" s="1"/>
      <c r="S83" s="3" t="str">
        <f t="shared" si="17"/>
        <v/>
      </c>
      <c r="T83" s="4" t="str">
        <f t="shared" si="18"/>
        <v/>
      </c>
      <c r="U83" s="4" t="str">
        <f t="shared" si="19"/>
        <v/>
      </c>
    </row>
    <row r="84" spans="1:21" ht="14.4">
      <c r="A84" s="1" t="str">
        <f>all!A84</f>
        <v>Mitchell</v>
      </c>
      <c r="B84" s="1" t="s">
        <v>249</v>
      </c>
      <c r="C84" s="1"/>
      <c r="D84" s="1"/>
      <c r="E84" s="1"/>
      <c r="F84" s="1"/>
      <c r="G84" s="2"/>
      <c r="H84" s="1"/>
      <c r="I84" s="1"/>
      <c r="J84" s="1"/>
      <c r="K84" s="2">
        <f t="shared" ref="K84:R86" si="23">C84</f>
        <v>0</v>
      </c>
      <c r="L84" s="1">
        <f t="shared" si="23"/>
        <v>0</v>
      </c>
      <c r="M84" s="1">
        <f t="shared" si="23"/>
        <v>0</v>
      </c>
      <c r="N84" s="1">
        <f t="shared" si="23"/>
        <v>0</v>
      </c>
      <c r="O84" s="2">
        <f t="shared" si="23"/>
        <v>0</v>
      </c>
      <c r="P84" s="1">
        <f t="shared" si="23"/>
        <v>0</v>
      </c>
      <c r="Q84" s="1">
        <f t="shared" si="23"/>
        <v>0</v>
      </c>
      <c r="R84" s="1">
        <f t="shared" si="23"/>
        <v>0</v>
      </c>
      <c r="S84" s="3" t="str">
        <f t="shared" si="17"/>
        <v/>
      </c>
      <c r="T84" s="4" t="str">
        <f t="shared" si="18"/>
        <v/>
      </c>
      <c r="U84" s="4" t="str">
        <f t="shared" si="19"/>
        <v/>
      </c>
    </row>
    <row r="85" spans="1:21" ht="14.4">
      <c r="A85" s="1" t="str">
        <f>all!A85</f>
        <v>Montgomery</v>
      </c>
      <c r="B85" s="1" t="s">
        <v>251</v>
      </c>
      <c r="C85" s="1"/>
      <c r="D85" s="1"/>
      <c r="E85" s="1"/>
      <c r="F85" s="1"/>
      <c r="G85" s="2"/>
      <c r="H85" s="1"/>
      <c r="I85" s="1"/>
      <c r="J85" s="1"/>
      <c r="K85" s="2">
        <f t="shared" si="23"/>
        <v>0</v>
      </c>
      <c r="L85" s="1">
        <f t="shared" si="23"/>
        <v>0</v>
      </c>
      <c r="M85" s="1">
        <f t="shared" si="23"/>
        <v>0</v>
      </c>
      <c r="N85" s="1">
        <f t="shared" si="23"/>
        <v>0</v>
      </c>
      <c r="O85" s="2">
        <f t="shared" si="23"/>
        <v>0</v>
      </c>
      <c r="P85" s="1">
        <f t="shared" si="23"/>
        <v>0</v>
      </c>
      <c r="Q85" s="1">
        <f t="shared" si="23"/>
        <v>0</v>
      </c>
      <c r="R85" s="1">
        <f t="shared" si="23"/>
        <v>0</v>
      </c>
      <c r="S85" s="3" t="str">
        <f t="shared" si="17"/>
        <v/>
      </c>
      <c r="T85" s="4" t="str">
        <f t="shared" si="18"/>
        <v/>
      </c>
      <c r="U85" s="4" t="str">
        <f t="shared" si="19"/>
        <v/>
      </c>
    </row>
    <row r="86" spans="1:21" ht="14.4">
      <c r="A86" s="1" t="str">
        <f>all!A86</f>
        <v>Moore</v>
      </c>
      <c r="B86" s="1" t="s">
        <v>253</v>
      </c>
      <c r="C86" s="1">
        <v>2356</v>
      </c>
      <c r="D86" s="1">
        <v>393</v>
      </c>
      <c r="E86" s="1">
        <v>31</v>
      </c>
      <c r="F86" s="1">
        <v>1740</v>
      </c>
      <c r="G86" s="2">
        <v>2554</v>
      </c>
      <c r="H86" s="1">
        <v>1168</v>
      </c>
      <c r="I86" s="1">
        <v>260</v>
      </c>
      <c r="J86" s="1">
        <v>1270</v>
      </c>
      <c r="K86" s="2">
        <f t="shared" si="23"/>
        <v>2356</v>
      </c>
      <c r="L86" s="1">
        <f t="shared" si="23"/>
        <v>393</v>
      </c>
      <c r="M86" s="1">
        <f t="shared" si="23"/>
        <v>31</v>
      </c>
      <c r="N86" s="1">
        <f t="shared" si="23"/>
        <v>1740</v>
      </c>
      <c r="O86" s="2">
        <f t="shared" si="23"/>
        <v>2554</v>
      </c>
      <c r="P86" s="1">
        <f t="shared" si="23"/>
        <v>1168</v>
      </c>
      <c r="Q86" s="1">
        <f t="shared" si="23"/>
        <v>260</v>
      </c>
      <c r="R86" s="1">
        <f t="shared" si="23"/>
        <v>1270</v>
      </c>
      <c r="S86" s="3">
        <f t="shared" si="17"/>
        <v>0.10180109631949882</v>
      </c>
      <c r="T86" s="4">
        <f t="shared" si="18"/>
        <v>1.3157894736842105E-2</v>
      </c>
      <c r="U86" s="4">
        <f t="shared" si="19"/>
        <v>0.57807308970099669</v>
      </c>
    </row>
    <row r="87" spans="1:21" ht="14.4">
      <c r="A87" s="1" t="str">
        <f>all!A87</f>
        <v>Nash</v>
      </c>
      <c r="B87" s="1" t="s">
        <v>255</v>
      </c>
      <c r="C87" s="1">
        <v>798</v>
      </c>
      <c r="D87" s="1">
        <v>140</v>
      </c>
      <c r="E87" s="1">
        <v>13</v>
      </c>
      <c r="F87" s="1">
        <v>645</v>
      </c>
      <c r="G87" s="2">
        <v>1232</v>
      </c>
      <c r="H87" s="1">
        <v>377</v>
      </c>
      <c r="I87" s="1">
        <v>214</v>
      </c>
      <c r="J87" s="1">
        <v>641</v>
      </c>
      <c r="K87" s="2">
        <f>C87+C88</f>
        <v>2405</v>
      </c>
      <c r="L87" s="6">
        <f t="shared" ref="L87:R87" si="24">D87+D88</f>
        <v>196</v>
      </c>
      <c r="M87" s="6">
        <f t="shared" si="24"/>
        <v>29</v>
      </c>
      <c r="N87" s="6">
        <f t="shared" si="24"/>
        <v>2159</v>
      </c>
      <c r="O87" s="2">
        <f t="shared" si="24"/>
        <v>2766</v>
      </c>
      <c r="P87" s="6">
        <f t="shared" si="24"/>
        <v>593</v>
      </c>
      <c r="Q87" s="6">
        <f t="shared" si="24"/>
        <v>322</v>
      </c>
      <c r="R87" s="1">
        <f t="shared" si="24"/>
        <v>1836</v>
      </c>
      <c r="S87" s="3">
        <f t="shared" si="17"/>
        <v>0.11641359363702097</v>
      </c>
      <c r="T87" s="4">
        <f t="shared" si="18"/>
        <v>1.2058212058212059E-2</v>
      </c>
      <c r="U87" s="4">
        <f t="shared" si="19"/>
        <v>0.54042553191489362</v>
      </c>
    </row>
    <row r="88" spans="1:21" ht="14.4">
      <c r="A88" s="1"/>
      <c r="B88" s="1" t="s">
        <v>256</v>
      </c>
      <c r="C88" s="1">
        <v>1607</v>
      </c>
      <c r="D88" s="1">
        <v>56</v>
      </c>
      <c r="E88" s="1">
        <v>16</v>
      </c>
      <c r="F88" s="1">
        <v>1514</v>
      </c>
      <c r="G88" s="2">
        <v>1534</v>
      </c>
      <c r="H88" s="1">
        <v>216</v>
      </c>
      <c r="I88" s="1">
        <v>108</v>
      </c>
      <c r="J88" s="1">
        <v>1195</v>
      </c>
      <c r="K88" s="2"/>
      <c r="L88" s="6"/>
      <c r="M88" s="6"/>
      <c r="N88" s="6"/>
      <c r="O88" s="2"/>
      <c r="P88" s="6"/>
      <c r="Q88" s="6"/>
      <c r="R88" s="1"/>
      <c r="S88" s="3" t="str">
        <f t="shared" si="17"/>
        <v/>
      </c>
      <c r="T88" s="4" t="str">
        <f t="shared" si="18"/>
        <v/>
      </c>
      <c r="U88" s="4" t="str">
        <f t="shared" si="19"/>
        <v/>
      </c>
    </row>
    <row r="89" spans="1:21" ht="14.4">
      <c r="A89" s="1" t="str">
        <f>all!A89</f>
        <v>New Hanover</v>
      </c>
      <c r="B89" s="1" t="s">
        <v>258</v>
      </c>
      <c r="C89" s="1">
        <v>2208</v>
      </c>
      <c r="D89" s="1">
        <v>542</v>
      </c>
      <c r="E89" s="1">
        <v>7</v>
      </c>
      <c r="F89" s="1">
        <v>1523</v>
      </c>
      <c r="G89" s="2">
        <v>1974</v>
      </c>
      <c r="H89" s="1">
        <v>438</v>
      </c>
      <c r="I89" s="1">
        <v>156</v>
      </c>
      <c r="J89" s="1">
        <v>888</v>
      </c>
      <c r="K89" s="2">
        <f>C89+C90</f>
        <v>2208</v>
      </c>
      <c r="L89" s="6">
        <f t="shared" ref="L89:R89" si="25">D89+D90</f>
        <v>542</v>
      </c>
      <c r="M89" s="6">
        <f t="shared" si="25"/>
        <v>7</v>
      </c>
      <c r="N89" s="6">
        <f t="shared" si="25"/>
        <v>1523</v>
      </c>
      <c r="O89" s="2">
        <f t="shared" si="25"/>
        <v>1974</v>
      </c>
      <c r="P89" s="6">
        <f t="shared" si="25"/>
        <v>438</v>
      </c>
      <c r="Q89" s="6">
        <f t="shared" si="25"/>
        <v>156</v>
      </c>
      <c r="R89" s="1">
        <f t="shared" si="25"/>
        <v>888</v>
      </c>
      <c r="S89" s="3">
        <f t="shared" si="17"/>
        <v>7.9027355623100301E-2</v>
      </c>
      <c r="T89" s="4">
        <f t="shared" si="18"/>
        <v>3.170289855072464E-3</v>
      </c>
      <c r="U89" s="4">
        <f t="shared" si="19"/>
        <v>0.63168809622563249</v>
      </c>
    </row>
    <row r="90" spans="1:21" ht="14.4">
      <c r="A90" s="1"/>
      <c r="B90" s="1" t="s">
        <v>259</v>
      </c>
      <c r="C90" s="1"/>
      <c r="D90" s="1"/>
      <c r="E90" s="1"/>
      <c r="F90" s="1"/>
      <c r="G90" s="2"/>
      <c r="H90" s="1"/>
      <c r="I90" s="1"/>
      <c r="J90" s="1"/>
      <c r="K90" s="2"/>
      <c r="L90" s="6"/>
      <c r="M90" s="6"/>
      <c r="N90" s="6"/>
      <c r="O90" s="2"/>
      <c r="P90" s="6"/>
      <c r="Q90" s="6"/>
      <c r="R90" s="1"/>
      <c r="S90" s="3" t="str">
        <f t="shared" si="17"/>
        <v/>
      </c>
      <c r="T90" s="4" t="str">
        <f t="shared" si="18"/>
        <v/>
      </c>
      <c r="U90" s="4" t="str">
        <f t="shared" si="19"/>
        <v/>
      </c>
    </row>
    <row r="91" spans="1:21" ht="14.4">
      <c r="A91" s="1" t="str">
        <f>all!A91</f>
        <v>Northampton</v>
      </c>
      <c r="B91" s="1" t="s">
        <v>261</v>
      </c>
      <c r="C91" s="1"/>
      <c r="D91" s="1"/>
      <c r="E91" s="1"/>
      <c r="F91" s="1"/>
      <c r="G91" s="2"/>
      <c r="H91" s="1"/>
      <c r="I91" s="1"/>
      <c r="J91" s="1"/>
      <c r="K91" s="2">
        <f>C91+C92</f>
        <v>188</v>
      </c>
      <c r="L91" s="6">
        <f t="shared" ref="L91:Q91" si="26">SUM(D91:D95)</f>
        <v>0</v>
      </c>
      <c r="M91" s="6">
        <f t="shared" si="26"/>
        <v>2</v>
      </c>
      <c r="N91" s="6">
        <f t="shared" si="26"/>
        <v>186</v>
      </c>
      <c r="O91" s="2">
        <f t="shared" si="26"/>
        <v>311</v>
      </c>
      <c r="P91" s="6">
        <f t="shared" si="26"/>
        <v>2</v>
      </c>
      <c r="Q91" s="6">
        <f t="shared" si="26"/>
        <v>7</v>
      </c>
      <c r="R91" s="1">
        <f t="shared" ref="R91" si="27">J91+J92</f>
        <v>302</v>
      </c>
      <c r="S91" s="3">
        <f t="shared" si="17"/>
        <v>2.2508038585209004E-2</v>
      </c>
      <c r="T91" s="4">
        <f t="shared" si="18"/>
        <v>1.0638297872340425E-2</v>
      </c>
      <c r="U91" s="4">
        <f t="shared" si="19"/>
        <v>0.38114754098360654</v>
      </c>
    </row>
    <row r="92" spans="1:21" ht="14.4">
      <c r="A92" s="1"/>
      <c r="B92" s="1" t="s">
        <v>262</v>
      </c>
      <c r="C92" s="1">
        <v>188</v>
      </c>
      <c r="D92" s="1">
        <v>0</v>
      </c>
      <c r="E92" s="1">
        <v>2</v>
      </c>
      <c r="F92" s="1">
        <v>186</v>
      </c>
      <c r="G92" s="2">
        <v>311</v>
      </c>
      <c r="H92" s="1">
        <v>2</v>
      </c>
      <c r="I92" s="1">
        <v>7</v>
      </c>
      <c r="J92" s="1">
        <v>302</v>
      </c>
      <c r="K92" s="2"/>
      <c r="L92" s="6"/>
      <c r="M92" s="6"/>
      <c r="N92" s="6"/>
      <c r="O92" s="2"/>
      <c r="P92" s="6"/>
      <c r="Q92" s="6"/>
      <c r="R92" s="1"/>
      <c r="S92" s="3" t="str">
        <f t="shared" si="17"/>
        <v/>
      </c>
      <c r="T92" s="4" t="str">
        <f t="shared" si="18"/>
        <v/>
      </c>
      <c r="U92" s="4" t="str">
        <f t="shared" si="19"/>
        <v/>
      </c>
    </row>
    <row r="93" spans="1:21" ht="14.4">
      <c r="A93" s="1"/>
      <c r="B93" s="1" t="s">
        <v>263</v>
      </c>
      <c r="C93" s="1"/>
      <c r="D93" s="1"/>
      <c r="E93" s="1"/>
      <c r="F93" s="1"/>
      <c r="G93" s="2"/>
      <c r="H93" s="1"/>
      <c r="I93" s="1"/>
      <c r="J93" s="1"/>
      <c r="K93" s="2"/>
      <c r="L93" s="6"/>
      <c r="M93" s="6"/>
      <c r="N93" s="6"/>
      <c r="O93" s="2"/>
      <c r="P93" s="6"/>
      <c r="Q93" s="6"/>
      <c r="R93" s="1"/>
      <c r="S93" s="3" t="str">
        <f t="shared" si="17"/>
        <v/>
      </c>
      <c r="T93" s="4" t="str">
        <f t="shared" si="18"/>
        <v/>
      </c>
      <c r="U93" s="4" t="str">
        <f t="shared" si="19"/>
        <v/>
      </c>
    </row>
    <row r="94" spans="1:21" ht="14.4">
      <c r="A94" s="1"/>
      <c r="B94" s="1" t="s">
        <v>264</v>
      </c>
      <c r="C94" s="1"/>
      <c r="D94" s="1"/>
      <c r="E94" s="1"/>
      <c r="F94" s="1"/>
      <c r="G94" s="2"/>
      <c r="H94" s="1"/>
      <c r="I94" s="1"/>
      <c r="J94" s="1"/>
      <c r="K94" s="2"/>
      <c r="L94" s="6"/>
      <c r="M94" s="6"/>
      <c r="N94" s="6"/>
      <c r="O94" s="2"/>
      <c r="P94" s="6"/>
      <c r="Q94" s="6"/>
      <c r="R94" s="1"/>
      <c r="S94" s="3" t="str">
        <f t="shared" si="17"/>
        <v/>
      </c>
      <c r="T94" s="4" t="str">
        <f t="shared" si="18"/>
        <v/>
      </c>
      <c r="U94" s="4" t="str">
        <f t="shared" si="19"/>
        <v/>
      </c>
    </row>
    <row r="95" spans="1:21" ht="14.4">
      <c r="A95" s="1"/>
      <c r="B95" s="1" t="s">
        <v>265</v>
      </c>
      <c r="C95" s="1"/>
      <c r="D95" s="1"/>
      <c r="E95" s="1"/>
      <c r="F95" s="1"/>
      <c r="G95" s="2"/>
      <c r="H95" s="1"/>
      <c r="I95" s="1"/>
      <c r="J95" s="1"/>
      <c r="K95" s="2"/>
      <c r="L95" s="6"/>
      <c r="M95" s="6"/>
      <c r="N95" s="6"/>
      <c r="O95" s="2"/>
      <c r="P95" s="6"/>
      <c r="Q95" s="6"/>
      <c r="R95" s="1"/>
      <c r="S95" s="3" t="str">
        <f t="shared" si="17"/>
        <v/>
      </c>
      <c r="T95" s="4" t="str">
        <f t="shared" si="18"/>
        <v/>
      </c>
      <c r="U95" s="4" t="str">
        <f t="shared" si="19"/>
        <v/>
      </c>
    </row>
    <row r="96" spans="1:21" ht="14.4">
      <c r="A96" s="1" t="str">
        <f>all!A96</f>
        <v>Onslow</v>
      </c>
      <c r="B96" s="1" t="s">
        <v>267</v>
      </c>
      <c r="C96" s="1"/>
      <c r="D96" s="1"/>
      <c r="E96" s="1"/>
      <c r="F96" s="1"/>
      <c r="G96" s="2"/>
      <c r="H96" s="1"/>
      <c r="I96" s="1"/>
      <c r="J96" s="1"/>
      <c r="K96" s="2">
        <f t="shared" ref="K96:R100" si="28">C96</f>
        <v>0</v>
      </c>
      <c r="L96" s="6">
        <f t="shared" si="28"/>
        <v>0</v>
      </c>
      <c r="M96" s="6">
        <f t="shared" si="28"/>
        <v>0</v>
      </c>
      <c r="N96" s="6">
        <f t="shared" si="28"/>
        <v>0</v>
      </c>
      <c r="O96" s="2">
        <f t="shared" si="28"/>
        <v>0</v>
      </c>
      <c r="P96" s="6">
        <f t="shared" si="28"/>
        <v>0</v>
      </c>
      <c r="Q96" s="6">
        <f t="shared" si="28"/>
        <v>0</v>
      </c>
      <c r="R96" s="1">
        <f t="shared" si="28"/>
        <v>0</v>
      </c>
      <c r="S96" s="3" t="str">
        <f t="shared" si="17"/>
        <v/>
      </c>
      <c r="T96" s="4" t="str">
        <f t="shared" si="18"/>
        <v/>
      </c>
      <c r="U96" s="4" t="str">
        <f t="shared" si="19"/>
        <v/>
      </c>
    </row>
    <row r="97" spans="1:21" ht="14.4">
      <c r="A97" s="1" t="str">
        <f>all!A97</f>
        <v>Orange</v>
      </c>
      <c r="B97" s="1" t="s">
        <v>268</v>
      </c>
      <c r="C97" s="1">
        <v>2203</v>
      </c>
      <c r="D97" s="1">
        <v>988</v>
      </c>
      <c r="E97" s="1">
        <v>67</v>
      </c>
      <c r="F97" s="1">
        <v>1023</v>
      </c>
      <c r="G97" s="2">
        <v>2367</v>
      </c>
      <c r="H97" s="1">
        <v>816</v>
      </c>
      <c r="I97" s="1">
        <v>487</v>
      </c>
      <c r="J97" s="1">
        <v>920</v>
      </c>
      <c r="K97" s="2">
        <f>C97+C98</f>
        <v>2203</v>
      </c>
      <c r="L97" s="6">
        <f t="shared" ref="L97:R97" si="29">D97+D98</f>
        <v>988</v>
      </c>
      <c r="M97" s="6">
        <f t="shared" si="29"/>
        <v>67</v>
      </c>
      <c r="N97" s="6">
        <f t="shared" si="29"/>
        <v>1023</v>
      </c>
      <c r="O97" s="2">
        <f t="shared" si="29"/>
        <v>2367</v>
      </c>
      <c r="P97" s="6">
        <f t="shared" si="29"/>
        <v>816</v>
      </c>
      <c r="Q97" s="6">
        <f t="shared" si="29"/>
        <v>487</v>
      </c>
      <c r="R97" s="1">
        <f t="shared" si="29"/>
        <v>920</v>
      </c>
      <c r="S97" s="3">
        <f t="shared" si="17"/>
        <v>0.20574566962399662</v>
      </c>
      <c r="T97" s="4">
        <f t="shared" si="18"/>
        <v>3.041307308216069E-2</v>
      </c>
      <c r="U97" s="4">
        <f t="shared" si="19"/>
        <v>0.52650540401441071</v>
      </c>
    </row>
    <row r="98" spans="1:21" ht="14.4">
      <c r="A98" s="1"/>
      <c r="B98" s="1" t="s">
        <v>341</v>
      </c>
      <c r="C98" s="1"/>
      <c r="D98" s="1"/>
      <c r="E98" s="1"/>
      <c r="F98" s="1"/>
      <c r="G98" s="2"/>
      <c r="H98" s="1"/>
      <c r="I98" s="1"/>
      <c r="J98" s="1"/>
      <c r="K98" s="2"/>
      <c r="L98" s="6"/>
      <c r="M98" s="6"/>
      <c r="N98" s="6"/>
      <c r="O98" s="2"/>
      <c r="P98" s="6"/>
      <c r="Q98" s="6"/>
      <c r="R98" s="1"/>
      <c r="S98" s="3" t="str">
        <f t="shared" si="17"/>
        <v/>
      </c>
      <c r="T98" s="4" t="str">
        <f t="shared" si="18"/>
        <v/>
      </c>
      <c r="U98" s="4"/>
    </row>
    <row r="99" spans="1:21" ht="14.4">
      <c r="A99" s="1" t="str">
        <f>all!A99</f>
        <v>Pasquotank</v>
      </c>
      <c r="B99" s="1" t="s">
        <v>270</v>
      </c>
      <c r="C99" s="1"/>
      <c r="D99" s="1"/>
      <c r="E99" s="1"/>
      <c r="F99" s="1"/>
      <c r="G99" s="2"/>
      <c r="H99" s="1"/>
      <c r="I99" s="1"/>
      <c r="J99" s="1"/>
      <c r="K99" s="2">
        <f t="shared" ref="K99:R99" si="30">C99</f>
        <v>0</v>
      </c>
      <c r="L99" s="6">
        <f t="shared" si="30"/>
        <v>0</v>
      </c>
      <c r="M99" s="6">
        <f t="shared" si="30"/>
        <v>0</v>
      </c>
      <c r="N99" s="6">
        <f t="shared" si="30"/>
        <v>0</v>
      </c>
      <c r="O99" s="2">
        <f t="shared" si="30"/>
        <v>0</v>
      </c>
      <c r="P99" s="6">
        <f t="shared" si="30"/>
        <v>0</v>
      </c>
      <c r="Q99" s="6">
        <f t="shared" si="30"/>
        <v>0</v>
      </c>
      <c r="R99" s="1">
        <f t="shared" si="30"/>
        <v>0</v>
      </c>
      <c r="S99" s="3" t="str">
        <f t="shared" si="17"/>
        <v/>
      </c>
      <c r="T99" s="4" t="str">
        <f t="shared" si="18"/>
        <v/>
      </c>
      <c r="U99" s="4" t="str">
        <f t="shared" si="19"/>
        <v/>
      </c>
    </row>
    <row r="100" spans="1:21" ht="14.4">
      <c r="A100" s="1" t="str">
        <f>all!A100</f>
        <v>Pender</v>
      </c>
      <c r="B100" s="1" t="s">
        <v>272</v>
      </c>
      <c r="C100" s="1">
        <v>813</v>
      </c>
      <c r="D100" s="1">
        <v>244</v>
      </c>
      <c r="E100" s="1">
        <v>5</v>
      </c>
      <c r="F100" s="1">
        <v>564</v>
      </c>
      <c r="G100" s="2">
        <v>1184</v>
      </c>
      <c r="H100" s="1">
        <v>401</v>
      </c>
      <c r="I100" s="1">
        <v>121</v>
      </c>
      <c r="J100" s="1">
        <v>659</v>
      </c>
      <c r="K100" s="2">
        <f t="shared" si="28"/>
        <v>813</v>
      </c>
      <c r="L100" s="6">
        <f t="shared" si="28"/>
        <v>244</v>
      </c>
      <c r="M100" s="6">
        <f t="shared" si="28"/>
        <v>5</v>
      </c>
      <c r="N100" s="6">
        <f t="shared" si="28"/>
        <v>564</v>
      </c>
      <c r="O100" s="2">
        <f t="shared" si="28"/>
        <v>1184</v>
      </c>
      <c r="P100" s="6">
        <f t="shared" si="28"/>
        <v>401</v>
      </c>
      <c r="Q100" s="6">
        <f t="shared" si="28"/>
        <v>121</v>
      </c>
      <c r="R100" s="1">
        <f t="shared" si="28"/>
        <v>659</v>
      </c>
      <c r="S100" s="3">
        <f t="shared" si="17"/>
        <v>0.10219594594594594</v>
      </c>
      <c r="T100" s="4">
        <f t="shared" si="18"/>
        <v>6.1500615006150061E-3</v>
      </c>
      <c r="U100" s="4">
        <f t="shared" si="19"/>
        <v>0.46116107931316436</v>
      </c>
    </row>
    <row r="101" spans="1:21" ht="14.4">
      <c r="A101" s="1" t="str">
        <f>all!A101</f>
        <v>Perquimans</v>
      </c>
      <c r="B101" s="1" t="s">
        <v>273</v>
      </c>
      <c r="C101" s="1">
        <v>319</v>
      </c>
      <c r="D101" s="1">
        <v>85</v>
      </c>
      <c r="E101" s="1">
        <v>7</v>
      </c>
      <c r="F101" s="1">
        <v>195</v>
      </c>
      <c r="G101" s="2">
        <v>434</v>
      </c>
      <c r="H101" s="1">
        <v>69</v>
      </c>
      <c r="I101" s="1">
        <v>22</v>
      </c>
      <c r="J101" s="1">
        <v>362</v>
      </c>
      <c r="K101" s="2"/>
      <c r="L101" s="6"/>
      <c r="M101" s="6"/>
      <c r="N101" s="6"/>
      <c r="O101" s="2"/>
      <c r="P101" s="6"/>
      <c r="Q101" s="6"/>
      <c r="R101" s="1"/>
      <c r="S101" s="3" t="str">
        <f t="shared" si="17"/>
        <v/>
      </c>
      <c r="T101" s="4" t="str">
        <f t="shared" si="18"/>
        <v/>
      </c>
      <c r="U101" s="4" t="str">
        <f t="shared" si="19"/>
        <v/>
      </c>
    </row>
    <row r="102" spans="1:21" ht="14.4">
      <c r="A102" s="1" t="str">
        <f>all!A102</f>
        <v>Person</v>
      </c>
      <c r="B102" s="1" t="s">
        <v>274</v>
      </c>
      <c r="C102" s="1">
        <v>382</v>
      </c>
      <c r="D102" s="1">
        <v>4</v>
      </c>
      <c r="E102" s="1">
        <v>0</v>
      </c>
      <c r="F102" s="1">
        <v>367</v>
      </c>
      <c r="G102" s="2">
        <v>440</v>
      </c>
      <c r="H102" s="1">
        <v>24</v>
      </c>
      <c r="I102" s="1">
        <v>30</v>
      </c>
      <c r="J102" s="1">
        <v>333</v>
      </c>
      <c r="K102" s="2">
        <f t="shared" ref="K102:R102" si="31">C102</f>
        <v>382</v>
      </c>
      <c r="L102" s="6">
        <f t="shared" si="31"/>
        <v>4</v>
      </c>
      <c r="M102" s="6">
        <f t="shared" si="31"/>
        <v>0</v>
      </c>
      <c r="N102" s="6">
        <f t="shared" si="31"/>
        <v>367</v>
      </c>
      <c r="O102" s="2">
        <f t="shared" si="31"/>
        <v>440</v>
      </c>
      <c r="P102" s="6">
        <f t="shared" si="31"/>
        <v>24</v>
      </c>
      <c r="Q102" s="6">
        <f t="shared" si="31"/>
        <v>30</v>
      </c>
      <c r="R102" s="1">
        <f t="shared" si="31"/>
        <v>333</v>
      </c>
      <c r="S102" s="3">
        <f t="shared" si="17"/>
        <v>6.8181818181818177E-2</v>
      </c>
      <c r="T102" s="4">
        <f t="shared" si="18"/>
        <v>0</v>
      </c>
      <c r="U102" s="4">
        <f t="shared" si="19"/>
        <v>0.52428571428571424</v>
      </c>
    </row>
    <row r="103" spans="1:21" ht="14.4">
      <c r="A103" s="1" t="str">
        <f>all!A103</f>
        <v>Pitt</v>
      </c>
      <c r="B103" s="1" t="s">
        <v>276</v>
      </c>
      <c r="C103" s="1"/>
      <c r="D103" s="1"/>
      <c r="E103" s="1"/>
      <c r="F103" s="1"/>
      <c r="G103" s="2"/>
      <c r="H103" s="1"/>
      <c r="I103" s="1"/>
      <c r="J103" s="1"/>
      <c r="K103" s="2">
        <f>SUM(C103:C108)</f>
        <v>2315</v>
      </c>
      <c r="L103" s="6">
        <f t="shared" ref="L103:R103" si="32">SUM(D103:D108)</f>
        <v>570</v>
      </c>
      <c r="M103" s="6">
        <f t="shared" si="32"/>
        <v>23</v>
      </c>
      <c r="N103" s="6">
        <f t="shared" si="32"/>
        <v>1722</v>
      </c>
      <c r="O103" s="2">
        <f t="shared" si="32"/>
        <v>2756</v>
      </c>
      <c r="P103" s="6">
        <f t="shared" si="32"/>
        <v>1001</v>
      </c>
      <c r="Q103" s="6">
        <f t="shared" si="32"/>
        <v>254</v>
      </c>
      <c r="R103" s="1">
        <f t="shared" si="32"/>
        <v>1501</v>
      </c>
      <c r="S103" s="3">
        <f t="shared" si="17"/>
        <v>9.2162554426705373E-2</v>
      </c>
      <c r="T103" s="4">
        <f t="shared" si="18"/>
        <v>9.9352051835853127E-3</v>
      </c>
      <c r="U103" s="4">
        <f t="shared" si="19"/>
        <v>0.53428482780018616</v>
      </c>
    </row>
    <row r="104" spans="1:21" ht="14.4">
      <c r="A104" s="1"/>
      <c r="B104" s="1" t="s">
        <v>277</v>
      </c>
      <c r="C104" s="1"/>
      <c r="D104" s="1"/>
      <c r="E104" s="1"/>
      <c r="F104" s="1"/>
      <c r="G104" s="2"/>
      <c r="H104" s="1"/>
      <c r="I104" s="1"/>
      <c r="J104" s="1"/>
      <c r="K104" s="2"/>
      <c r="L104" s="6"/>
      <c r="M104" s="6"/>
      <c r="N104" s="6"/>
      <c r="O104" s="2"/>
      <c r="P104" s="6"/>
      <c r="Q104" s="6"/>
      <c r="R104" s="1"/>
      <c r="S104" s="3" t="str">
        <f t="shared" si="17"/>
        <v/>
      </c>
      <c r="T104" s="4" t="str">
        <f t="shared" si="18"/>
        <v/>
      </c>
      <c r="U104" s="4" t="str">
        <f t="shared" si="19"/>
        <v/>
      </c>
    </row>
    <row r="105" spans="1:21" ht="14.4">
      <c r="A105" s="1"/>
      <c r="B105" s="1" t="s">
        <v>278</v>
      </c>
      <c r="C105" s="1">
        <v>2315</v>
      </c>
      <c r="D105" s="1">
        <v>570</v>
      </c>
      <c r="E105" s="1">
        <v>23</v>
      </c>
      <c r="F105" s="1">
        <v>1722</v>
      </c>
      <c r="G105" s="2">
        <v>2756</v>
      </c>
      <c r="H105" s="1">
        <v>1001</v>
      </c>
      <c r="I105" s="1">
        <v>254</v>
      </c>
      <c r="J105" s="1">
        <v>1501</v>
      </c>
      <c r="K105" s="2"/>
      <c r="L105" s="6"/>
      <c r="M105" s="6"/>
      <c r="N105" s="6"/>
      <c r="O105" s="2"/>
      <c r="P105" s="6"/>
      <c r="Q105" s="6"/>
      <c r="R105" s="1"/>
      <c r="S105" s="3" t="str">
        <f t="shared" si="17"/>
        <v/>
      </c>
      <c r="T105" s="4" t="str">
        <f t="shared" si="18"/>
        <v/>
      </c>
      <c r="U105" s="4" t="str">
        <f t="shared" si="19"/>
        <v/>
      </c>
    </row>
    <row r="106" spans="1:21" ht="14.4">
      <c r="A106" s="1"/>
      <c r="B106" s="1" t="s">
        <v>279</v>
      </c>
      <c r="C106" s="1"/>
      <c r="D106" s="1"/>
      <c r="E106" s="1"/>
      <c r="F106" s="1"/>
      <c r="G106" s="2"/>
      <c r="H106" s="1"/>
      <c r="I106" s="1"/>
      <c r="J106" s="1"/>
      <c r="K106" s="2"/>
      <c r="L106" s="6"/>
      <c r="M106" s="6"/>
      <c r="N106" s="6"/>
      <c r="O106" s="2"/>
      <c r="P106" s="6"/>
      <c r="Q106" s="6"/>
      <c r="R106" s="1"/>
      <c r="S106" s="3" t="str">
        <f t="shared" si="17"/>
        <v/>
      </c>
      <c r="T106" s="4" t="str">
        <f t="shared" si="18"/>
        <v/>
      </c>
      <c r="U106" s="4" t="str">
        <f t="shared" si="19"/>
        <v/>
      </c>
    </row>
    <row r="107" spans="1:21" ht="14.4">
      <c r="A107" s="1"/>
      <c r="B107" s="1" t="s">
        <v>280</v>
      </c>
      <c r="C107" s="1"/>
      <c r="D107" s="1"/>
      <c r="E107" s="1"/>
      <c r="F107" s="1"/>
      <c r="G107" s="2"/>
      <c r="H107" s="1"/>
      <c r="I107" s="1"/>
      <c r="J107" s="1"/>
      <c r="K107" s="2"/>
      <c r="L107" s="6"/>
      <c r="M107" s="6"/>
      <c r="N107" s="6"/>
      <c r="O107" s="2"/>
      <c r="P107" s="6"/>
      <c r="Q107" s="6"/>
      <c r="R107" s="1"/>
      <c r="S107" s="3" t="str">
        <f t="shared" si="17"/>
        <v/>
      </c>
      <c r="T107" s="4" t="str">
        <f t="shared" si="18"/>
        <v/>
      </c>
      <c r="U107" s="4" t="str">
        <f t="shared" si="19"/>
        <v/>
      </c>
    </row>
    <row r="108" spans="1:21" ht="14.4">
      <c r="A108" s="1"/>
      <c r="B108" s="1" t="s">
        <v>281</v>
      </c>
      <c r="C108" s="1"/>
      <c r="D108" s="1"/>
      <c r="E108" s="1"/>
      <c r="F108" s="1"/>
      <c r="G108" s="2"/>
      <c r="H108" s="1"/>
      <c r="I108" s="1"/>
      <c r="J108" s="1"/>
      <c r="K108" s="2"/>
      <c r="L108" s="6"/>
      <c r="M108" s="6"/>
      <c r="N108" s="6"/>
      <c r="O108" s="2"/>
      <c r="P108" s="6"/>
      <c r="Q108" s="6"/>
      <c r="R108" s="1"/>
      <c r="S108" s="3" t="str">
        <f t="shared" si="17"/>
        <v/>
      </c>
      <c r="T108" s="4" t="str">
        <f t="shared" si="18"/>
        <v/>
      </c>
      <c r="U108" s="4" t="str">
        <f t="shared" si="19"/>
        <v/>
      </c>
    </row>
    <row r="109" spans="1:21" ht="14.4">
      <c r="A109" s="1" t="str">
        <f>all!A109</f>
        <v>Polk</v>
      </c>
      <c r="B109" s="1" t="s">
        <v>283</v>
      </c>
      <c r="C109" s="1"/>
      <c r="D109" s="1"/>
      <c r="E109" s="1"/>
      <c r="F109" s="1"/>
      <c r="G109" s="2"/>
      <c r="H109" s="1"/>
      <c r="I109" s="1"/>
      <c r="J109" s="1"/>
      <c r="K109" s="2">
        <f t="shared" ref="K109:R111" si="33">C109</f>
        <v>0</v>
      </c>
      <c r="L109" s="6">
        <f t="shared" si="33"/>
        <v>0</v>
      </c>
      <c r="M109" s="6">
        <f t="shared" si="33"/>
        <v>0</v>
      </c>
      <c r="N109" s="6">
        <f t="shared" si="33"/>
        <v>0</v>
      </c>
      <c r="O109" s="2">
        <f t="shared" si="33"/>
        <v>0</v>
      </c>
      <c r="P109" s="6">
        <f t="shared" si="33"/>
        <v>0</v>
      </c>
      <c r="Q109" s="6">
        <f t="shared" si="33"/>
        <v>0</v>
      </c>
      <c r="R109" s="1">
        <f t="shared" si="33"/>
        <v>0</v>
      </c>
      <c r="S109" s="3" t="str">
        <f t="shared" si="17"/>
        <v/>
      </c>
      <c r="T109" s="4" t="str">
        <f t="shared" si="18"/>
        <v/>
      </c>
      <c r="U109" s="4" t="str">
        <f t="shared" si="19"/>
        <v/>
      </c>
    </row>
    <row r="110" spans="1:21" ht="14.4">
      <c r="A110" s="1" t="str">
        <f>all!A110</f>
        <v>Randolph</v>
      </c>
      <c r="B110" s="1" t="s">
        <v>284</v>
      </c>
      <c r="C110" s="1">
        <v>3078</v>
      </c>
      <c r="D110" s="1">
        <v>114</v>
      </c>
      <c r="E110" s="1">
        <v>19</v>
      </c>
      <c r="F110" s="1">
        <v>2937</v>
      </c>
      <c r="G110" s="2">
        <v>2988</v>
      </c>
      <c r="H110" s="1">
        <v>232</v>
      </c>
      <c r="I110" s="1">
        <v>289</v>
      </c>
      <c r="J110" s="1">
        <v>2451</v>
      </c>
      <c r="K110" s="2">
        <f t="shared" si="33"/>
        <v>3078</v>
      </c>
      <c r="L110" s="6">
        <f t="shared" si="33"/>
        <v>114</v>
      </c>
      <c r="M110" s="6">
        <f t="shared" si="33"/>
        <v>19</v>
      </c>
      <c r="N110" s="6">
        <f t="shared" si="33"/>
        <v>2937</v>
      </c>
      <c r="O110" s="2">
        <f t="shared" si="33"/>
        <v>2988</v>
      </c>
      <c r="P110" s="6">
        <f t="shared" si="33"/>
        <v>232</v>
      </c>
      <c r="Q110" s="6">
        <f t="shared" si="33"/>
        <v>289</v>
      </c>
      <c r="R110" s="1">
        <f t="shared" si="33"/>
        <v>2451</v>
      </c>
      <c r="S110" s="3">
        <f t="shared" si="17"/>
        <v>9.6720214190093703E-2</v>
      </c>
      <c r="T110" s="4">
        <f t="shared" si="18"/>
        <v>6.1728395061728392E-3</v>
      </c>
      <c r="U110" s="4">
        <f t="shared" si="19"/>
        <v>0.5451002227171492</v>
      </c>
    </row>
    <row r="111" spans="1:21" ht="14.4">
      <c r="A111" s="1" t="str">
        <f>all!A111</f>
        <v>Richmond</v>
      </c>
      <c r="B111" s="1" t="s">
        <v>285</v>
      </c>
      <c r="C111" s="1">
        <v>1681</v>
      </c>
      <c r="D111" s="1">
        <v>196</v>
      </c>
      <c r="E111" s="1">
        <v>14</v>
      </c>
      <c r="F111" s="1">
        <v>1492</v>
      </c>
      <c r="G111" s="2">
        <v>3059</v>
      </c>
      <c r="H111" s="1">
        <v>413</v>
      </c>
      <c r="I111" s="1">
        <v>96</v>
      </c>
      <c r="J111" s="1">
        <v>2520</v>
      </c>
      <c r="K111" s="2">
        <f t="shared" si="33"/>
        <v>1681</v>
      </c>
      <c r="L111" s="6">
        <f t="shared" si="33"/>
        <v>196</v>
      </c>
      <c r="M111" s="6">
        <f t="shared" si="33"/>
        <v>14</v>
      </c>
      <c r="N111" s="6">
        <f t="shared" si="33"/>
        <v>1492</v>
      </c>
      <c r="O111" s="2">
        <f t="shared" si="33"/>
        <v>3059</v>
      </c>
      <c r="P111" s="6">
        <f t="shared" si="33"/>
        <v>413</v>
      </c>
      <c r="Q111" s="6">
        <f t="shared" si="33"/>
        <v>96</v>
      </c>
      <c r="R111" s="6">
        <f t="shared" si="33"/>
        <v>2520</v>
      </c>
      <c r="S111" s="3">
        <f t="shared" si="17"/>
        <v>3.1382804838182413E-2</v>
      </c>
      <c r="T111" s="4">
        <f t="shared" si="18"/>
        <v>8.3283759666864954E-3</v>
      </c>
      <c r="U111" s="4">
        <f t="shared" si="19"/>
        <v>0.37188434695912265</v>
      </c>
    </row>
    <row r="112" spans="1:21" ht="14.4">
      <c r="A112" s="1" t="str">
        <f>all!A112</f>
        <v>Robeson</v>
      </c>
      <c r="B112" s="1" t="s">
        <v>286</v>
      </c>
      <c r="C112" s="1"/>
      <c r="D112" s="1"/>
      <c r="E112" s="1"/>
      <c r="F112" s="1"/>
      <c r="G112" s="2"/>
      <c r="H112" s="1"/>
      <c r="I112" s="1"/>
      <c r="J112" s="1"/>
      <c r="K112" s="2">
        <f>SUM(C112:C115)</f>
        <v>1012</v>
      </c>
      <c r="L112" s="6">
        <f t="shared" ref="L112:R112" si="34">SUM(D112:D115)</f>
        <v>183</v>
      </c>
      <c r="M112" s="6">
        <f t="shared" si="34"/>
        <v>17</v>
      </c>
      <c r="N112" s="6">
        <f t="shared" si="34"/>
        <v>826</v>
      </c>
      <c r="O112" s="2">
        <f t="shared" si="34"/>
        <v>3199</v>
      </c>
      <c r="P112" s="6">
        <f t="shared" si="34"/>
        <v>741</v>
      </c>
      <c r="Q112" s="6">
        <f t="shared" si="34"/>
        <v>132</v>
      </c>
      <c r="R112" s="1">
        <f t="shared" si="34"/>
        <v>2376</v>
      </c>
      <c r="S112" s="3">
        <f t="shared" si="17"/>
        <v>4.1262894654579559E-2</v>
      </c>
      <c r="T112" s="4">
        <f t="shared" si="18"/>
        <v>1.6798418972332016E-2</v>
      </c>
      <c r="U112" s="4">
        <f t="shared" si="19"/>
        <v>0.25796377264209869</v>
      </c>
    </row>
    <row r="113" spans="1:21" ht="14.4">
      <c r="A113" s="1"/>
      <c r="B113" s="1" t="s">
        <v>287</v>
      </c>
      <c r="C113" s="1"/>
      <c r="D113" s="1"/>
      <c r="E113" s="1"/>
      <c r="F113" s="1"/>
      <c r="G113" s="2"/>
      <c r="H113" s="1"/>
      <c r="I113" s="1"/>
      <c r="J113" s="1"/>
      <c r="K113" s="2"/>
      <c r="L113" s="6"/>
      <c r="M113" s="6"/>
      <c r="N113" s="6"/>
      <c r="O113" s="2"/>
      <c r="P113" s="6"/>
      <c r="Q113" s="6"/>
      <c r="R113" s="1"/>
      <c r="S113" s="3" t="str">
        <f t="shared" si="17"/>
        <v/>
      </c>
      <c r="T113" s="4" t="str">
        <f t="shared" si="18"/>
        <v/>
      </c>
      <c r="U113" s="4" t="str">
        <f t="shared" si="19"/>
        <v/>
      </c>
    </row>
    <row r="114" spans="1:21" ht="14.4">
      <c r="A114" s="1"/>
      <c r="B114" s="1" t="s">
        <v>288</v>
      </c>
      <c r="C114" s="1">
        <v>1012</v>
      </c>
      <c r="D114" s="1">
        <v>183</v>
      </c>
      <c r="E114" s="1">
        <v>17</v>
      </c>
      <c r="F114" s="1">
        <v>826</v>
      </c>
      <c r="G114" s="2">
        <v>3199</v>
      </c>
      <c r="H114" s="1">
        <v>741</v>
      </c>
      <c r="I114" s="1">
        <v>132</v>
      </c>
      <c r="J114" s="1">
        <v>2376</v>
      </c>
      <c r="K114" s="2"/>
      <c r="L114" s="6"/>
      <c r="M114" s="6"/>
      <c r="N114" s="6"/>
      <c r="O114" s="2"/>
      <c r="P114" s="6"/>
      <c r="Q114" s="6"/>
      <c r="R114" s="1"/>
      <c r="S114" s="3" t="str">
        <f t="shared" si="17"/>
        <v/>
      </c>
      <c r="T114" s="4" t="str">
        <f t="shared" si="18"/>
        <v/>
      </c>
      <c r="U114" s="4" t="str">
        <f t="shared" si="19"/>
        <v/>
      </c>
    </row>
    <row r="115" spans="1:21" ht="14.4">
      <c r="A115" s="1"/>
      <c r="B115" s="1" t="s">
        <v>289</v>
      </c>
      <c r="C115" s="1"/>
      <c r="D115" s="1"/>
      <c r="E115" s="1"/>
      <c r="F115" s="1"/>
      <c r="G115" s="2"/>
      <c r="H115" s="1"/>
      <c r="I115" s="1"/>
      <c r="J115" s="1"/>
      <c r="K115" s="2"/>
      <c r="L115" s="6"/>
      <c r="M115" s="6"/>
      <c r="N115" s="6"/>
      <c r="O115" s="2"/>
      <c r="P115" s="6"/>
      <c r="Q115" s="6"/>
      <c r="R115" s="1"/>
      <c r="S115" s="3" t="str">
        <f t="shared" si="17"/>
        <v/>
      </c>
      <c r="T115" s="4" t="str">
        <f t="shared" si="18"/>
        <v/>
      </c>
      <c r="U115" s="4" t="str">
        <f t="shared" si="19"/>
        <v/>
      </c>
    </row>
    <row r="116" spans="1:21" ht="14.4">
      <c r="A116" s="1" t="str">
        <f>all!A116</f>
        <v>Rockingham</v>
      </c>
      <c r="B116" s="1" t="s">
        <v>342</v>
      </c>
      <c r="C116" s="1"/>
      <c r="D116" s="1"/>
      <c r="E116" s="1"/>
      <c r="F116" s="1"/>
      <c r="G116" s="2"/>
      <c r="H116" s="1"/>
      <c r="I116" s="1"/>
      <c r="J116" s="1"/>
      <c r="K116" s="2">
        <f>C116+C117</f>
        <v>0</v>
      </c>
      <c r="L116" s="6">
        <f t="shared" ref="L116:R116" si="35">D116+D117</f>
        <v>0</v>
      </c>
      <c r="M116" s="6">
        <f t="shared" si="35"/>
        <v>0</v>
      </c>
      <c r="N116" s="6">
        <f t="shared" si="35"/>
        <v>0</v>
      </c>
      <c r="O116" s="2">
        <f t="shared" si="35"/>
        <v>0</v>
      </c>
      <c r="P116" s="6">
        <f t="shared" si="35"/>
        <v>0</v>
      </c>
      <c r="Q116" s="6">
        <f t="shared" si="35"/>
        <v>0</v>
      </c>
      <c r="R116" s="1">
        <f t="shared" si="35"/>
        <v>0</v>
      </c>
      <c r="S116" s="3" t="str">
        <f t="shared" si="17"/>
        <v/>
      </c>
      <c r="T116" s="4" t="str">
        <f t="shared" si="18"/>
        <v/>
      </c>
      <c r="U116" s="4" t="str">
        <f t="shared" si="19"/>
        <v/>
      </c>
    </row>
    <row r="117" spans="1:21" ht="14.4">
      <c r="A117" s="1"/>
      <c r="B117" s="1" t="s">
        <v>343</v>
      </c>
      <c r="C117" s="1"/>
      <c r="D117" s="1"/>
      <c r="E117" s="1"/>
      <c r="F117" s="1"/>
      <c r="G117" s="2"/>
      <c r="H117" s="1"/>
      <c r="I117" s="1"/>
      <c r="J117" s="1"/>
      <c r="K117" s="2"/>
      <c r="L117" s="6"/>
      <c r="M117" s="6"/>
      <c r="N117" s="6"/>
      <c r="O117" s="2"/>
      <c r="P117" s="6"/>
      <c r="Q117" s="6"/>
      <c r="R117" s="1"/>
      <c r="S117" s="3" t="str">
        <f t="shared" si="17"/>
        <v/>
      </c>
      <c r="T117" s="4" t="str">
        <f t="shared" si="18"/>
        <v/>
      </c>
      <c r="U117" s="4"/>
    </row>
    <row r="118" spans="1:21" ht="14.4">
      <c r="A118" s="1" t="str">
        <f>all!A118</f>
        <v>Rowan</v>
      </c>
      <c r="B118" s="1" t="s">
        <v>292</v>
      </c>
      <c r="C118" s="1">
        <v>4271</v>
      </c>
      <c r="D118" s="1">
        <v>207</v>
      </c>
      <c r="E118" s="1">
        <v>25</v>
      </c>
      <c r="F118" s="1">
        <v>3444</v>
      </c>
      <c r="G118" s="2">
        <v>4019</v>
      </c>
      <c r="H118" s="1">
        <v>702</v>
      </c>
      <c r="I118" s="1">
        <v>404</v>
      </c>
      <c r="J118" s="1">
        <v>2707</v>
      </c>
      <c r="K118" s="2">
        <f t="shared" ref="K118:R129" si="36">C118</f>
        <v>4271</v>
      </c>
      <c r="L118" s="6">
        <f t="shared" si="36"/>
        <v>207</v>
      </c>
      <c r="M118" s="6">
        <f t="shared" si="36"/>
        <v>25</v>
      </c>
      <c r="N118" s="6">
        <f t="shared" si="36"/>
        <v>3444</v>
      </c>
      <c r="O118" s="2">
        <f t="shared" si="36"/>
        <v>4019</v>
      </c>
      <c r="P118" s="6">
        <f t="shared" si="36"/>
        <v>702</v>
      </c>
      <c r="Q118" s="6">
        <f t="shared" si="36"/>
        <v>404</v>
      </c>
      <c r="R118" s="1">
        <f t="shared" si="36"/>
        <v>2707</v>
      </c>
      <c r="S118" s="3">
        <f t="shared" si="17"/>
        <v>0.10052251803931327</v>
      </c>
      <c r="T118" s="4">
        <f t="shared" si="18"/>
        <v>5.8534301100444863E-3</v>
      </c>
      <c r="U118" s="4">
        <f t="shared" si="19"/>
        <v>0.55990895789302553</v>
      </c>
    </row>
    <row r="119" spans="1:21" ht="14.4">
      <c r="A119" s="1" t="str">
        <f>all!A119</f>
        <v>Rutherford</v>
      </c>
      <c r="B119" s="1" t="s">
        <v>294</v>
      </c>
      <c r="C119" s="1">
        <v>1384</v>
      </c>
      <c r="D119" s="1">
        <v>156</v>
      </c>
      <c r="E119" s="1">
        <v>18</v>
      </c>
      <c r="F119" s="1">
        <v>1257</v>
      </c>
      <c r="G119" s="2">
        <v>2312</v>
      </c>
      <c r="H119" s="1">
        <v>897</v>
      </c>
      <c r="I119" s="1">
        <v>93</v>
      </c>
      <c r="J119" s="1">
        <v>1275</v>
      </c>
      <c r="K119" s="2">
        <f t="shared" si="36"/>
        <v>1384</v>
      </c>
      <c r="L119" s="6">
        <f t="shared" si="36"/>
        <v>156</v>
      </c>
      <c r="M119" s="6">
        <f t="shared" si="36"/>
        <v>18</v>
      </c>
      <c r="N119" s="6">
        <f t="shared" si="36"/>
        <v>1257</v>
      </c>
      <c r="O119" s="2">
        <f t="shared" si="36"/>
        <v>2312</v>
      </c>
      <c r="P119" s="6">
        <f t="shared" si="36"/>
        <v>897</v>
      </c>
      <c r="Q119" s="6">
        <f t="shared" si="36"/>
        <v>93</v>
      </c>
      <c r="R119" s="1">
        <f t="shared" si="36"/>
        <v>1275</v>
      </c>
      <c r="S119" s="3">
        <f t="shared" si="17"/>
        <v>4.0224913494809687E-2</v>
      </c>
      <c r="T119" s="4">
        <f t="shared" si="18"/>
        <v>1.300578034682081E-2</v>
      </c>
      <c r="U119" s="4">
        <f t="shared" si="19"/>
        <v>0.49644549763033174</v>
      </c>
    </row>
    <row r="120" spans="1:21" ht="14.4">
      <c r="A120" s="1" t="str">
        <f>all!A120</f>
        <v>Sampson</v>
      </c>
      <c r="B120" s="1" t="s">
        <v>296</v>
      </c>
      <c r="C120" s="1">
        <v>2272</v>
      </c>
      <c r="D120" s="1">
        <v>35</v>
      </c>
      <c r="E120" s="1">
        <v>9</v>
      </c>
      <c r="F120" s="1">
        <v>2229</v>
      </c>
      <c r="G120" s="2">
        <v>3478</v>
      </c>
      <c r="H120" s="1">
        <v>220</v>
      </c>
      <c r="I120" s="1">
        <v>133</v>
      </c>
      <c r="J120" s="1">
        <v>3093</v>
      </c>
      <c r="K120" s="2">
        <f t="shared" si="36"/>
        <v>2272</v>
      </c>
      <c r="L120" s="6">
        <f t="shared" si="36"/>
        <v>35</v>
      </c>
      <c r="M120" s="6">
        <f t="shared" si="36"/>
        <v>9</v>
      </c>
      <c r="N120" s="6">
        <f t="shared" si="36"/>
        <v>2229</v>
      </c>
      <c r="O120" s="2">
        <f t="shared" si="36"/>
        <v>3478</v>
      </c>
      <c r="P120" s="6">
        <f t="shared" si="36"/>
        <v>220</v>
      </c>
      <c r="Q120" s="6">
        <f t="shared" si="36"/>
        <v>133</v>
      </c>
      <c r="R120" s="1">
        <f t="shared" si="36"/>
        <v>3093</v>
      </c>
      <c r="S120" s="3">
        <f t="shared" si="17"/>
        <v>3.824036802760207E-2</v>
      </c>
      <c r="T120" s="4">
        <f t="shared" si="18"/>
        <v>3.9612676056338027E-3</v>
      </c>
      <c r="U120" s="4">
        <f t="shared" si="19"/>
        <v>0.41882750845546785</v>
      </c>
    </row>
    <row r="121" spans="1:21" ht="14.4">
      <c r="A121" s="1" t="str">
        <f>all!A121</f>
        <v>Scotland</v>
      </c>
      <c r="B121" s="1" t="s">
        <v>297</v>
      </c>
      <c r="C121" s="1">
        <v>630</v>
      </c>
      <c r="D121" s="1">
        <v>141</v>
      </c>
      <c r="E121" s="1">
        <v>14</v>
      </c>
      <c r="F121" s="1">
        <v>445</v>
      </c>
      <c r="G121" s="2">
        <v>1027</v>
      </c>
      <c r="H121" s="1">
        <v>301</v>
      </c>
      <c r="I121" s="1">
        <v>104</v>
      </c>
      <c r="J121" s="1">
        <v>598</v>
      </c>
      <c r="K121" s="2">
        <f t="shared" si="36"/>
        <v>630</v>
      </c>
      <c r="L121" s="6">
        <f t="shared" si="36"/>
        <v>141</v>
      </c>
      <c r="M121" s="6">
        <f t="shared" si="36"/>
        <v>14</v>
      </c>
      <c r="N121" s="6">
        <f t="shared" si="36"/>
        <v>445</v>
      </c>
      <c r="O121" s="2">
        <f t="shared" si="36"/>
        <v>1027</v>
      </c>
      <c r="P121" s="6">
        <f t="shared" si="36"/>
        <v>301</v>
      </c>
      <c r="Q121" s="6">
        <f t="shared" si="36"/>
        <v>104</v>
      </c>
      <c r="R121" s="1">
        <f t="shared" si="36"/>
        <v>598</v>
      </c>
      <c r="S121" s="3">
        <f t="shared" si="17"/>
        <v>0.10126582278481013</v>
      </c>
      <c r="T121" s="4">
        <f t="shared" si="18"/>
        <v>2.2222222222222223E-2</v>
      </c>
      <c r="U121" s="4">
        <f t="shared" si="19"/>
        <v>0.42665388302972196</v>
      </c>
    </row>
    <row r="122" spans="1:21" ht="14.4">
      <c r="A122" s="1" t="str">
        <f>all!A122</f>
        <v>Stanly</v>
      </c>
      <c r="B122" s="1" t="s">
        <v>299</v>
      </c>
      <c r="C122" s="1"/>
      <c r="D122" s="1"/>
      <c r="E122" s="1"/>
      <c r="F122" s="1"/>
      <c r="G122" s="2"/>
      <c r="H122" s="1"/>
      <c r="I122" s="1"/>
      <c r="J122" s="1"/>
      <c r="K122" s="2">
        <f t="shared" si="36"/>
        <v>0</v>
      </c>
      <c r="L122" s="6">
        <f t="shared" si="36"/>
        <v>0</v>
      </c>
      <c r="M122" s="6">
        <f t="shared" si="36"/>
        <v>0</v>
      </c>
      <c r="N122" s="6">
        <f t="shared" si="36"/>
        <v>0</v>
      </c>
      <c r="O122" s="2">
        <f t="shared" si="36"/>
        <v>0</v>
      </c>
      <c r="P122" s="6">
        <f t="shared" si="36"/>
        <v>0</v>
      </c>
      <c r="Q122" s="6">
        <f t="shared" si="36"/>
        <v>0</v>
      </c>
      <c r="R122" s="1">
        <f t="shared" si="36"/>
        <v>0</v>
      </c>
      <c r="S122" s="3" t="str">
        <f t="shared" si="17"/>
        <v/>
      </c>
      <c r="T122" s="4" t="str">
        <f t="shared" si="18"/>
        <v/>
      </c>
      <c r="U122" s="4" t="str">
        <f t="shared" si="19"/>
        <v/>
      </c>
    </row>
    <row r="123" spans="1:21" ht="14.4">
      <c r="A123" s="1" t="str">
        <f>all!A123</f>
        <v>Stokes</v>
      </c>
      <c r="B123" s="1" t="s">
        <v>301</v>
      </c>
      <c r="C123" s="1">
        <v>1697</v>
      </c>
      <c r="D123" s="1">
        <v>65</v>
      </c>
      <c r="E123" s="1">
        <v>3</v>
      </c>
      <c r="F123" s="1">
        <v>1614</v>
      </c>
      <c r="G123" s="2">
        <v>1773</v>
      </c>
      <c r="H123" s="1">
        <v>208</v>
      </c>
      <c r="I123" s="1">
        <v>116</v>
      </c>
      <c r="J123" s="1">
        <v>1453</v>
      </c>
      <c r="K123" s="2">
        <f t="shared" si="36"/>
        <v>1697</v>
      </c>
      <c r="L123" s="6">
        <f t="shared" si="36"/>
        <v>65</v>
      </c>
      <c r="M123" s="6">
        <f t="shared" si="36"/>
        <v>3</v>
      </c>
      <c r="N123" s="6">
        <f t="shared" si="36"/>
        <v>1614</v>
      </c>
      <c r="O123" s="2">
        <f t="shared" si="36"/>
        <v>1773</v>
      </c>
      <c r="P123" s="6">
        <f t="shared" si="36"/>
        <v>208</v>
      </c>
      <c r="Q123" s="6">
        <f t="shared" si="36"/>
        <v>116</v>
      </c>
      <c r="R123" s="1">
        <f t="shared" si="36"/>
        <v>1453</v>
      </c>
      <c r="S123" s="3">
        <f t="shared" si="17"/>
        <v>6.5425831923293848E-2</v>
      </c>
      <c r="T123" s="4">
        <f t="shared" si="18"/>
        <v>1.7678255745433118E-3</v>
      </c>
      <c r="U123" s="4">
        <f t="shared" si="19"/>
        <v>0.52624714704923381</v>
      </c>
    </row>
    <row r="124" spans="1:21" ht="14.4">
      <c r="A124" s="1" t="str">
        <f>all!A124</f>
        <v>Surry</v>
      </c>
      <c r="B124" s="1" t="s">
        <v>303</v>
      </c>
      <c r="C124" s="1">
        <v>1589</v>
      </c>
      <c r="D124" s="1">
        <v>12</v>
      </c>
      <c r="E124" s="1">
        <v>41</v>
      </c>
      <c r="F124" s="1">
        <v>1536</v>
      </c>
      <c r="G124" s="2">
        <v>2173</v>
      </c>
      <c r="H124" s="1">
        <v>55</v>
      </c>
      <c r="I124" s="1">
        <v>248</v>
      </c>
      <c r="J124" s="1">
        <v>1870</v>
      </c>
      <c r="K124" s="2">
        <f t="shared" si="36"/>
        <v>1589</v>
      </c>
      <c r="L124" s="6">
        <f t="shared" si="36"/>
        <v>12</v>
      </c>
      <c r="M124" s="6">
        <f t="shared" si="36"/>
        <v>41</v>
      </c>
      <c r="N124" s="6">
        <f t="shared" si="36"/>
        <v>1536</v>
      </c>
      <c r="O124" s="2">
        <f t="shared" si="36"/>
        <v>2173</v>
      </c>
      <c r="P124" s="6">
        <f t="shared" si="36"/>
        <v>55</v>
      </c>
      <c r="Q124" s="6">
        <f t="shared" si="36"/>
        <v>248</v>
      </c>
      <c r="R124" s="1">
        <f t="shared" si="36"/>
        <v>1870</v>
      </c>
      <c r="S124" s="3">
        <f t="shared" si="17"/>
        <v>0.11412793373216751</v>
      </c>
      <c r="T124" s="4">
        <f t="shared" si="18"/>
        <v>2.5802391441157962E-2</v>
      </c>
      <c r="U124" s="4">
        <f t="shared" si="19"/>
        <v>0.4509688784497945</v>
      </c>
    </row>
    <row r="125" spans="1:21" ht="14.4">
      <c r="A125" s="1" t="s">
        <v>345</v>
      </c>
      <c r="B125" s="1" t="s">
        <v>344</v>
      </c>
      <c r="C125" s="5"/>
      <c r="D125" s="1"/>
      <c r="E125" s="1"/>
      <c r="F125" s="1"/>
      <c r="G125" s="2"/>
      <c r="H125" s="1"/>
      <c r="I125" s="1"/>
      <c r="J125" s="1"/>
      <c r="K125" s="2">
        <f t="shared" si="36"/>
        <v>0</v>
      </c>
      <c r="L125" s="6">
        <f t="shared" si="36"/>
        <v>0</v>
      </c>
      <c r="M125" s="6">
        <f t="shared" si="36"/>
        <v>0</v>
      </c>
      <c r="N125" s="6">
        <f t="shared" si="36"/>
        <v>0</v>
      </c>
      <c r="O125" s="2">
        <f t="shared" si="36"/>
        <v>0</v>
      </c>
      <c r="P125" s="6">
        <f t="shared" si="36"/>
        <v>0</v>
      </c>
      <c r="Q125" s="6">
        <f t="shared" si="36"/>
        <v>0</v>
      </c>
      <c r="R125" s="1">
        <f t="shared" si="36"/>
        <v>0</v>
      </c>
      <c r="S125" s="3" t="str">
        <f t="shared" si="17"/>
        <v/>
      </c>
      <c r="T125" s="4" t="str">
        <f t="shared" si="18"/>
        <v/>
      </c>
      <c r="U125" s="4" t="str">
        <f t="shared" si="19"/>
        <v/>
      </c>
    </row>
    <row r="126" spans="1:21" ht="14.4">
      <c r="A126" s="1" t="str">
        <f>all!A126</f>
        <v>Transylvania</v>
      </c>
      <c r="B126" s="1" t="s">
        <v>305</v>
      </c>
      <c r="C126" s="1">
        <v>330</v>
      </c>
      <c r="D126" s="1">
        <v>115</v>
      </c>
      <c r="E126" s="1">
        <v>35</v>
      </c>
      <c r="F126" s="1">
        <v>180</v>
      </c>
      <c r="G126" s="2">
        <v>607</v>
      </c>
      <c r="H126" s="1">
        <v>112</v>
      </c>
      <c r="I126" s="1">
        <v>153</v>
      </c>
      <c r="J126" s="1">
        <v>342</v>
      </c>
      <c r="K126" s="2">
        <f t="shared" si="36"/>
        <v>330</v>
      </c>
      <c r="L126" s="6">
        <f t="shared" si="36"/>
        <v>115</v>
      </c>
      <c r="M126" s="6">
        <f t="shared" si="36"/>
        <v>35</v>
      </c>
      <c r="N126" s="6">
        <f t="shared" si="36"/>
        <v>180</v>
      </c>
      <c r="O126" s="2">
        <f t="shared" si="36"/>
        <v>607</v>
      </c>
      <c r="P126" s="6">
        <f t="shared" si="36"/>
        <v>112</v>
      </c>
      <c r="Q126" s="6">
        <f t="shared" si="36"/>
        <v>153</v>
      </c>
      <c r="R126" s="1">
        <f t="shared" si="36"/>
        <v>342</v>
      </c>
      <c r="S126" s="3">
        <f t="shared" si="17"/>
        <v>0.25205930807248766</v>
      </c>
      <c r="T126" s="4">
        <f t="shared" si="18"/>
        <v>0.10606060606060606</v>
      </c>
      <c r="U126" s="4">
        <f t="shared" si="19"/>
        <v>0.34482758620689657</v>
      </c>
    </row>
    <row r="127" spans="1:21" ht="14.4">
      <c r="A127" s="1" t="str">
        <f>all!A127</f>
        <v>Tyrrell</v>
      </c>
      <c r="B127" s="1" t="s">
        <v>307</v>
      </c>
      <c r="C127" s="1">
        <v>14</v>
      </c>
      <c r="D127" s="1">
        <v>2</v>
      </c>
      <c r="E127" s="1">
        <v>0</v>
      </c>
      <c r="F127" s="1">
        <v>11</v>
      </c>
      <c r="G127" s="2">
        <v>66</v>
      </c>
      <c r="H127" s="1">
        <v>6</v>
      </c>
      <c r="I127" s="1">
        <v>9</v>
      </c>
      <c r="J127" s="1">
        <v>63</v>
      </c>
      <c r="K127" s="2">
        <f t="shared" si="36"/>
        <v>14</v>
      </c>
      <c r="L127" s="6">
        <f t="shared" si="36"/>
        <v>2</v>
      </c>
      <c r="M127" s="6">
        <f t="shared" si="36"/>
        <v>0</v>
      </c>
      <c r="N127" s="6">
        <f t="shared" si="36"/>
        <v>11</v>
      </c>
      <c r="O127" s="2">
        <f t="shared" si="36"/>
        <v>66</v>
      </c>
      <c r="P127" s="6">
        <f t="shared" si="36"/>
        <v>6</v>
      </c>
      <c r="Q127" s="6">
        <f t="shared" si="36"/>
        <v>9</v>
      </c>
      <c r="R127" s="1">
        <f t="shared" si="36"/>
        <v>63</v>
      </c>
      <c r="S127" s="3">
        <f t="shared" si="17"/>
        <v>0.13636363636363635</v>
      </c>
      <c r="T127" s="4">
        <f t="shared" si="18"/>
        <v>0</v>
      </c>
      <c r="U127" s="4">
        <f t="shared" si="19"/>
        <v>0.14864864864864866</v>
      </c>
    </row>
    <row r="128" spans="1:21" ht="14.4">
      <c r="A128" s="1" t="str">
        <f>all!A128</f>
        <v>Union</v>
      </c>
      <c r="B128" s="1" t="s">
        <v>309</v>
      </c>
      <c r="C128" s="1"/>
      <c r="D128" s="1"/>
      <c r="E128" s="1"/>
      <c r="F128" s="1"/>
      <c r="G128" s="2">
        <v>7373</v>
      </c>
      <c r="H128" s="1">
        <v>1167</v>
      </c>
      <c r="I128" s="1">
        <v>378</v>
      </c>
      <c r="J128" s="1">
        <v>5160</v>
      </c>
      <c r="K128" s="2">
        <f t="shared" si="36"/>
        <v>0</v>
      </c>
      <c r="L128" s="6">
        <f t="shared" si="36"/>
        <v>0</v>
      </c>
      <c r="M128" s="6">
        <f t="shared" si="36"/>
        <v>0</v>
      </c>
      <c r="N128" s="6">
        <f t="shared" si="36"/>
        <v>0</v>
      </c>
      <c r="O128" s="2">
        <f t="shared" si="36"/>
        <v>7373</v>
      </c>
      <c r="P128" s="6">
        <f t="shared" si="36"/>
        <v>1167</v>
      </c>
      <c r="Q128" s="6">
        <f t="shared" si="36"/>
        <v>378</v>
      </c>
      <c r="R128" s="1">
        <f t="shared" si="36"/>
        <v>5160</v>
      </c>
      <c r="S128" s="3">
        <f t="shared" si="17"/>
        <v>5.1268140512681408E-2</v>
      </c>
      <c r="T128" s="4" t="str">
        <f t="shared" si="18"/>
        <v/>
      </c>
      <c r="U128" s="4">
        <f t="shared" si="19"/>
        <v>0</v>
      </c>
    </row>
    <row r="129" spans="1:21" ht="14.4">
      <c r="A129" s="1" t="str">
        <f>all!A129</f>
        <v>Vance</v>
      </c>
      <c r="B129" s="1" t="s">
        <v>311</v>
      </c>
      <c r="C129" s="1"/>
      <c r="D129" s="1"/>
      <c r="E129" s="1"/>
      <c r="F129" s="1"/>
      <c r="G129" s="2"/>
      <c r="H129" s="1"/>
      <c r="I129" s="1"/>
      <c r="J129" s="1"/>
      <c r="K129" s="2">
        <f t="shared" si="36"/>
        <v>0</v>
      </c>
      <c r="L129" s="6">
        <f t="shared" si="36"/>
        <v>0</v>
      </c>
      <c r="M129" s="6">
        <f t="shared" si="36"/>
        <v>0</v>
      </c>
      <c r="N129" s="6">
        <f t="shared" si="36"/>
        <v>0</v>
      </c>
      <c r="O129" s="2">
        <f t="shared" si="36"/>
        <v>0</v>
      </c>
      <c r="P129" s="6">
        <f t="shared" si="36"/>
        <v>0</v>
      </c>
      <c r="Q129" s="6">
        <f t="shared" si="36"/>
        <v>0</v>
      </c>
      <c r="R129" s="1">
        <f t="shared" si="36"/>
        <v>0</v>
      </c>
      <c r="S129" s="3" t="str">
        <f t="shared" si="17"/>
        <v/>
      </c>
      <c r="T129" s="4" t="str">
        <f t="shared" si="18"/>
        <v/>
      </c>
      <c r="U129" s="4" t="str">
        <f t="shared" si="19"/>
        <v/>
      </c>
    </row>
    <row r="130" spans="1:21" ht="14.4">
      <c r="A130" s="1" t="str">
        <f>all!A130</f>
        <v>Wake</v>
      </c>
      <c r="B130" s="1" t="s">
        <v>312</v>
      </c>
      <c r="C130" s="1"/>
      <c r="D130" s="1"/>
      <c r="E130" s="1"/>
      <c r="F130" s="1"/>
      <c r="G130" s="2"/>
      <c r="H130" s="1"/>
      <c r="I130" s="1"/>
      <c r="J130" s="1"/>
      <c r="K130" s="2">
        <f>C131+C130</f>
        <v>5164</v>
      </c>
      <c r="L130" s="6">
        <f t="shared" ref="L130:R130" si="37">D131+D130</f>
        <v>770</v>
      </c>
      <c r="M130" s="6">
        <f t="shared" si="37"/>
        <v>90</v>
      </c>
      <c r="N130" s="6">
        <f t="shared" si="37"/>
        <v>4258</v>
      </c>
      <c r="O130" s="2">
        <f t="shared" si="37"/>
        <v>4474</v>
      </c>
      <c r="P130" s="6">
        <f t="shared" si="37"/>
        <v>1484</v>
      </c>
      <c r="Q130" s="6">
        <f t="shared" si="37"/>
        <v>418</v>
      </c>
      <c r="R130" s="1">
        <f t="shared" si="37"/>
        <v>2510</v>
      </c>
      <c r="S130" s="3">
        <f t="shared" si="17"/>
        <v>9.3428699150648192E-2</v>
      </c>
      <c r="T130" s="4">
        <f t="shared" si="18"/>
        <v>1.7428350116189002E-2</v>
      </c>
      <c r="U130" s="4">
        <f t="shared" si="19"/>
        <v>0.62913711583924348</v>
      </c>
    </row>
    <row r="131" spans="1:21" ht="14.4">
      <c r="A131" s="1"/>
      <c r="B131" s="1" t="s">
        <v>313</v>
      </c>
      <c r="C131" s="1">
        <v>5164</v>
      </c>
      <c r="D131" s="1">
        <v>770</v>
      </c>
      <c r="E131" s="1">
        <v>90</v>
      </c>
      <c r="F131" s="1">
        <v>4258</v>
      </c>
      <c r="G131" s="2">
        <v>4474</v>
      </c>
      <c r="H131" s="1">
        <v>1484</v>
      </c>
      <c r="I131" s="1">
        <v>418</v>
      </c>
      <c r="J131" s="1">
        <v>2510</v>
      </c>
      <c r="K131" s="2"/>
      <c r="L131" s="6"/>
      <c r="M131" s="6"/>
      <c r="N131" s="6"/>
      <c r="O131" s="2"/>
      <c r="P131" s="6"/>
      <c r="Q131" s="6"/>
      <c r="R131" s="1"/>
      <c r="S131" s="3" t="str">
        <f t="shared" si="17"/>
        <v/>
      </c>
      <c r="T131" s="4" t="str">
        <f t="shared" si="18"/>
        <v/>
      </c>
      <c r="U131" s="4" t="str">
        <f t="shared" si="19"/>
        <v/>
      </c>
    </row>
    <row r="132" spans="1:21" ht="14.4">
      <c r="A132" s="1" t="str">
        <f>all!A132</f>
        <v>Warren</v>
      </c>
      <c r="B132" s="1" t="s">
        <v>315</v>
      </c>
      <c r="C132" s="1">
        <v>248</v>
      </c>
      <c r="D132" s="1">
        <v>8</v>
      </c>
      <c r="E132" s="1">
        <v>0</v>
      </c>
      <c r="F132" s="1">
        <v>234</v>
      </c>
      <c r="G132" s="2">
        <v>737</v>
      </c>
      <c r="H132" s="1">
        <v>58</v>
      </c>
      <c r="I132" s="1">
        <v>1</v>
      </c>
      <c r="J132" s="1">
        <v>628</v>
      </c>
      <c r="K132" s="2">
        <f t="shared" ref="K132:R133" si="38">C132</f>
        <v>248</v>
      </c>
      <c r="L132" s="6">
        <f t="shared" si="38"/>
        <v>8</v>
      </c>
      <c r="M132" s="6">
        <f t="shared" si="38"/>
        <v>0</v>
      </c>
      <c r="N132" s="6">
        <f t="shared" si="38"/>
        <v>234</v>
      </c>
      <c r="O132" s="2">
        <f t="shared" si="38"/>
        <v>737</v>
      </c>
      <c r="P132" s="6">
        <f t="shared" si="38"/>
        <v>58</v>
      </c>
      <c r="Q132" s="6">
        <f t="shared" si="38"/>
        <v>1</v>
      </c>
      <c r="R132" s="1">
        <f t="shared" si="38"/>
        <v>628</v>
      </c>
      <c r="S132" s="3">
        <f t="shared" si="17"/>
        <v>1.3568521031207597E-3</v>
      </c>
      <c r="T132" s="4">
        <f t="shared" si="18"/>
        <v>0</v>
      </c>
      <c r="U132" s="4">
        <f t="shared" si="19"/>
        <v>0.27146171693735499</v>
      </c>
    </row>
    <row r="133" spans="1:21" ht="14.4">
      <c r="A133" s="1" t="str">
        <f>all!A133</f>
        <v>Washington</v>
      </c>
      <c r="B133" s="1" t="s">
        <v>317</v>
      </c>
      <c r="C133" s="1"/>
      <c r="D133" s="1"/>
      <c r="E133" s="1"/>
      <c r="F133" s="1"/>
      <c r="G133" s="2"/>
      <c r="H133" s="1"/>
      <c r="I133" s="1"/>
      <c r="J133" s="1"/>
      <c r="K133" s="2">
        <f t="shared" si="38"/>
        <v>0</v>
      </c>
      <c r="L133" s="6">
        <f t="shared" si="38"/>
        <v>0</v>
      </c>
      <c r="M133" s="6">
        <f t="shared" si="38"/>
        <v>0</v>
      </c>
      <c r="N133" s="6">
        <f t="shared" si="38"/>
        <v>0</v>
      </c>
      <c r="O133" s="2">
        <f t="shared" si="38"/>
        <v>0</v>
      </c>
      <c r="P133" s="6">
        <f t="shared" si="38"/>
        <v>0</v>
      </c>
      <c r="Q133" s="6">
        <f t="shared" si="38"/>
        <v>0</v>
      </c>
      <c r="R133" s="1">
        <f t="shared" si="38"/>
        <v>0</v>
      </c>
      <c r="S133" s="3" t="str">
        <f t="shared" si="17"/>
        <v/>
      </c>
      <c r="T133" s="4" t="str">
        <f t="shared" si="18"/>
        <v/>
      </c>
      <c r="U133" s="4" t="str">
        <f t="shared" si="19"/>
        <v/>
      </c>
    </row>
    <row r="134" spans="1:21" ht="14.4">
      <c r="A134" s="1" t="str">
        <f>all!A134</f>
        <v>Watauga</v>
      </c>
      <c r="B134" s="1" t="s">
        <v>319</v>
      </c>
      <c r="C134" s="1"/>
      <c r="D134" s="1"/>
      <c r="E134" s="1"/>
      <c r="F134" s="1"/>
      <c r="G134" s="2"/>
      <c r="H134" s="1"/>
      <c r="I134" s="1"/>
      <c r="J134" s="1"/>
      <c r="K134" s="2">
        <f>C135+C134</f>
        <v>743</v>
      </c>
      <c r="L134" s="6">
        <f t="shared" ref="L134:R134" si="39">D135+D134</f>
        <v>374</v>
      </c>
      <c r="M134" s="6">
        <f t="shared" si="39"/>
        <v>5</v>
      </c>
      <c r="N134" s="6">
        <f t="shared" si="39"/>
        <v>348</v>
      </c>
      <c r="O134" s="2">
        <f t="shared" si="39"/>
        <v>738</v>
      </c>
      <c r="P134" s="6">
        <f t="shared" si="39"/>
        <v>501</v>
      </c>
      <c r="Q134" s="6">
        <f t="shared" si="39"/>
        <v>145</v>
      </c>
      <c r="R134" s="1">
        <f t="shared" si="39"/>
        <v>110</v>
      </c>
      <c r="S134" s="3">
        <f t="shared" si="17"/>
        <v>0.19647696476964768</v>
      </c>
      <c r="T134" s="4">
        <f t="shared" si="18"/>
        <v>6.7294751009421266E-3</v>
      </c>
      <c r="U134" s="4">
        <f t="shared" si="19"/>
        <v>0.75982532751091703</v>
      </c>
    </row>
    <row r="135" spans="1:21" ht="14.4">
      <c r="A135" s="1"/>
      <c r="B135" s="1" t="s">
        <v>320</v>
      </c>
      <c r="C135" s="1">
        <v>743</v>
      </c>
      <c r="D135" s="1">
        <v>374</v>
      </c>
      <c r="E135" s="1">
        <v>5</v>
      </c>
      <c r="F135" s="1">
        <v>348</v>
      </c>
      <c r="G135" s="2">
        <v>738</v>
      </c>
      <c r="H135" s="1">
        <v>501</v>
      </c>
      <c r="I135" s="1">
        <v>145</v>
      </c>
      <c r="J135" s="1">
        <v>110</v>
      </c>
      <c r="K135" s="2"/>
      <c r="L135" s="6"/>
      <c r="M135" s="6"/>
      <c r="N135" s="6"/>
      <c r="O135" s="2"/>
      <c r="P135" s="6"/>
      <c r="Q135" s="6"/>
      <c r="R135" s="1"/>
      <c r="S135" s="3" t="str">
        <f t="shared" ref="S135:S140" si="40">IFERROR(Q135/O135,"")</f>
        <v/>
      </c>
      <c r="T135" s="4" t="str">
        <f t="shared" ref="T135:T140" si="41">IFERROR(M135/K135,"")</f>
        <v/>
      </c>
      <c r="U135" s="4" t="str">
        <f t="shared" si="19"/>
        <v/>
      </c>
    </row>
    <row r="136" spans="1:21" ht="14.4">
      <c r="A136" s="1" t="str">
        <f>all!A136</f>
        <v>Wayne</v>
      </c>
      <c r="B136" s="1" t="s">
        <v>322</v>
      </c>
      <c r="C136" s="1">
        <v>3727</v>
      </c>
      <c r="D136" s="1">
        <v>122</v>
      </c>
      <c r="E136" s="1">
        <v>36</v>
      </c>
      <c r="F136" s="1">
        <v>3569</v>
      </c>
      <c r="G136" s="2">
        <v>3301</v>
      </c>
      <c r="H136" s="1">
        <v>250</v>
      </c>
      <c r="I136" s="1">
        <v>271</v>
      </c>
      <c r="J136" s="1">
        <v>2780</v>
      </c>
      <c r="K136" s="2">
        <f t="shared" ref="K136:R140" si="42">C136</f>
        <v>3727</v>
      </c>
      <c r="L136" s="6">
        <f t="shared" si="42"/>
        <v>122</v>
      </c>
      <c r="M136" s="6">
        <f t="shared" si="42"/>
        <v>36</v>
      </c>
      <c r="N136" s="6">
        <f t="shared" si="42"/>
        <v>3569</v>
      </c>
      <c r="O136" s="2">
        <f t="shared" si="42"/>
        <v>3301</v>
      </c>
      <c r="P136" s="6">
        <f t="shared" si="42"/>
        <v>250</v>
      </c>
      <c r="Q136" s="6">
        <f t="shared" si="42"/>
        <v>271</v>
      </c>
      <c r="R136" s="1">
        <f t="shared" si="42"/>
        <v>2780</v>
      </c>
      <c r="S136" s="3">
        <f t="shared" si="40"/>
        <v>8.2096334444107841E-2</v>
      </c>
      <c r="T136" s="4">
        <f t="shared" si="41"/>
        <v>9.6592433592701896E-3</v>
      </c>
      <c r="U136" s="4">
        <f t="shared" si="19"/>
        <v>0.56213576941250587</v>
      </c>
    </row>
    <row r="137" spans="1:21" ht="14.4">
      <c r="A137" s="1" t="str">
        <f>all!A137</f>
        <v>Wilkes</v>
      </c>
      <c r="B137" s="1" t="s">
        <v>324</v>
      </c>
      <c r="C137" s="143">
        <v>2733</v>
      </c>
      <c r="D137" s="143">
        <v>277</v>
      </c>
      <c r="E137" s="143">
        <v>23</v>
      </c>
      <c r="F137" s="143">
        <v>2416</v>
      </c>
      <c r="G137" s="144">
        <v>3282</v>
      </c>
      <c r="H137" s="144">
        <v>640</v>
      </c>
      <c r="I137" s="144">
        <v>220</v>
      </c>
      <c r="J137" s="144">
        <v>2419</v>
      </c>
      <c r="K137" s="2">
        <f t="shared" si="42"/>
        <v>2733</v>
      </c>
      <c r="L137" s="6">
        <f t="shared" si="42"/>
        <v>277</v>
      </c>
      <c r="M137" s="6">
        <f t="shared" si="42"/>
        <v>23</v>
      </c>
      <c r="N137" s="6">
        <f t="shared" si="42"/>
        <v>2416</v>
      </c>
      <c r="O137" s="2">
        <f t="shared" si="42"/>
        <v>3282</v>
      </c>
      <c r="P137" s="6">
        <f t="shared" si="42"/>
        <v>640</v>
      </c>
      <c r="Q137" s="6">
        <f t="shared" si="42"/>
        <v>220</v>
      </c>
      <c r="R137" s="1">
        <f t="shared" si="42"/>
        <v>2419</v>
      </c>
      <c r="S137" s="3">
        <f t="shared" si="40"/>
        <v>6.7032297379646555E-2</v>
      </c>
      <c r="T137" s="4">
        <f t="shared" si="41"/>
        <v>8.4156604463959013E-3</v>
      </c>
      <c r="U137" s="4">
        <f t="shared" ref="U137:U140" si="43">IFERROR(N137/(N137+R137),"")</f>
        <v>0.49968976215098243</v>
      </c>
    </row>
    <row r="138" spans="1:21" ht="14.4">
      <c r="A138" s="1" t="str">
        <f>all!A138</f>
        <v>Wilson</v>
      </c>
      <c r="B138" s="1" t="s">
        <v>326</v>
      </c>
      <c r="C138" s="1"/>
      <c r="D138" s="1"/>
      <c r="E138" s="1"/>
      <c r="F138" s="1"/>
      <c r="G138" s="2"/>
      <c r="H138" s="1"/>
      <c r="I138" s="1"/>
      <c r="J138" s="1"/>
      <c r="K138" s="2">
        <f t="shared" si="42"/>
        <v>0</v>
      </c>
      <c r="L138" s="6">
        <f t="shared" si="42"/>
        <v>0</v>
      </c>
      <c r="M138" s="6">
        <f t="shared" si="42"/>
        <v>0</v>
      </c>
      <c r="N138" s="6">
        <f t="shared" si="42"/>
        <v>0</v>
      </c>
      <c r="O138" s="2">
        <f t="shared" si="42"/>
        <v>0</v>
      </c>
      <c r="P138" s="6">
        <f t="shared" si="42"/>
        <v>0</v>
      </c>
      <c r="Q138" s="6">
        <f t="shared" si="42"/>
        <v>0</v>
      </c>
      <c r="R138" s="1">
        <f t="shared" si="42"/>
        <v>0</v>
      </c>
      <c r="S138" s="3" t="str">
        <f t="shared" si="40"/>
        <v/>
      </c>
      <c r="T138" s="4" t="str">
        <f t="shared" si="41"/>
        <v/>
      </c>
      <c r="U138" s="4" t="str">
        <f t="shared" si="43"/>
        <v/>
      </c>
    </row>
    <row r="139" spans="1:21" ht="14.4">
      <c r="A139" s="1" t="str">
        <f>all!A139</f>
        <v>Yadkin</v>
      </c>
      <c r="B139" s="1" t="s">
        <v>328</v>
      </c>
      <c r="C139" s="1">
        <v>1109</v>
      </c>
      <c r="D139" s="1">
        <v>3</v>
      </c>
      <c r="E139" s="1">
        <v>4</v>
      </c>
      <c r="F139" s="1">
        <v>1093</v>
      </c>
      <c r="G139" s="2">
        <v>1150</v>
      </c>
      <c r="H139" s="1">
        <v>35</v>
      </c>
      <c r="I139" s="1">
        <v>78</v>
      </c>
      <c r="J139" s="1">
        <v>992</v>
      </c>
      <c r="K139" s="2">
        <f t="shared" si="42"/>
        <v>1109</v>
      </c>
      <c r="L139" s="6">
        <f t="shared" si="42"/>
        <v>3</v>
      </c>
      <c r="M139" s="6">
        <f t="shared" si="42"/>
        <v>4</v>
      </c>
      <c r="N139" s="6">
        <f t="shared" si="42"/>
        <v>1093</v>
      </c>
      <c r="O139" s="2">
        <f t="shared" si="42"/>
        <v>1150</v>
      </c>
      <c r="P139" s="6">
        <f t="shared" si="42"/>
        <v>35</v>
      </c>
      <c r="Q139" s="6">
        <f t="shared" si="42"/>
        <v>78</v>
      </c>
      <c r="R139" s="1">
        <f t="shared" si="42"/>
        <v>992</v>
      </c>
      <c r="S139" s="3">
        <f t="shared" si="40"/>
        <v>6.7826086956521744E-2</v>
      </c>
      <c r="T139" s="4">
        <f t="shared" si="41"/>
        <v>3.6068530207394047E-3</v>
      </c>
      <c r="U139" s="4">
        <f t="shared" si="43"/>
        <v>0.52422062350119902</v>
      </c>
    </row>
    <row r="140" spans="1:21" ht="14.4">
      <c r="A140" s="1" t="str">
        <f>all!A140</f>
        <v>Yancey</v>
      </c>
      <c r="B140" s="1" t="s">
        <v>330</v>
      </c>
      <c r="C140" s="1">
        <v>458</v>
      </c>
      <c r="D140" s="1">
        <v>121</v>
      </c>
      <c r="E140" s="1">
        <v>15</v>
      </c>
      <c r="F140" s="1">
        <v>280</v>
      </c>
      <c r="G140" s="2">
        <v>732</v>
      </c>
      <c r="H140" s="1">
        <v>338</v>
      </c>
      <c r="I140" s="1">
        <v>100</v>
      </c>
      <c r="J140" s="1">
        <v>305</v>
      </c>
      <c r="K140" s="2">
        <f t="shared" si="42"/>
        <v>458</v>
      </c>
      <c r="L140" s="6">
        <f t="shared" si="42"/>
        <v>121</v>
      </c>
      <c r="M140" s="6">
        <f t="shared" si="42"/>
        <v>15</v>
      </c>
      <c r="N140" s="6">
        <f t="shared" si="42"/>
        <v>280</v>
      </c>
      <c r="O140" s="2">
        <f t="shared" si="42"/>
        <v>732</v>
      </c>
      <c r="P140" s="6">
        <f t="shared" si="42"/>
        <v>338</v>
      </c>
      <c r="Q140" s="6">
        <f t="shared" si="42"/>
        <v>100</v>
      </c>
      <c r="R140" s="1">
        <f t="shared" si="42"/>
        <v>305</v>
      </c>
      <c r="S140" s="3">
        <f t="shared" si="40"/>
        <v>0.13661202185792351</v>
      </c>
      <c r="T140" s="4">
        <f t="shared" si="41"/>
        <v>3.2751091703056769E-2</v>
      </c>
      <c r="U140" s="4">
        <f t="shared" si="43"/>
        <v>0.47863247863247865</v>
      </c>
    </row>
    <row r="141" spans="1:21" ht="14.4">
      <c r="A141" s="1"/>
      <c r="B141" s="1"/>
      <c r="C141" s="1"/>
      <c r="D141" s="1"/>
      <c r="E141" s="1"/>
      <c r="F141" s="1"/>
      <c r="G141" s="2"/>
      <c r="H141" s="1"/>
      <c r="I141" s="1"/>
      <c r="J141" s="1"/>
      <c r="K141" s="2"/>
      <c r="L141" s="1"/>
      <c r="M141" s="1"/>
      <c r="N141" s="1"/>
      <c r="O141" s="2"/>
      <c r="P141" s="1"/>
      <c r="Q141" s="1"/>
      <c r="R141" s="1"/>
      <c r="S141" s="3"/>
      <c r="T141" s="4"/>
      <c r="U141" s="4"/>
    </row>
    <row r="142" spans="1:21" ht="14.4">
      <c r="A142" s="7"/>
      <c r="B142" s="7"/>
      <c r="C142" s="7"/>
      <c r="D142" s="7"/>
      <c r="E142" s="7"/>
      <c r="F142" s="7"/>
      <c r="G142" s="8"/>
      <c r="H142" s="7"/>
      <c r="I142" s="7"/>
      <c r="J142" s="7"/>
      <c r="K142" s="8"/>
      <c r="L142" s="7"/>
      <c r="M142" s="7"/>
      <c r="N142" s="7"/>
      <c r="O142" s="8"/>
      <c r="P142" s="7"/>
      <c r="Q142" s="7"/>
      <c r="R142" s="7"/>
      <c r="S142" s="8"/>
      <c r="T142" s="7"/>
      <c r="U142" s="7"/>
    </row>
    <row r="143" spans="1:21" ht="14.4">
      <c r="A143" s="1"/>
      <c r="B143" s="1"/>
      <c r="C143" s="1"/>
      <c r="D143" s="1"/>
      <c r="E143" s="1"/>
      <c r="F143" s="1"/>
      <c r="G143" s="2"/>
      <c r="H143" s="1"/>
      <c r="I143" s="1"/>
      <c r="J143" s="1"/>
      <c r="K143" s="2"/>
      <c r="L143" s="1"/>
      <c r="M143" s="1"/>
      <c r="N143" s="1"/>
      <c r="O143" s="2"/>
      <c r="P143" s="1"/>
      <c r="Q143" s="1"/>
      <c r="R143" s="1"/>
      <c r="S143" s="3"/>
      <c r="T143" s="4"/>
      <c r="U143" s="4"/>
    </row>
    <row r="144" spans="1:21" ht="14.4">
      <c r="A144" s="1"/>
      <c r="B144" s="1"/>
      <c r="C144" s="1"/>
      <c r="D144" s="1"/>
      <c r="E144" s="1"/>
      <c r="F144" s="1"/>
      <c r="G144" s="2"/>
      <c r="H144" s="1"/>
      <c r="I144" s="1"/>
      <c r="J144" s="1"/>
      <c r="K144" s="2"/>
      <c r="L144" s="1"/>
      <c r="M144" s="1"/>
      <c r="N144" s="1"/>
      <c r="O144" s="2"/>
      <c r="P144" s="1"/>
      <c r="Q144" s="1"/>
      <c r="R144" s="1"/>
      <c r="S144" s="3"/>
      <c r="T144" s="4"/>
      <c r="U144" s="4"/>
    </row>
    <row r="145" spans="1:21" ht="14.4">
      <c r="A145" s="1"/>
      <c r="B145" s="1" t="s">
        <v>130</v>
      </c>
      <c r="C145" s="1"/>
      <c r="D145" s="1"/>
      <c r="E145" s="1"/>
      <c r="F145" s="1"/>
      <c r="G145" s="2"/>
      <c r="H145" s="1"/>
      <c r="I145" s="1"/>
      <c r="J145" s="1"/>
      <c r="K145" s="2"/>
      <c r="L145" s="1"/>
      <c r="M145" s="1"/>
      <c r="N145" s="1"/>
      <c r="O145" s="2"/>
      <c r="P145" s="1"/>
      <c r="Q145" s="1"/>
      <c r="R145" s="1"/>
      <c r="S145" s="3"/>
      <c r="T145" s="4"/>
      <c r="U145" s="4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5"/>
  <sheetViews>
    <sheetView zoomScale="90" zoomScaleNormal="90" workbookViewId="0">
      <pane ySplit="3" topLeftCell="A139" activePane="bottomLeft" state="frozen"/>
      <selection activeCell="O48" sqref="O48"/>
      <selection pane="bottomLeft" activeCell="O48" sqref="O48"/>
    </sheetView>
  </sheetViews>
  <sheetFormatPr defaultRowHeight="12.6" customHeight="1"/>
  <cols>
    <col min="1" max="1" width="15.109375" customWidth="1"/>
    <col min="2" max="2" width="29.109375" customWidth="1"/>
    <col min="3" max="3" width="8.109375" bestFit="1" customWidth="1"/>
    <col min="4" max="4" width="8.5546875" bestFit="1" customWidth="1"/>
    <col min="5" max="5" width="6.44140625" bestFit="1" customWidth="1"/>
    <col min="6" max="6" width="11" bestFit="1" customWidth="1"/>
    <col min="7" max="7" width="8.109375" customWidth="1"/>
    <col min="8" max="8" width="8.5546875" bestFit="1" customWidth="1"/>
    <col min="9" max="9" width="7.44140625" bestFit="1" customWidth="1"/>
    <col min="10" max="10" width="9.5546875" customWidth="1"/>
    <col min="11" max="18" width="6.77734375" customWidth="1"/>
    <col min="19" max="21" width="7" customWidth="1"/>
    <col min="22" max="25" width="8.88671875" customWidth="1"/>
  </cols>
  <sheetData>
    <row r="1" spans="1:21" ht="14.4">
      <c r="A1" s="1">
        <v>2007</v>
      </c>
      <c r="B1" s="1"/>
      <c r="C1" s="1"/>
      <c r="D1" s="1"/>
      <c r="E1" s="1"/>
      <c r="F1" s="1"/>
      <c r="G1" s="2"/>
      <c r="H1" s="1"/>
      <c r="I1" s="1"/>
      <c r="J1" s="1"/>
      <c r="K1" s="2" t="s">
        <v>346</v>
      </c>
      <c r="L1" s="1"/>
      <c r="M1" s="1"/>
      <c r="N1" s="1"/>
      <c r="O1" s="2"/>
      <c r="P1" s="1"/>
      <c r="Q1" s="1"/>
      <c r="R1" s="1"/>
      <c r="S1" s="3"/>
      <c r="T1" s="4"/>
      <c r="U1" s="4"/>
    </row>
    <row r="2" spans="1:21" ht="14.4">
      <c r="A2" s="1"/>
      <c r="B2" s="1"/>
      <c r="C2" s="1"/>
      <c r="D2" s="1" t="s">
        <v>4</v>
      </c>
      <c r="E2" s="1"/>
      <c r="F2" s="1"/>
      <c r="G2" s="2"/>
      <c r="H2" s="1" t="s">
        <v>5</v>
      </c>
      <c r="I2" s="1"/>
      <c r="J2" s="1"/>
      <c r="K2" s="2" t="s">
        <v>117</v>
      </c>
      <c r="L2" s="1" t="s">
        <v>4</v>
      </c>
      <c r="M2" s="1"/>
      <c r="N2" s="1"/>
      <c r="O2" s="2" t="s">
        <v>5</v>
      </c>
      <c r="P2" s="1"/>
      <c r="Q2" s="1"/>
      <c r="R2" s="1"/>
      <c r="S2" s="3" t="s">
        <v>8</v>
      </c>
      <c r="T2" s="4"/>
      <c r="U2" s="4" t="s">
        <v>333</v>
      </c>
    </row>
    <row r="3" spans="1:21" ht="14.4">
      <c r="A3" s="1" t="s">
        <v>0</v>
      </c>
      <c r="B3" s="1"/>
      <c r="C3" s="1" t="s">
        <v>6</v>
      </c>
      <c r="D3" s="1" t="s">
        <v>7</v>
      </c>
      <c r="E3" s="1" t="s">
        <v>8</v>
      </c>
      <c r="F3" s="1" t="s">
        <v>9</v>
      </c>
      <c r="G3" s="2" t="s">
        <v>6</v>
      </c>
      <c r="H3" s="1" t="s">
        <v>7</v>
      </c>
      <c r="I3" s="1" t="s">
        <v>8</v>
      </c>
      <c r="J3" s="1" t="s">
        <v>9</v>
      </c>
      <c r="K3" s="2" t="s">
        <v>6</v>
      </c>
      <c r="L3" s="1" t="s">
        <v>7</v>
      </c>
      <c r="M3" s="1" t="s">
        <v>8</v>
      </c>
      <c r="N3" s="1" t="s">
        <v>9</v>
      </c>
      <c r="O3" s="2" t="s">
        <v>6</v>
      </c>
      <c r="P3" s="1" t="s">
        <v>7</v>
      </c>
      <c r="Q3" s="1" t="s">
        <v>8</v>
      </c>
      <c r="R3" s="1" t="s">
        <v>9</v>
      </c>
      <c r="S3" s="3" t="s">
        <v>2</v>
      </c>
      <c r="T3" s="4" t="s">
        <v>3</v>
      </c>
      <c r="U3" s="4" t="s">
        <v>26</v>
      </c>
    </row>
    <row r="4" spans="1:21" ht="14.4">
      <c r="A4" s="1" t="str">
        <f>all!A4</f>
        <v>Alamance</v>
      </c>
      <c r="B4" s="1" t="s">
        <v>132</v>
      </c>
      <c r="C4" s="1">
        <v>4203</v>
      </c>
      <c r="D4" s="1">
        <v>287</v>
      </c>
      <c r="E4" s="1">
        <v>32</v>
      </c>
      <c r="F4" s="1">
        <v>2497</v>
      </c>
      <c r="G4" s="2">
        <v>4047</v>
      </c>
      <c r="H4" s="1">
        <v>523</v>
      </c>
      <c r="I4" s="1">
        <v>426</v>
      </c>
      <c r="J4" s="1">
        <v>1958</v>
      </c>
      <c r="K4" s="2">
        <f>C4</f>
        <v>4203</v>
      </c>
      <c r="L4" s="1">
        <f t="shared" ref="L4:R20" si="0">D4</f>
        <v>287</v>
      </c>
      <c r="M4" s="1">
        <f t="shared" si="0"/>
        <v>32</v>
      </c>
      <c r="N4" s="1">
        <f t="shared" si="0"/>
        <v>2497</v>
      </c>
      <c r="O4" s="2">
        <f t="shared" si="0"/>
        <v>4047</v>
      </c>
      <c r="P4" s="1">
        <f t="shared" si="0"/>
        <v>523</v>
      </c>
      <c r="Q4" s="1">
        <f t="shared" si="0"/>
        <v>426</v>
      </c>
      <c r="R4" s="1">
        <f t="shared" si="0"/>
        <v>1958</v>
      </c>
      <c r="S4" s="3">
        <f>IFERROR(Q4/O4,"")</f>
        <v>0.10526315789473684</v>
      </c>
      <c r="T4" s="4">
        <f>IFERROR(M4/K4,"")</f>
        <v>7.6136093266714255E-3</v>
      </c>
      <c r="U4" s="4">
        <f>IFERROR(N4/(N4+R4),"")</f>
        <v>0.56049382716049378</v>
      </c>
    </row>
    <row r="5" spans="1:21" ht="14.4">
      <c r="A5" s="1" t="str">
        <f>all!A5</f>
        <v>Alexander</v>
      </c>
      <c r="B5" s="1" t="s">
        <v>134</v>
      </c>
      <c r="C5" s="1">
        <v>838</v>
      </c>
      <c r="D5" s="1">
        <v>80</v>
      </c>
      <c r="E5" s="1">
        <v>3</v>
      </c>
      <c r="F5" s="1">
        <v>750</v>
      </c>
      <c r="G5" s="2">
        <v>1233</v>
      </c>
      <c r="H5" s="1">
        <v>463</v>
      </c>
      <c r="I5" s="1">
        <v>90</v>
      </c>
      <c r="J5" s="1">
        <v>650</v>
      </c>
      <c r="K5" s="2">
        <f t="shared" ref="K5:R64" si="1">C5</f>
        <v>838</v>
      </c>
      <c r="L5" s="1">
        <f t="shared" si="0"/>
        <v>80</v>
      </c>
      <c r="M5" s="1">
        <f t="shared" si="0"/>
        <v>3</v>
      </c>
      <c r="N5" s="1">
        <f t="shared" si="0"/>
        <v>750</v>
      </c>
      <c r="O5" s="2">
        <f t="shared" si="0"/>
        <v>1233</v>
      </c>
      <c r="P5" s="1">
        <f t="shared" si="0"/>
        <v>463</v>
      </c>
      <c r="Q5" s="1">
        <f t="shared" si="0"/>
        <v>90</v>
      </c>
      <c r="R5" s="1">
        <f t="shared" si="0"/>
        <v>650</v>
      </c>
      <c r="S5" s="3">
        <f t="shared" ref="S5:S69" si="2">IFERROR(Q5/O5,"")</f>
        <v>7.2992700729927001E-2</v>
      </c>
      <c r="T5" s="4">
        <f t="shared" ref="T5:T69" si="3">IFERROR(M5/K5,"")</f>
        <v>3.5799522673031028E-3</v>
      </c>
      <c r="U5" s="4">
        <f t="shared" ref="U5:U69" si="4">IFERROR(N5/(N5+R5),"")</f>
        <v>0.5357142857142857</v>
      </c>
    </row>
    <row r="6" spans="1:21" ht="14.4">
      <c r="A6" s="1" t="str">
        <f>all!A6</f>
        <v>Alleghany</v>
      </c>
      <c r="B6" s="1" t="s">
        <v>136</v>
      </c>
      <c r="C6" s="1">
        <v>372</v>
      </c>
      <c r="D6" s="1">
        <v>301</v>
      </c>
      <c r="E6" s="1">
        <v>11</v>
      </c>
      <c r="F6" s="1">
        <v>71</v>
      </c>
      <c r="G6" s="2">
        <v>413</v>
      </c>
      <c r="H6" s="1">
        <v>306</v>
      </c>
      <c r="I6" s="1">
        <v>15</v>
      </c>
      <c r="J6" s="1">
        <v>107</v>
      </c>
      <c r="K6" s="2">
        <f t="shared" si="1"/>
        <v>372</v>
      </c>
      <c r="L6" s="1">
        <f t="shared" si="0"/>
        <v>301</v>
      </c>
      <c r="M6" s="1">
        <f t="shared" si="0"/>
        <v>11</v>
      </c>
      <c r="N6" s="1">
        <f t="shared" si="0"/>
        <v>71</v>
      </c>
      <c r="O6" s="2">
        <f t="shared" si="0"/>
        <v>413</v>
      </c>
      <c r="P6" s="1">
        <f t="shared" si="0"/>
        <v>306</v>
      </c>
      <c r="Q6" s="1">
        <f t="shared" si="0"/>
        <v>15</v>
      </c>
      <c r="R6" s="1">
        <f t="shared" si="0"/>
        <v>107</v>
      </c>
      <c r="S6" s="3">
        <f t="shared" si="2"/>
        <v>3.6319612590799029E-2</v>
      </c>
      <c r="T6" s="4">
        <f t="shared" si="3"/>
        <v>2.9569892473118281E-2</v>
      </c>
      <c r="U6" s="4">
        <f t="shared" si="4"/>
        <v>0.398876404494382</v>
      </c>
    </row>
    <row r="7" spans="1:21" ht="14.4">
      <c r="A7" s="1" t="str">
        <f>all!A7</f>
        <v>Anson</v>
      </c>
      <c r="B7" s="1" t="s">
        <v>138</v>
      </c>
      <c r="C7" s="1">
        <v>331</v>
      </c>
      <c r="D7" s="1">
        <v>0</v>
      </c>
      <c r="E7" s="1">
        <v>0</v>
      </c>
      <c r="F7" s="1">
        <v>331</v>
      </c>
      <c r="G7" s="2">
        <v>759</v>
      </c>
      <c r="H7" s="1">
        <v>0</v>
      </c>
      <c r="I7" s="1">
        <v>5</v>
      </c>
      <c r="J7" s="1">
        <v>754</v>
      </c>
      <c r="K7" s="2">
        <f t="shared" si="1"/>
        <v>331</v>
      </c>
      <c r="L7" s="1">
        <f t="shared" si="0"/>
        <v>0</v>
      </c>
      <c r="M7" s="1">
        <f t="shared" si="0"/>
        <v>0</v>
      </c>
      <c r="N7" s="1">
        <f t="shared" si="0"/>
        <v>331</v>
      </c>
      <c r="O7" s="2">
        <f t="shared" si="0"/>
        <v>759</v>
      </c>
      <c r="P7" s="1">
        <f t="shared" si="0"/>
        <v>0</v>
      </c>
      <c r="Q7" s="1">
        <f t="shared" si="0"/>
        <v>5</v>
      </c>
      <c r="R7" s="1">
        <f t="shared" si="0"/>
        <v>754</v>
      </c>
      <c r="S7" s="3">
        <f t="shared" si="2"/>
        <v>6.587615283267457E-3</v>
      </c>
      <c r="T7" s="4">
        <f t="shared" si="3"/>
        <v>0</v>
      </c>
      <c r="U7" s="4">
        <f t="shared" si="4"/>
        <v>0.30506912442396311</v>
      </c>
    </row>
    <row r="8" spans="1:21" ht="14.4">
      <c r="A8" s="1" t="str">
        <f>all!A8</f>
        <v>Ashe</v>
      </c>
      <c r="B8" s="1" t="s">
        <v>140</v>
      </c>
      <c r="C8" s="1">
        <v>512</v>
      </c>
      <c r="D8" s="1">
        <v>35</v>
      </c>
      <c r="E8" s="1">
        <v>1</v>
      </c>
      <c r="F8" s="1">
        <v>476</v>
      </c>
      <c r="G8" s="2">
        <v>721</v>
      </c>
      <c r="H8" s="1">
        <v>96</v>
      </c>
      <c r="I8" s="1">
        <v>72</v>
      </c>
      <c r="J8" s="1">
        <v>553</v>
      </c>
      <c r="K8" s="2">
        <f t="shared" si="1"/>
        <v>512</v>
      </c>
      <c r="L8" s="1">
        <f t="shared" si="0"/>
        <v>35</v>
      </c>
      <c r="M8" s="1">
        <f t="shared" si="0"/>
        <v>1</v>
      </c>
      <c r="N8" s="1">
        <f t="shared" si="0"/>
        <v>476</v>
      </c>
      <c r="O8" s="2">
        <f t="shared" si="0"/>
        <v>721</v>
      </c>
      <c r="P8" s="1">
        <f t="shared" si="0"/>
        <v>96</v>
      </c>
      <c r="Q8" s="1">
        <f t="shared" si="0"/>
        <v>72</v>
      </c>
      <c r="R8" s="1">
        <f t="shared" si="0"/>
        <v>553</v>
      </c>
      <c r="S8" s="3">
        <f t="shared" si="2"/>
        <v>9.9861303744798888E-2</v>
      </c>
      <c r="T8" s="4">
        <f t="shared" si="3"/>
        <v>1.953125E-3</v>
      </c>
      <c r="U8" s="4">
        <f t="shared" si="4"/>
        <v>0.46258503401360546</v>
      </c>
    </row>
    <row r="9" spans="1:21" ht="14.4">
      <c r="A9" s="1" t="str">
        <f>all!A9</f>
        <v>Avery</v>
      </c>
      <c r="B9" s="1" t="s">
        <v>142</v>
      </c>
      <c r="C9" s="1">
        <v>432</v>
      </c>
      <c r="D9" s="1">
        <v>133</v>
      </c>
      <c r="E9" s="1">
        <v>8</v>
      </c>
      <c r="F9" s="1">
        <v>308</v>
      </c>
      <c r="G9" s="2">
        <v>683</v>
      </c>
      <c r="H9" s="1">
        <v>360</v>
      </c>
      <c r="I9" s="1">
        <v>47</v>
      </c>
      <c r="J9" s="1">
        <v>276</v>
      </c>
      <c r="K9" s="2">
        <f t="shared" si="1"/>
        <v>432</v>
      </c>
      <c r="L9" s="1">
        <f t="shared" si="0"/>
        <v>133</v>
      </c>
      <c r="M9" s="1">
        <f t="shared" si="0"/>
        <v>8</v>
      </c>
      <c r="N9" s="1">
        <f t="shared" si="0"/>
        <v>308</v>
      </c>
      <c r="O9" s="2">
        <f t="shared" si="0"/>
        <v>683</v>
      </c>
      <c r="P9" s="1">
        <f t="shared" si="0"/>
        <v>360</v>
      </c>
      <c r="Q9" s="1">
        <f t="shared" si="0"/>
        <v>47</v>
      </c>
      <c r="R9" s="1">
        <f t="shared" si="0"/>
        <v>276</v>
      </c>
      <c r="S9" s="3">
        <f t="shared" si="2"/>
        <v>6.8814055636896049E-2</v>
      </c>
      <c r="T9" s="4">
        <f t="shared" si="3"/>
        <v>1.8518518518518517E-2</v>
      </c>
      <c r="U9" s="4">
        <f t="shared" si="4"/>
        <v>0.5273972602739726</v>
      </c>
    </row>
    <row r="10" spans="1:21" ht="14.4">
      <c r="A10" s="1" t="str">
        <f>all!A10</f>
        <v>Beaufort</v>
      </c>
      <c r="B10" s="1" t="s">
        <v>144</v>
      </c>
      <c r="C10" s="1"/>
      <c r="D10" s="1"/>
      <c r="E10" s="1"/>
      <c r="F10" s="1"/>
      <c r="G10" s="2"/>
      <c r="H10" s="1"/>
      <c r="I10" s="1"/>
      <c r="J10" s="1"/>
      <c r="K10" s="2">
        <f t="shared" si="1"/>
        <v>0</v>
      </c>
      <c r="L10" s="1">
        <f t="shared" si="0"/>
        <v>0</v>
      </c>
      <c r="M10" s="1">
        <f t="shared" si="0"/>
        <v>0</v>
      </c>
      <c r="N10" s="1">
        <f t="shared" si="0"/>
        <v>0</v>
      </c>
      <c r="O10" s="2">
        <f t="shared" si="0"/>
        <v>0</v>
      </c>
      <c r="P10" s="1">
        <f t="shared" si="0"/>
        <v>0</v>
      </c>
      <c r="Q10" s="1">
        <f t="shared" si="0"/>
        <v>0</v>
      </c>
      <c r="R10" s="1">
        <f t="shared" si="0"/>
        <v>0</v>
      </c>
      <c r="S10" s="3" t="str">
        <f t="shared" si="2"/>
        <v/>
      </c>
      <c r="T10" s="4" t="str">
        <f t="shared" si="3"/>
        <v/>
      </c>
      <c r="U10" s="4" t="str">
        <f t="shared" si="4"/>
        <v/>
      </c>
    </row>
    <row r="11" spans="1:21" ht="14.4">
      <c r="A11" s="1" t="str">
        <f>all!A11</f>
        <v>Bertie</v>
      </c>
      <c r="B11" s="1" t="s">
        <v>146</v>
      </c>
      <c r="C11" s="1"/>
      <c r="D11" s="1"/>
      <c r="E11" s="1"/>
      <c r="F11" s="1"/>
      <c r="G11" s="2"/>
      <c r="H11" s="1"/>
      <c r="I11" s="1"/>
      <c r="J11" s="1"/>
      <c r="K11" s="2">
        <f>C11+C12</f>
        <v>0</v>
      </c>
      <c r="L11" s="1">
        <f t="shared" ref="L11:R11" si="5">D11+D12</f>
        <v>0</v>
      </c>
      <c r="M11" s="1">
        <f t="shared" si="5"/>
        <v>0</v>
      </c>
      <c r="N11" s="1">
        <f t="shared" si="5"/>
        <v>0</v>
      </c>
      <c r="O11" s="2">
        <f t="shared" si="5"/>
        <v>0</v>
      </c>
      <c r="P11" s="1">
        <f t="shared" si="5"/>
        <v>0</v>
      </c>
      <c r="Q11" s="1">
        <f t="shared" si="5"/>
        <v>0</v>
      </c>
      <c r="R11" s="1">
        <f t="shared" si="5"/>
        <v>0</v>
      </c>
      <c r="S11" s="3" t="str">
        <f t="shared" si="2"/>
        <v/>
      </c>
      <c r="T11" s="4" t="str">
        <f t="shared" si="3"/>
        <v/>
      </c>
      <c r="U11" s="4" t="str">
        <f t="shared" si="4"/>
        <v/>
      </c>
    </row>
    <row r="12" spans="1:21" ht="14.4">
      <c r="A12" s="1"/>
      <c r="B12" s="1" t="s">
        <v>147</v>
      </c>
      <c r="C12" s="1"/>
      <c r="D12" s="1"/>
      <c r="E12" s="1"/>
      <c r="F12" s="1"/>
      <c r="G12" s="2"/>
      <c r="H12" s="1"/>
      <c r="I12" s="1"/>
      <c r="J12" s="1"/>
      <c r="K12" s="2"/>
      <c r="L12" s="1"/>
      <c r="M12" s="1"/>
      <c r="N12" s="1"/>
      <c r="O12" s="2"/>
      <c r="P12" s="1"/>
      <c r="Q12" s="1"/>
      <c r="R12" s="1"/>
      <c r="S12" s="3" t="str">
        <f t="shared" si="2"/>
        <v/>
      </c>
      <c r="T12" s="4" t="str">
        <f t="shared" si="3"/>
        <v/>
      </c>
      <c r="U12" s="4" t="str">
        <f t="shared" si="4"/>
        <v/>
      </c>
    </row>
    <row r="13" spans="1:21" ht="14.4">
      <c r="A13" s="1" t="str">
        <f>all!A13</f>
        <v>Bladen</v>
      </c>
      <c r="B13" s="1" t="s">
        <v>148</v>
      </c>
      <c r="C13" s="1">
        <v>1104</v>
      </c>
      <c r="D13" s="1">
        <v>322</v>
      </c>
      <c r="E13" s="1">
        <v>16</v>
      </c>
      <c r="F13" s="1">
        <v>778</v>
      </c>
      <c r="G13" s="2">
        <v>1535</v>
      </c>
      <c r="H13" s="1">
        <v>860</v>
      </c>
      <c r="I13" s="1">
        <v>37</v>
      </c>
      <c r="J13" s="1">
        <v>663</v>
      </c>
      <c r="K13" s="2">
        <f t="shared" si="1"/>
        <v>1104</v>
      </c>
      <c r="L13" s="1">
        <f t="shared" si="0"/>
        <v>322</v>
      </c>
      <c r="M13" s="1">
        <f t="shared" si="0"/>
        <v>16</v>
      </c>
      <c r="N13" s="1">
        <f t="shared" si="0"/>
        <v>778</v>
      </c>
      <c r="O13" s="2">
        <f t="shared" si="0"/>
        <v>1535</v>
      </c>
      <c r="P13" s="1">
        <f t="shared" si="0"/>
        <v>860</v>
      </c>
      <c r="Q13" s="1">
        <f t="shared" si="0"/>
        <v>37</v>
      </c>
      <c r="R13" s="1">
        <f t="shared" si="0"/>
        <v>663</v>
      </c>
      <c r="S13" s="3">
        <f t="shared" si="2"/>
        <v>2.4104234527687295E-2</v>
      </c>
      <c r="T13" s="4">
        <f t="shared" si="3"/>
        <v>1.4492753623188406E-2</v>
      </c>
      <c r="U13" s="4">
        <f t="shared" si="4"/>
        <v>0.53990284524635668</v>
      </c>
    </row>
    <row r="14" spans="1:21" ht="14.4">
      <c r="A14" s="1" t="str">
        <f>all!A14</f>
        <v>Brunswick</v>
      </c>
      <c r="B14" s="1" t="s">
        <v>150</v>
      </c>
      <c r="C14" s="1">
        <v>3202</v>
      </c>
      <c r="D14" s="1">
        <v>190</v>
      </c>
      <c r="E14" s="1">
        <v>10</v>
      </c>
      <c r="F14" s="1">
        <v>2922</v>
      </c>
      <c r="G14" s="2">
        <v>2611</v>
      </c>
      <c r="H14" s="1">
        <v>791</v>
      </c>
      <c r="I14" s="1">
        <v>17</v>
      </c>
      <c r="J14" s="1">
        <v>1489</v>
      </c>
      <c r="K14" s="2">
        <f>SUM(C14:C19)</f>
        <v>3202</v>
      </c>
      <c r="L14" s="6">
        <f t="shared" ref="L14:Q14" si="6">SUM(D14:D19)</f>
        <v>190</v>
      </c>
      <c r="M14" s="6">
        <f t="shared" si="6"/>
        <v>10</v>
      </c>
      <c r="N14" s="6">
        <f t="shared" si="6"/>
        <v>2922</v>
      </c>
      <c r="O14" s="2">
        <f t="shared" si="6"/>
        <v>2611</v>
      </c>
      <c r="P14" s="6">
        <f t="shared" si="6"/>
        <v>791</v>
      </c>
      <c r="Q14" s="6">
        <f t="shared" si="6"/>
        <v>17</v>
      </c>
      <c r="R14" s="6">
        <f t="shared" ref="R14" si="7">J14+J15</f>
        <v>1489</v>
      </c>
      <c r="S14" s="3">
        <f t="shared" si="2"/>
        <v>6.5109153581003444E-3</v>
      </c>
      <c r="T14" s="4">
        <f t="shared" si="3"/>
        <v>3.1230480949406619E-3</v>
      </c>
      <c r="U14" s="4">
        <f t="shared" si="4"/>
        <v>0.66243482203581949</v>
      </c>
    </row>
    <row r="15" spans="1:21" ht="14.4">
      <c r="A15" s="1"/>
      <c r="B15" s="1" t="s">
        <v>151</v>
      </c>
      <c r="C15" s="1"/>
      <c r="D15" s="1"/>
      <c r="E15" s="1"/>
      <c r="F15" s="1"/>
      <c r="G15" s="2"/>
      <c r="H15" s="1"/>
      <c r="I15" s="1"/>
      <c r="J15" s="1"/>
      <c r="K15" s="2"/>
      <c r="L15" s="1"/>
      <c r="M15" s="1"/>
      <c r="N15" s="1"/>
      <c r="O15" s="2"/>
      <c r="P15" s="1"/>
      <c r="Q15" s="1"/>
      <c r="R15" s="1"/>
      <c r="S15" s="3" t="str">
        <f t="shared" si="2"/>
        <v/>
      </c>
      <c r="T15" s="4" t="str">
        <f t="shared" si="3"/>
        <v/>
      </c>
      <c r="U15" s="4" t="str">
        <f t="shared" si="4"/>
        <v/>
      </c>
    </row>
    <row r="16" spans="1:21" ht="14.4">
      <c r="A16" s="1"/>
      <c r="B16" s="1" t="s">
        <v>152</v>
      </c>
      <c r="C16" s="1"/>
      <c r="D16" s="1"/>
      <c r="E16" s="1"/>
      <c r="F16" s="1"/>
      <c r="G16" s="2"/>
      <c r="H16" s="1"/>
      <c r="I16" s="1"/>
      <c r="J16" s="1"/>
      <c r="K16" s="2"/>
      <c r="L16" s="1"/>
      <c r="M16" s="1"/>
      <c r="N16" s="1"/>
      <c r="O16" s="2"/>
      <c r="P16" s="1"/>
      <c r="Q16" s="1"/>
      <c r="R16" s="1"/>
      <c r="S16" s="3" t="str">
        <f t="shared" si="2"/>
        <v/>
      </c>
      <c r="T16" s="4" t="str">
        <f t="shared" si="3"/>
        <v/>
      </c>
      <c r="U16" s="4" t="str">
        <f t="shared" si="4"/>
        <v/>
      </c>
    </row>
    <row r="17" spans="1:21" ht="14.4">
      <c r="A17" s="1"/>
      <c r="B17" s="1" t="s">
        <v>153</v>
      </c>
      <c r="C17" s="1"/>
      <c r="D17" s="1"/>
      <c r="E17" s="1"/>
      <c r="F17" s="1"/>
      <c r="G17" s="2"/>
      <c r="H17" s="1"/>
      <c r="I17" s="1"/>
      <c r="J17" s="1"/>
      <c r="K17" s="2"/>
      <c r="L17" s="1"/>
      <c r="M17" s="1"/>
      <c r="N17" s="1"/>
      <c r="O17" s="2"/>
      <c r="P17" s="1"/>
      <c r="Q17" s="1"/>
      <c r="R17" s="1"/>
      <c r="S17" s="3" t="str">
        <f t="shared" si="2"/>
        <v/>
      </c>
      <c r="T17" s="4" t="str">
        <f t="shared" si="3"/>
        <v/>
      </c>
      <c r="U17" s="4" t="str">
        <f t="shared" si="4"/>
        <v/>
      </c>
    </row>
    <row r="18" spans="1:21" ht="14.4">
      <c r="A18" s="1"/>
      <c r="B18" s="1" t="s">
        <v>154</v>
      </c>
      <c r="C18" s="1"/>
      <c r="D18" s="1"/>
      <c r="E18" s="1"/>
      <c r="F18" s="1"/>
      <c r="G18" s="2"/>
      <c r="H18" s="1"/>
      <c r="I18" s="1"/>
      <c r="J18" s="1"/>
      <c r="K18" s="2"/>
      <c r="L18" s="1"/>
      <c r="M18" s="1"/>
      <c r="N18" s="1"/>
      <c r="O18" s="2"/>
      <c r="P18" s="1"/>
      <c r="Q18" s="1"/>
      <c r="R18" s="1"/>
      <c r="S18" s="3" t="str">
        <f t="shared" si="2"/>
        <v/>
      </c>
      <c r="T18" s="4" t="str">
        <f t="shared" si="3"/>
        <v/>
      </c>
      <c r="U18" s="4" t="str">
        <f t="shared" si="4"/>
        <v/>
      </c>
    </row>
    <row r="19" spans="1:21" ht="14.4">
      <c r="A19" s="1"/>
      <c r="B19" s="1" t="s">
        <v>155</v>
      </c>
      <c r="C19" s="1"/>
      <c r="D19" s="1"/>
      <c r="E19" s="1"/>
      <c r="F19" s="1"/>
      <c r="G19" s="2"/>
      <c r="H19" s="1"/>
      <c r="I19" s="1"/>
      <c r="J19" s="1"/>
      <c r="K19" s="2"/>
      <c r="L19" s="1"/>
      <c r="M19" s="1"/>
      <c r="N19" s="1"/>
      <c r="O19" s="2"/>
      <c r="P19" s="1"/>
      <c r="Q19" s="1"/>
      <c r="R19" s="1"/>
      <c r="S19" s="3" t="str">
        <f t="shared" si="2"/>
        <v/>
      </c>
      <c r="T19" s="4" t="str">
        <f t="shared" si="3"/>
        <v/>
      </c>
      <c r="U19" s="4" t="str">
        <f t="shared" si="4"/>
        <v/>
      </c>
    </row>
    <row r="20" spans="1:21" ht="14.4">
      <c r="A20" s="1" t="str">
        <f>all!A20</f>
        <v>Buncombe</v>
      </c>
      <c r="B20" s="1" t="s">
        <v>157</v>
      </c>
      <c r="C20" s="1">
        <v>3801</v>
      </c>
      <c r="D20" s="1">
        <v>585</v>
      </c>
      <c r="E20" s="1">
        <v>103</v>
      </c>
      <c r="F20" s="1">
        <v>2987</v>
      </c>
      <c r="G20" s="2">
        <v>4037</v>
      </c>
      <c r="H20" s="1">
        <v>1133</v>
      </c>
      <c r="I20" s="1">
        <v>803</v>
      </c>
      <c r="J20" s="1">
        <v>1842</v>
      </c>
      <c r="K20" s="2">
        <f t="shared" si="1"/>
        <v>3801</v>
      </c>
      <c r="L20" s="1">
        <f t="shared" si="0"/>
        <v>585</v>
      </c>
      <c r="M20" s="1">
        <f t="shared" si="0"/>
        <v>103</v>
      </c>
      <c r="N20" s="1">
        <f t="shared" si="0"/>
        <v>2987</v>
      </c>
      <c r="O20" s="2">
        <f t="shared" si="0"/>
        <v>4037</v>
      </c>
      <c r="P20" s="1">
        <f t="shared" si="0"/>
        <v>1133</v>
      </c>
      <c r="Q20" s="1">
        <f t="shared" si="0"/>
        <v>803</v>
      </c>
      <c r="R20" s="1">
        <f t="shared" si="0"/>
        <v>1842</v>
      </c>
      <c r="S20" s="3">
        <f t="shared" si="2"/>
        <v>0.1989100817438692</v>
      </c>
      <c r="T20" s="4">
        <f t="shared" si="3"/>
        <v>2.709813207050776E-2</v>
      </c>
      <c r="U20" s="4">
        <f t="shared" si="4"/>
        <v>0.61855456616276661</v>
      </c>
    </row>
    <row r="21" spans="1:21" ht="14.4">
      <c r="A21" s="1" t="str">
        <f>all!A21</f>
        <v>Burke</v>
      </c>
      <c r="B21" s="1" t="s">
        <v>159</v>
      </c>
      <c r="C21" s="1">
        <v>2624</v>
      </c>
      <c r="D21" s="1">
        <v>257</v>
      </c>
      <c r="E21" s="1">
        <v>5</v>
      </c>
      <c r="F21" s="1">
        <v>2362</v>
      </c>
      <c r="G21" s="2">
        <v>2801</v>
      </c>
      <c r="H21" s="1">
        <v>988</v>
      </c>
      <c r="I21" s="1">
        <v>95</v>
      </c>
      <c r="J21" s="1">
        <v>1718</v>
      </c>
      <c r="K21" s="2">
        <f t="shared" si="1"/>
        <v>2624</v>
      </c>
      <c r="L21" s="1">
        <f t="shared" si="1"/>
        <v>257</v>
      </c>
      <c r="M21" s="1">
        <f t="shared" si="1"/>
        <v>5</v>
      </c>
      <c r="N21" s="1">
        <f t="shared" si="1"/>
        <v>2362</v>
      </c>
      <c r="O21" s="2">
        <f t="shared" si="1"/>
        <v>2801</v>
      </c>
      <c r="P21" s="1">
        <f t="shared" si="1"/>
        <v>988</v>
      </c>
      <c r="Q21" s="1">
        <f t="shared" si="1"/>
        <v>95</v>
      </c>
      <c r="R21" s="1">
        <f t="shared" si="1"/>
        <v>1718</v>
      </c>
      <c r="S21" s="3">
        <f t="shared" si="2"/>
        <v>3.3916458407711535E-2</v>
      </c>
      <c r="T21" s="4">
        <f t="shared" si="3"/>
        <v>1.9054878048780487E-3</v>
      </c>
      <c r="U21" s="4">
        <f t="shared" si="4"/>
        <v>0.57892156862745103</v>
      </c>
    </row>
    <row r="22" spans="1:21" ht="14.4">
      <c r="A22" s="1" t="str">
        <f>all!A22</f>
        <v>Cabarrus</v>
      </c>
      <c r="B22" s="1" t="s">
        <v>161</v>
      </c>
      <c r="C22" s="1"/>
      <c r="D22" s="1"/>
      <c r="E22" s="1"/>
      <c r="F22" s="1"/>
      <c r="G22" s="2"/>
      <c r="H22" s="1"/>
      <c r="I22" s="1"/>
      <c r="J22" s="1"/>
      <c r="K22" s="2">
        <f t="shared" si="1"/>
        <v>0</v>
      </c>
      <c r="L22" s="1">
        <f t="shared" si="1"/>
        <v>0</v>
      </c>
      <c r="M22" s="1">
        <f t="shared" si="1"/>
        <v>0</v>
      </c>
      <c r="N22" s="1">
        <f t="shared" si="1"/>
        <v>0</v>
      </c>
      <c r="O22" s="2">
        <f t="shared" si="1"/>
        <v>0</v>
      </c>
      <c r="P22" s="1">
        <f t="shared" si="1"/>
        <v>0</v>
      </c>
      <c r="Q22" s="1">
        <f t="shared" si="1"/>
        <v>0</v>
      </c>
      <c r="R22" s="1">
        <f t="shared" si="1"/>
        <v>0</v>
      </c>
      <c r="S22" s="3" t="str">
        <f t="shared" si="2"/>
        <v/>
      </c>
      <c r="T22" s="4" t="str">
        <f t="shared" si="3"/>
        <v/>
      </c>
      <c r="U22" s="4" t="str">
        <f t="shared" si="4"/>
        <v/>
      </c>
    </row>
    <row r="23" spans="1:21" ht="14.4">
      <c r="A23" s="1" t="str">
        <f>all!A23</f>
        <v>Caldwell</v>
      </c>
      <c r="B23" s="1" t="s">
        <v>163</v>
      </c>
      <c r="C23" s="1">
        <v>2505</v>
      </c>
      <c r="D23" s="1">
        <v>103</v>
      </c>
      <c r="E23" s="1">
        <v>28</v>
      </c>
      <c r="F23" s="1">
        <v>2381</v>
      </c>
      <c r="G23" s="2">
        <v>2794</v>
      </c>
      <c r="H23" s="1">
        <v>182</v>
      </c>
      <c r="I23" s="1">
        <v>227</v>
      </c>
      <c r="J23" s="1">
        <v>2320</v>
      </c>
      <c r="K23" s="2">
        <f t="shared" si="1"/>
        <v>2505</v>
      </c>
      <c r="L23" s="1">
        <f t="shared" si="1"/>
        <v>103</v>
      </c>
      <c r="M23" s="1">
        <f t="shared" si="1"/>
        <v>28</v>
      </c>
      <c r="N23" s="1">
        <f t="shared" si="1"/>
        <v>2381</v>
      </c>
      <c r="O23" s="2">
        <f t="shared" si="1"/>
        <v>2794</v>
      </c>
      <c r="P23" s="1">
        <f t="shared" si="1"/>
        <v>182</v>
      </c>
      <c r="Q23" s="1">
        <f t="shared" si="1"/>
        <v>227</v>
      </c>
      <c r="R23" s="1">
        <f t="shared" si="1"/>
        <v>2320</v>
      </c>
      <c r="S23" s="3">
        <f t="shared" si="2"/>
        <v>8.1245526127415896E-2</v>
      </c>
      <c r="T23" s="4">
        <f t="shared" si="3"/>
        <v>1.1177644710578843E-2</v>
      </c>
      <c r="U23" s="4">
        <f t="shared" si="4"/>
        <v>0.50648798128057859</v>
      </c>
    </row>
    <row r="24" spans="1:21" ht="14.4">
      <c r="A24" s="1" t="str">
        <f>all!A24</f>
        <v>Camden</v>
      </c>
      <c r="B24" s="1" t="s">
        <v>337</v>
      </c>
      <c r="C24" s="1"/>
      <c r="D24" s="1"/>
      <c r="E24" s="1"/>
      <c r="F24" s="1"/>
      <c r="G24" s="2"/>
      <c r="H24" s="1"/>
      <c r="I24" s="1"/>
      <c r="J24" s="1"/>
      <c r="K24" s="2"/>
      <c r="L24" s="1"/>
      <c r="M24" s="1"/>
      <c r="N24" s="1"/>
      <c r="O24" s="2"/>
      <c r="P24" s="1"/>
      <c r="Q24" s="1"/>
      <c r="R24" s="1"/>
      <c r="S24" s="3" t="str">
        <f t="shared" si="2"/>
        <v/>
      </c>
      <c r="T24" s="4" t="str">
        <f t="shared" si="3"/>
        <v/>
      </c>
      <c r="U24" s="4"/>
    </row>
    <row r="25" spans="1:21" ht="14.4">
      <c r="A25" s="1" t="str">
        <f>all!A25</f>
        <v>Carteret</v>
      </c>
      <c r="B25" s="1" t="s">
        <v>165</v>
      </c>
      <c r="C25" s="1">
        <v>2751</v>
      </c>
      <c r="D25" s="1">
        <v>204</v>
      </c>
      <c r="E25" s="1">
        <v>25</v>
      </c>
      <c r="F25" s="1">
        <v>2362</v>
      </c>
      <c r="G25" s="2">
        <f>1799+34</f>
        <v>1833</v>
      </c>
      <c r="H25" s="1">
        <v>671</v>
      </c>
      <c r="I25" s="1">
        <f>317+34</f>
        <v>351</v>
      </c>
      <c r="J25" s="1">
        <v>744</v>
      </c>
      <c r="K25" s="2">
        <f t="shared" si="1"/>
        <v>2751</v>
      </c>
      <c r="L25" s="1">
        <f t="shared" si="1"/>
        <v>204</v>
      </c>
      <c r="M25" s="1">
        <f t="shared" si="1"/>
        <v>25</v>
      </c>
      <c r="N25" s="1">
        <f t="shared" si="1"/>
        <v>2362</v>
      </c>
      <c r="O25" s="2">
        <f t="shared" si="1"/>
        <v>1833</v>
      </c>
      <c r="P25" s="1">
        <f t="shared" si="1"/>
        <v>671</v>
      </c>
      <c r="Q25" s="1">
        <f t="shared" si="1"/>
        <v>351</v>
      </c>
      <c r="R25" s="1">
        <f t="shared" si="1"/>
        <v>744</v>
      </c>
      <c r="S25" s="3">
        <f t="shared" si="2"/>
        <v>0.19148936170212766</v>
      </c>
      <c r="T25" s="4">
        <f t="shared" si="3"/>
        <v>9.0876045074518349E-3</v>
      </c>
      <c r="U25" s="4">
        <f t="shared" si="4"/>
        <v>0.76046361880231805</v>
      </c>
    </row>
    <row r="26" spans="1:21" ht="14.4">
      <c r="A26" s="1" t="str">
        <f>all!A26</f>
        <v>Caswell</v>
      </c>
      <c r="B26" s="1" t="s">
        <v>166</v>
      </c>
      <c r="C26" s="1">
        <v>1058</v>
      </c>
      <c r="D26" s="1">
        <v>285</v>
      </c>
      <c r="E26" s="1">
        <v>8</v>
      </c>
      <c r="F26" s="1">
        <v>733</v>
      </c>
      <c r="G26" s="2">
        <v>1092</v>
      </c>
      <c r="H26" s="1">
        <v>382</v>
      </c>
      <c r="I26" s="1">
        <v>72</v>
      </c>
      <c r="J26" s="1">
        <v>645</v>
      </c>
      <c r="K26" s="2">
        <f t="shared" si="1"/>
        <v>1058</v>
      </c>
      <c r="L26" s="1">
        <f t="shared" si="1"/>
        <v>285</v>
      </c>
      <c r="M26" s="1">
        <f t="shared" si="1"/>
        <v>8</v>
      </c>
      <c r="N26" s="1">
        <f t="shared" si="1"/>
        <v>733</v>
      </c>
      <c r="O26" s="2">
        <f t="shared" si="1"/>
        <v>1092</v>
      </c>
      <c r="P26" s="1">
        <f t="shared" si="1"/>
        <v>382</v>
      </c>
      <c r="Q26" s="1">
        <f t="shared" si="1"/>
        <v>72</v>
      </c>
      <c r="R26" s="1">
        <f t="shared" si="1"/>
        <v>645</v>
      </c>
      <c r="S26" s="3">
        <f t="shared" si="2"/>
        <v>6.5934065934065936E-2</v>
      </c>
      <c r="T26" s="4">
        <f t="shared" si="3"/>
        <v>7.5614366729678641E-3</v>
      </c>
      <c r="U26" s="4">
        <f t="shared" si="4"/>
        <v>0.53193033381712629</v>
      </c>
    </row>
    <row r="27" spans="1:21" ht="14.4">
      <c r="A27" s="1" t="str">
        <f>all!A27</f>
        <v>Catawba</v>
      </c>
      <c r="B27" s="1" t="s">
        <v>168</v>
      </c>
      <c r="C27" s="1">
        <v>3487</v>
      </c>
      <c r="D27" s="1">
        <v>307</v>
      </c>
      <c r="E27" s="1">
        <v>32</v>
      </c>
      <c r="F27" s="1">
        <v>3084</v>
      </c>
      <c r="G27" s="2">
        <v>3073</v>
      </c>
      <c r="H27" s="1">
        <v>668</v>
      </c>
      <c r="I27" s="1">
        <v>334</v>
      </c>
      <c r="J27" s="1">
        <v>1867</v>
      </c>
      <c r="K27" s="2">
        <f t="shared" si="1"/>
        <v>3487</v>
      </c>
      <c r="L27" s="1">
        <f t="shared" si="1"/>
        <v>307</v>
      </c>
      <c r="M27" s="1">
        <f t="shared" si="1"/>
        <v>32</v>
      </c>
      <c r="N27" s="1">
        <f t="shared" si="1"/>
        <v>3084</v>
      </c>
      <c r="O27" s="2">
        <f t="shared" si="1"/>
        <v>3073</v>
      </c>
      <c r="P27" s="1">
        <f t="shared" si="1"/>
        <v>668</v>
      </c>
      <c r="Q27" s="1">
        <f t="shared" si="1"/>
        <v>334</v>
      </c>
      <c r="R27" s="1">
        <f t="shared" si="1"/>
        <v>1867</v>
      </c>
      <c r="S27" s="3">
        <f t="shared" si="2"/>
        <v>0.10868857793686951</v>
      </c>
      <c r="T27" s="4">
        <f t="shared" si="3"/>
        <v>9.1769429308861481E-3</v>
      </c>
      <c r="U27" s="4">
        <f t="shared" si="4"/>
        <v>0.62290446374469799</v>
      </c>
    </row>
    <row r="28" spans="1:21" ht="14.4">
      <c r="A28" s="1" t="str">
        <f>all!A28</f>
        <v>Chatham</v>
      </c>
      <c r="B28" s="1" t="s">
        <v>170</v>
      </c>
      <c r="C28" s="1">
        <v>1313</v>
      </c>
      <c r="D28" s="1">
        <v>303</v>
      </c>
      <c r="E28" s="1">
        <v>8</v>
      </c>
      <c r="F28" s="1">
        <v>955</v>
      </c>
      <c r="G28" s="2">
        <v>1297</v>
      </c>
      <c r="H28" s="1">
        <v>337</v>
      </c>
      <c r="I28" s="1">
        <v>148</v>
      </c>
      <c r="J28" s="1">
        <v>763</v>
      </c>
      <c r="K28" s="2">
        <f t="shared" si="1"/>
        <v>1313</v>
      </c>
      <c r="L28" s="1">
        <f t="shared" si="1"/>
        <v>303</v>
      </c>
      <c r="M28" s="1">
        <f t="shared" si="1"/>
        <v>8</v>
      </c>
      <c r="N28" s="1">
        <f t="shared" si="1"/>
        <v>955</v>
      </c>
      <c r="O28" s="2">
        <f t="shared" si="1"/>
        <v>1297</v>
      </c>
      <c r="P28" s="1">
        <f t="shared" si="1"/>
        <v>337</v>
      </c>
      <c r="Q28" s="1">
        <f t="shared" si="1"/>
        <v>148</v>
      </c>
      <c r="R28" s="1">
        <f t="shared" si="1"/>
        <v>763</v>
      </c>
      <c r="S28" s="3">
        <f t="shared" si="2"/>
        <v>0.1141094834232845</v>
      </c>
      <c r="T28" s="4">
        <f t="shared" si="3"/>
        <v>6.0929169840060931E-3</v>
      </c>
      <c r="U28" s="4">
        <f t="shared" si="4"/>
        <v>0.55587892898719438</v>
      </c>
    </row>
    <row r="29" spans="1:21" ht="14.4">
      <c r="A29" s="1" t="str">
        <f>all!A29</f>
        <v>Cherokee</v>
      </c>
      <c r="B29" s="1" t="s">
        <v>172</v>
      </c>
      <c r="C29" s="1"/>
      <c r="D29" s="1"/>
      <c r="E29" s="1"/>
      <c r="F29" s="1"/>
      <c r="G29" s="2"/>
      <c r="H29" s="1"/>
      <c r="I29" s="1"/>
      <c r="J29" s="1"/>
      <c r="K29" s="2">
        <f>C29+C31+C54</f>
        <v>0</v>
      </c>
      <c r="L29" s="1">
        <f t="shared" ref="L29:Q29" si="8">D29+D31+D54</f>
        <v>0</v>
      </c>
      <c r="M29" s="1">
        <f t="shared" si="8"/>
        <v>0</v>
      </c>
      <c r="N29" s="1">
        <f t="shared" si="8"/>
        <v>0</v>
      </c>
      <c r="O29" s="2">
        <f t="shared" si="8"/>
        <v>0</v>
      </c>
      <c r="P29" s="1">
        <f t="shared" si="8"/>
        <v>0</v>
      </c>
      <c r="Q29" s="1">
        <f t="shared" si="8"/>
        <v>0</v>
      </c>
      <c r="R29" s="1">
        <f t="shared" si="1"/>
        <v>0</v>
      </c>
      <c r="S29" s="3" t="str">
        <f t="shared" si="2"/>
        <v/>
      </c>
      <c r="T29" s="4" t="str">
        <f t="shared" si="3"/>
        <v/>
      </c>
      <c r="U29" s="4" t="str">
        <f t="shared" si="4"/>
        <v/>
      </c>
    </row>
    <row r="30" spans="1:21" ht="14.4">
      <c r="A30" s="1" t="str">
        <f>all!A30</f>
        <v>Chowan</v>
      </c>
      <c r="B30" s="1" t="s">
        <v>174</v>
      </c>
      <c r="C30" s="1">
        <v>738</v>
      </c>
      <c r="D30" s="1">
        <v>94</v>
      </c>
      <c r="E30" s="1">
        <v>10</v>
      </c>
      <c r="F30" s="1">
        <v>688</v>
      </c>
      <c r="G30" s="2">
        <v>635</v>
      </c>
      <c r="H30" s="1">
        <v>182</v>
      </c>
      <c r="I30" s="1">
        <v>109</v>
      </c>
      <c r="J30" s="1">
        <v>338</v>
      </c>
      <c r="K30" s="2">
        <f t="shared" ref="K30:Q30" si="9">C30+C53+C101</f>
        <v>1423</v>
      </c>
      <c r="L30" s="1">
        <f t="shared" si="9"/>
        <v>150</v>
      </c>
      <c r="M30" s="1">
        <f t="shared" si="9"/>
        <v>17</v>
      </c>
      <c r="N30" s="1">
        <f t="shared" si="9"/>
        <v>1305</v>
      </c>
      <c r="O30" s="2">
        <f t="shared" si="9"/>
        <v>1286</v>
      </c>
      <c r="P30" s="1">
        <f t="shared" si="9"/>
        <v>351</v>
      </c>
      <c r="Q30" s="1">
        <f t="shared" si="9"/>
        <v>150</v>
      </c>
      <c r="R30" s="1">
        <f t="shared" si="1"/>
        <v>338</v>
      </c>
      <c r="S30" s="3">
        <f t="shared" si="2"/>
        <v>0.1166407465007776</v>
      </c>
      <c r="T30" s="4">
        <f t="shared" si="3"/>
        <v>1.1946591707659873E-2</v>
      </c>
      <c r="U30" s="4">
        <f t="shared" si="4"/>
        <v>0.79427875836883755</v>
      </c>
    </row>
    <row r="31" spans="1:21" ht="14.4">
      <c r="A31" s="1" t="str">
        <f>all!A31</f>
        <v>Clay</v>
      </c>
      <c r="B31" s="1" t="s">
        <v>123</v>
      </c>
      <c r="C31" s="1"/>
      <c r="D31" s="1"/>
      <c r="E31" s="1"/>
      <c r="F31" s="1"/>
      <c r="G31" s="2"/>
      <c r="H31" s="1"/>
      <c r="I31" s="1"/>
      <c r="J31" s="1"/>
      <c r="K31" s="2"/>
      <c r="L31" s="1"/>
      <c r="M31" s="1"/>
      <c r="N31" s="1"/>
      <c r="O31" s="2"/>
      <c r="P31" s="1"/>
      <c r="Q31" s="1"/>
      <c r="R31" s="1"/>
      <c r="S31" s="3" t="str">
        <f t="shared" si="2"/>
        <v/>
      </c>
      <c r="T31" s="4" t="str">
        <f t="shared" si="3"/>
        <v/>
      </c>
      <c r="U31" s="4" t="str">
        <f t="shared" si="4"/>
        <v/>
      </c>
    </row>
    <row r="32" spans="1:21" ht="14.4">
      <c r="A32" s="1" t="str">
        <f>all!A32</f>
        <v>Cleveland</v>
      </c>
      <c r="B32" s="1" t="s">
        <v>176</v>
      </c>
      <c r="C32" s="1">
        <v>2678</v>
      </c>
      <c r="D32" s="1">
        <v>2</v>
      </c>
      <c r="E32" s="1">
        <v>28</v>
      </c>
      <c r="F32" s="1">
        <v>2663</v>
      </c>
      <c r="G32" s="2">
        <v>3680</v>
      </c>
      <c r="H32" s="1">
        <v>19</v>
      </c>
      <c r="I32" s="1">
        <v>356</v>
      </c>
      <c r="J32" s="1">
        <v>3277</v>
      </c>
      <c r="K32" s="2">
        <f t="shared" si="1"/>
        <v>2678</v>
      </c>
      <c r="L32" s="1">
        <f t="shared" si="1"/>
        <v>2</v>
      </c>
      <c r="M32" s="1">
        <f t="shared" si="1"/>
        <v>28</v>
      </c>
      <c r="N32" s="1">
        <f t="shared" si="1"/>
        <v>2663</v>
      </c>
      <c r="O32" s="2">
        <f t="shared" si="1"/>
        <v>3680</v>
      </c>
      <c r="P32" s="1">
        <f t="shared" si="1"/>
        <v>19</v>
      </c>
      <c r="Q32" s="1">
        <f t="shared" si="1"/>
        <v>356</v>
      </c>
      <c r="R32" s="1">
        <f t="shared" si="1"/>
        <v>3277</v>
      </c>
      <c r="S32" s="3">
        <f t="shared" si="2"/>
        <v>9.6739130434782605E-2</v>
      </c>
      <c r="T32" s="4">
        <f t="shared" si="3"/>
        <v>1.0455563853622106E-2</v>
      </c>
      <c r="U32" s="4">
        <f t="shared" si="4"/>
        <v>0.44831649831649834</v>
      </c>
    </row>
    <row r="33" spans="1:21" ht="14.4">
      <c r="A33" s="1" t="str">
        <f>all!A33</f>
        <v>Columbus</v>
      </c>
      <c r="B33" s="1" t="s">
        <v>178</v>
      </c>
      <c r="C33" s="1">
        <v>1882</v>
      </c>
      <c r="D33" s="1">
        <v>160</v>
      </c>
      <c r="E33" s="1">
        <v>26</v>
      </c>
      <c r="F33" s="1">
        <v>1696</v>
      </c>
      <c r="G33" s="2">
        <v>2805</v>
      </c>
      <c r="H33" s="1">
        <v>1056</v>
      </c>
      <c r="I33" s="1">
        <v>80</v>
      </c>
      <c r="J33" s="1">
        <v>1669</v>
      </c>
      <c r="K33" s="2">
        <f t="shared" si="1"/>
        <v>1882</v>
      </c>
      <c r="L33" s="1">
        <f t="shared" si="1"/>
        <v>160</v>
      </c>
      <c r="M33" s="1">
        <f t="shared" si="1"/>
        <v>26</v>
      </c>
      <c r="N33" s="1">
        <f t="shared" si="1"/>
        <v>1696</v>
      </c>
      <c r="O33" s="2">
        <f t="shared" si="1"/>
        <v>2805</v>
      </c>
      <c r="P33" s="1">
        <f t="shared" si="1"/>
        <v>1056</v>
      </c>
      <c r="Q33" s="1">
        <f t="shared" si="1"/>
        <v>80</v>
      </c>
      <c r="R33" s="1">
        <f t="shared" si="1"/>
        <v>1669</v>
      </c>
      <c r="S33" s="3">
        <f t="shared" si="2"/>
        <v>2.8520499108734401E-2</v>
      </c>
      <c r="T33" s="4">
        <f t="shared" si="3"/>
        <v>1.381509032943677E-2</v>
      </c>
      <c r="U33" s="4">
        <f t="shared" si="4"/>
        <v>0.50401188707280831</v>
      </c>
    </row>
    <row r="34" spans="1:21" ht="14.4">
      <c r="A34" s="1" t="str">
        <f>all!A34</f>
        <v>Craven</v>
      </c>
      <c r="B34" s="1" t="s">
        <v>180</v>
      </c>
      <c r="C34" s="1">
        <v>3371</v>
      </c>
      <c r="D34" s="1">
        <v>191</v>
      </c>
      <c r="E34" s="1">
        <v>13</v>
      </c>
      <c r="F34" s="1">
        <v>3120</v>
      </c>
      <c r="G34" s="2">
        <v>2700</v>
      </c>
      <c r="H34" s="1">
        <v>416</v>
      </c>
      <c r="I34" s="1">
        <v>240</v>
      </c>
      <c r="J34" s="1">
        <v>1954</v>
      </c>
      <c r="K34" s="2">
        <f>C34+C35</f>
        <v>3380</v>
      </c>
      <c r="L34" s="1">
        <f t="shared" ref="L34:Q34" si="10">D34+D35</f>
        <v>193</v>
      </c>
      <c r="M34" s="1">
        <f t="shared" si="10"/>
        <v>14</v>
      </c>
      <c r="N34" s="1">
        <f t="shared" si="10"/>
        <v>3126</v>
      </c>
      <c r="O34" s="2">
        <f t="shared" si="10"/>
        <v>2738</v>
      </c>
      <c r="P34" s="1">
        <f t="shared" si="10"/>
        <v>424</v>
      </c>
      <c r="Q34" s="1">
        <f t="shared" si="10"/>
        <v>267</v>
      </c>
      <c r="R34" s="1">
        <f t="shared" si="1"/>
        <v>1954</v>
      </c>
      <c r="S34" s="3">
        <f t="shared" si="2"/>
        <v>9.7516435354273193E-2</v>
      </c>
      <c r="T34" s="4">
        <f t="shared" si="3"/>
        <v>4.1420118343195268E-3</v>
      </c>
      <c r="U34" s="4">
        <f t="shared" si="4"/>
        <v>0.61535433070866141</v>
      </c>
    </row>
    <row r="35" spans="1:21" ht="14.4">
      <c r="A35" s="1"/>
      <c r="B35" s="1" t="s">
        <v>181</v>
      </c>
      <c r="C35" s="135">
        <v>9</v>
      </c>
      <c r="D35" s="135">
        <v>2</v>
      </c>
      <c r="E35" s="135">
        <v>1</v>
      </c>
      <c r="F35" s="135">
        <v>6</v>
      </c>
      <c r="G35" s="136">
        <v>38</v>
      </c>
      <c r="H35" s="136">
        <v>8</v>
      </c>
      <c r="I35" s="136">
        <v>27</v>
      </c>
      <c r="J35" s="136">
        <v>3</v>
      </c>
      <c r="K35" s="2"/>
      <c r="L35" s="1"/>
      <c r="M35" s="1"/>
      <c r="N35" s="1"/>
      <c r="O35" s="2"/>
      <c r="P35" s="1"/>
      <c r="Q35" s="1"/>
      <c r="R35" s="1"/>
      <c r="S35" s="3" t="str">
        <f t="shared" si="2"/>
        <v/>
      </c>
      <c r="T35" s="4" t="str">
        <f t="shared" si="3"/>
        <v/>
      </c>
      <c r="U35" s="4" t="str">
        <f t="shared" si="4"/>
        <v/>
      </c>
    </row>
    <row r="36" spans="1:21" ht="14.4">
      <c r="A36" s="1" t="str">
        <f>all!A36</f>
        <v>Cumberland</v>
      </c>
      <c r="B36" s="1" t="s">
        <v>182</v>
      </c>
      <c r="C36" s="1">
        <v>5258</v>
      </c>
      <c r="D36" s="1">
        <v>563</v>
      </c>
      <c r="E36" s="1">
        <v>33</v>
      </c>
      <c r="F36" s="1">
        <v>4648</v>
      </c>
      <c r="G36" s="2">
        <v>6827</v>
      </c>
      <c r="H36" s="1">
        <v>1390</v>
      </c>
      <c r="I36" s="1">
        <v>544</v>
      </c>
      <c r="J36" s="1">
        <v>4893</v>
      </c>
      <c r="K36" s="2">
        <f t="shared" si="1"/>
        <v>5258</v>
      </c>
      <c r="L36" s="1">
        <f t="shared" si="1"/>
        <v>563</v>
      </c>
      <c r="M36" s="1">
        <f t="shared" si="1"/>
        <v>33</v>
      </c>
      <c r="N36" s="1">
        <f t="shared" si="1"/>
        <v>4648</v>
      </c>
      <c r="O36" s="2">
        <f t="shared" si="1"/>
        <v>6827</v>
      </c>
      <c r="P36" s="1">
        <f t="shared" si="1"/>
        <v>1390</v>
      </c>
      <c r="Q36" s="1">
        <f t="shared" si="1"/>
        <v>544</v>
      </c>
      <c r="R36" s="1">
        <f t="shared" si="1"/>
        <v>4893</v>
      </c>
      <c r="S36" s="3">
        <f t="shared" si="2"/>
        <v>7.9683609198769587E-2</v>
      </c>
      <c r="T36" s="4">
        <f t="shared" si="3"/>
        <v>6.2761506276150627E-3</v>
      </c>
      <c r="U36" s="4">
        <f t="shared" si="4"/>
        <v>0.4871606749816581</v>
      </c>
    </row>
    <row r="37" spans="1:21" ht="14.4">
      <c r="A37" s="1" t="str">
        <f>all!A37</f>
        <v>Currituck</v>
      </c>
      <c r="B37" s="1" t="s">
        <v>184</v>
      </c>
      <c r="C37" s="1">
        <v>373</v>
      </c>
      <c r="D37" s="1">
        <v>97</v>
      </c>
      <c r="E37" s="1">
        <v>10</v>
      </c>
      <c r="F37" s="1">
        <v>193</v>
      </c>
      <c r="G37" s="2">
        <v>250</v>
      </c>
      <c r="H37" s="1">
        <v>106</v>
      </c>
      <c r="I37" s="1">
        <v>48</v>
      </c>
      <c r="J37" s="1">
        <v>96</v>
      </c>
      <c r="K37" s="2">
        <f t="shared" si="1"/>
        <v>373</v>
      </c>
      <c r="L37" s="1">
        <f t="shared" si="1"/>
        <v>97</v>
      </c>
      <c r="M37" s="1">
        <f t="shared" si="1"/>
        <v>10</v>
      </c>
      <c r="N37" s="1">
        <f t="shared" si="1"/>
        <v>193</v>
      </c>
      <c r="O37" s="2">
        <f t="shared" si="1"/>
        <v>250</v>
      </c>
      <c r="P37" s="1">
        <f t="shared" si="1"/>
        <v>106</v>
      </c>
      <c r="Q37" s="1">
        <f t="shared" si="1"/>
        <v>48</v>
      </c>
      <c r="R37" s="1">
        <f t="shared" si="1"/>
        <v>96</v>
      </c>
      <c r="S37" s="3">
        <f t="shared" si="2"/>
        <v>0.192</v>
      </c>
      <c r="T37" s="4">
        <f t="shared" si="3"/>
        <v>2.6809651474530832E-2</v>
      </c>
      <c r="U37" s="4">
        <f t="shared" si="4"/>
        <v>0.66782006920415227</v>
      </c>
    </row>
    <row r="38" spans="1:21" ht="14.4">
      <c r="A38" s="1" t="str">
        <f>all!A38</f>
        <v>Dare</v>
      </c>
      <c r="B38" s="1" t="s">
        <v>186</v>
      </c>
      <c r="C38" s="1"/>
      <c r="D38" s="1"/>
      <c r="E38" s="1"/>
      <c r="F38" s="1"/>
      <c r="G38" s="2"/>
      <c r="H38" s="1"/>
      <c r="I38" s="1"/>
      <c r="J38" s="1"/>
      <c r="K38" s="2">
        <f>C38+C39</f>
        <v>242</v>
      </c>
      <c r="L38" s="6">
        <f t="shared" ref="L38:Q38" si="11">D38+D39</f>
        <v>3</v>
      </c>
      <c r="M38" s="6">
        <f t="shared" si="11"/>
        <v>239</v>
      </c>
      <c r="N38" s="6">
        <f t="shared" si="11"/>
        <v>0</v>
      </c>
      <c r="O38" s="2">
        <f t="shared" si="11"/>
        <v>114</v>
      </c>
      <c r="P38" s="6">
        <f t="shared" si="11"/>
        <v>6</v>
      </c>
      <c r="Q38" s="6">
        <f t="shared" si="11"/>
        <v>108</v>
      </c>
      <c r="R38" s="1">
        <f t="shared" si="1"/>
        <v>0</v>
      </c>
      <c r="S38" s="3">
        <f t="shared" si="2"/>
        <v>0.94736842105263153</v>
      </c>
      <c r="T38" s="4">
        <f t="shared" si="3"/>
        <v>0.98760330578512401</v>
      </c>
      <c r="U38" s="4" t="str">
        <f t="shared" si="4"/>
        <v/>
      </c>
    </row>
    <row r="39" spans="1:21" ht="14.4">
      <c r="A39" s="1"/>
      <c r="B39" s="1" t="s">
        <v>187</v>
      </c>
      <c r="C39" s="1">
        <v>242</v>
      </c>
      <c r="D39" s="1">
        <v>3</v>
      </c>
      <c r="E39" s="1">
        <v>239</v>
      </c>
      <c r="F39" s="1">
        <v>0</v>
      </c>
      <c r="G39" s="2">
        <v>114</v>
      </c>
      <c r="H39" s="1">
        <v>6</v>
      </c>
      <c r="I39" s="1">
        <v>108</v>
      </c>
      <c r="J39" s="1">
        <v>0</v>
      </c>
      <c r="K39" s="2"/>
      <c r="L39" s="6"/>
      <c r="M39" s="6"/>
      <c r="N39" s="6"/>
      <c r="O39" s="2"/>
      <c r="P39" s="6"/>
      <c r="Q39" s="6"/>
      <c r="R39" s="1"/>
      <c r="S39" s="3" t="str">
        <f t="shared" si="2"/>
        <v/>
      </c>
      <c r="T39" s="4" t="str">
        <f t="shared" si="3"/>
        <v/>
      </c>
      <c r="U39" s="4" t="str">
        <f t="shared" si="4"/>
        <v/>
      </c>
    </row>
    <row r="40" spans="1:21" ht="14.4">
      <c r="A40" s="1" t="str">
        <f>all!A40</f>
        <v>Davidson</v>
      </c>
      <c r="B40" s="1" t="s">
        <v>188</v>
      </c>
      <c r="C40" s="1">
        <v>3151</v>
      </c>
      <c r="D40" s="1">
        <v>154</v>
      </c>
      <c r="E40" s="1">
        <v>21</v>
      </c>
      <c r="F40" s="1">
        <v>2976</v>
      </c>
      <c r="G40" s="2">
        <v>3459</v>
      </c>
      <c r="H40" s="1">
        <v>406</v>
      </c>
      <c r="I40" s="1">
        <v>345</v>
      </c>
      <c r="J40" s="1">
        <v>2708</v>
      </c>
      <c r="K40" s="2">
        <f t="shared" si="1"/>
        <v>3151</v>
      </c>
      <c r="L40" s="6">
        <f t="shared" si="1"/>
        <v>154</v>
      </c>
      <c r="M40" s="6">
        <f t="shared" si="1"/>
        <v>21</v>
      </c>
      <c r="N40" s="6">
        <f t="shared" si="1"/>
        <v>2976</v>
      </c>
      <c r="O40" s="2">
        <f t="shared" si="1"/>
        <v>3459</v>
      </c>
      <c r="P40" s="6">
        <f t="shared" si="1"/>
        <v>406</v>
      </c>
      <c r="Q40" s="6">
        <f t="shared" si="1"/>
        <v>345</v>
      </c>
      <c r="R40" s="1">
        <f t="shared" si="1"/>
        <v>2708</v>
      </c>
      <c r="S40" s="3">
        <f t="shared" si="2"/>
        <v>9.9739809193408496E-2</v>
      </c>
      <c r="T40" s="4">
        <f t="shared" si="3"/>
        <v>6.664550936210727E-3</v>
      </c>
      <c r="U40" s="4">
        <f t="shared" si="4"/>
        <v>0.52357494722026743</v>
      </c>
    </row>
    <row r="41" spans="1:21" ht="14.4">
      <c r="A41" s="1" t="str">
        <f>all!A41</f>
        <v>Davie</v>
      </c>
      <c r="B41" s="1" t="s">
        <v>189</v>
      </c>
      <c r="C41" s="1"/>
      <c r="D41" s="1"/>
      <c r="E41" s="1"/>
      <c r="F41" s="1"/>
      <c r="G41" s="2"/>
      <c r="H41" s="1"/>
      <c r="I41" s="1"/>
      <c r="J41" s="1"/>
      <c r="K41" s="2">
        <f t="shared" si="1"/>
        <v>0</v>
      </c>
      <c r="L41" s="6">
        <f t="shared" si="1"/>
        <v>0</v>
      </c>
      <c r="M41" s="6">
        <f t="shared" si="1"/>
        <v>0</v>
      </c>
      <c r="N41" s="6">
        <f t="shared" si="1"/>
        <v>0</v>
      </c>
      <c r="O41" s="2">
        <f t="shared" si="1"/>
        <v>0</v>
      </c>
      <c r="P41" s="6">
        <f t="shared" si="1"/>
        <v>0</v>
      </c>
      <c r="Q41" s="6">
        <f t="shared" si="1"/>
        <v>0</v>
      </c>
      <c r="R41" s="1">
        <f t="shared" si="1"/>
        <v>0</v>
      </c>
      <c r="S41" s="3" t="str">
        <f t="shared" si="2"/>
        <v/>
      </c>
      <c r="T41" s="4" t="str">
        <f t="shared" si="3"/>
        <v/>
      </c>
      <c r="U41" s="4" t="str">
        <f t="shared" si="4"/>
        <v/>
      </c>
    </row>
    <row r="42" spans="1:21" ht="14.4">
      <c r="A42" s="1" t="str">
        <f>all!A42</f>
        <v>Duplin</v>
      </c>
      <c r="B42" s="1" t="s">
        <v>191</v>
      </c>
      <c r="C42" s="1">
        <v>1043</v>
      </c>
      <c r="D42" s="1">
        <v>67</v>
      </c>
      <c r="E42" s="1">
        <v>10</v>
      </c>
      <c r="F42" s="1">
        <v>966</v>
      </c>
      <c r="G42" s="2">
        <v>2125</v>
      </c>
      <c r="H42" s="1">
        <v>617</v>
      </c>
      <c r="I42" s="1">
        <v>190</v>
      </c>
      <c r="J42" s="1">
        <v>1318</v>
      </c>
      <c r="K42" s="2">
        <f>SUM(C42:C46)</f>
        <v>1043</v>
      </c>
      <c r="L42" s="6">
        <f t="shared" ref="L42:Q42" si="12">SUM(D42:D46)</f>
        <v>67</v>
      </c>
      <c r="M42" s="6">
        <f t="shared" si="12"/>
        <v>10</v>
      </c>
      <c r="N42" s="6">
        <f t="shared" si="12"/>
        <v>966</v>
      </c>
      <c r="O42" s="2">
        <f t="shared" si="12"/>
        <v>2125</v>
      </c>
      <c r="P42" s="6">
        <f t="shared" si="12"/>
        <v>617</v>
      </c>
      <c r="Q42" s="6">
        <f t="shared" si="12"/>
        <v>190</v>
      </c>
      <c r="R42" s="1">
        <f t="shared" si="1"/>
        <v>1318</v>
      </c>
      <c r="S42" s="3">
        <f t="shared" si="2"/>
        <v>8.9411764705882357E-2</v>
      </c>
      <c r="T42" s="4">
        <f t="shared" si="3"/>
        <v>9.5877277085330784E-3</v>
      </c>
      <c r="U42" s="4">
        <f t="shared" si="4"/>
        <v>0.42294220665499127</v>
      </c>
    </row>
    <row r="43" spans="1:21" ht="14.4">
      <c r="A43" s="1"/>
      <c r="B43" s="1" t="s">
        <v>192</v>
      </c>
      <c r="C43" s="1"/>
      <c r="D43" s="1"/>
      <c r="E43" s="1"/>
      <c r="F43" s="1"/>
      <c r="G43" s="2"/>
      <c r="H43" s="1"/>
      <c r="I43" s="1"/>
      <c r="J43" s="1"/>
      <c r="K43" s="2"/>
      <c r="L43" s="1"/>
      <c r="M43" s="1"/>
      <c r="N43" s="1"/>
      <c r="O43" s="2"/>
      <c r="P43" s="1"/>
      <c r="Q43" s="1"/>
      <c r="R43" s="1"/>
      <c r="S43" s="3" t="str">
        <f t="shared" si="2"/>
        <v/>
      </c>
      <c r="T43" s="4" t="str">
        <f t="shared" si="3"/>
        <v/>
      </c>
      <c r="U43" s="4" t="str">
        <f t="shared" si="4"/>
        <v/>
      </c>
    </row>
    <row r="44" spans="1:21" ht="14.4">
      <c r="A44" s="1"/>
      <c r="B44" s="1" t="s">
        <v>193</v>
      </c>
      <c r="C44" s="1"/>
      <c r="D44" s="1"/>
      <c r="E44" s="1"/>
      <c r="F44" s="1"/>
      <c r="G44" s="2"/>
      <c r="H44" s="1"/>
      <c r="I44" s="1"/>
      <c r="J44" s="1"/>
      <c r="K44" s="2"/>
      <c r="L44" s="1"/>
      <c r="M44" s="1"/>
      <c r="N44" s="1"/>
      <c r="O44" s="2"/>
      <c r="P44" s="1"/>
      <c r="Q44" s="1"/>
      <c r="R44" s="1"/>
      <c r="S44" s="3" t="str">
        <f t="shared" si="2"/>
        <v/>
      </c>
      <c r="T44" s="4" t="str">
        <f t="shared" si="3"/>
        <v/>
      </c>
      <c r="U44" s="4" t="str">
        <f t="shared" si="4"/>
        <v/>
      </c>
    </row>
    <row r="45" spans="1:21" ht="14.4">
      <c r="A45" s="1"/>
      <c r="B45" s="1" t="s">
        <v>194</v>
      </c>
      <c r="C45" s="1"/>
      <c r="D45" s="1"/>
      <c r="E45" s="1"/>
      <c r="F45" s="1"/>
      <c r="G45" s="2"/>
      <c r="H45" s="1"/>
      <c r="I45" s="1"/>
      <c r="J45" s="1"/>
      <c r="K45" s="2"/>
      <c r="L45" s="1"/>
      <c r="M45" s="1"/>
      <c r="N45" s="1"/>
      <c r="O45" s="2"/>
      <c r="P45" s="1"/>
      <c r="Q45" s="1"/>
      <c r="R45" s="1"/>
      <c r="S45" s="3" t="str">
        <f t="shared" si="2"/>
        <v/>
      </c>
      <c r="T45" s="4" t="str">
        <f t="shared" si="3"/>
        <v/>
      </c>
      <c r="U45" s="4" t="str">
        <f t="shared" si="4"/>
        <v/>
      </c>
    </row>
    <row r="46" spans="1:21" ht="14.4">
      <c r="A46" s="1"/>
      <c r="B46" s="1" t="s">
        <v>195</v>
      </c>
      <c r="C46" s="1"/>
      <c r="D46" s="1"/>
      <c r="E46" s="1"/>
      <c r="F46" s="1"/>
      <c r="G46" s="2"/>
      <c r="H46" s="1"/>
      <c r="I46" s="1"/>
      <c r="J46" s="1"/>
      <c r="K46" s="2"/>
      <c r="L46" s="1"/>
      <c r="M46" s="1"/>
      <c r="N46" s="1"/>
      <c r="O46" s="2"/>
      <c r="P46" s="1"/>
      <c r="Q46" s="1"/>
      <c r="R46" s="1"/>
      <c r="S46" s="3" t="str">
        <f t="shared" si="2"/>
        <v/>
      </c>
      <c r="T46" s="4" t="str">
        <f t="shared" si="3"/>
        <v/>
      </c>
      <c r="U46" s="4" t="str">
        <f t="shared" si="4"/>
        <v/>
      </c>
    </row>
    <row r="47" spans="1:21" ht="14.4">
      <c r="A47" s="1" t="str">
        <f>all!A47</f>
        <v>Durham</v>
      </c>
      <c r="B47" s="1" t="s">
        <v>196</v>
      </c>
      <c r="C47" s="1">
        <v>2457</v>
      </c>
      <c r="D47" s="1">
        <v>469</v>
      </c>
      <c r="E47" s="1">
        <v>21</v>
      </c>
      <c r="F47" s="1">
        <v>1933</v>
      </c>
      <c r="G47" s="2">
        <v>3886</v>
      </c>
      <c r="H47" s="1">
        <v>743</v>
      </c>
      <c r="I47" s="1">
        <v>481</v>
      </c>
      <c r="J47" s="1">
        <v>2585</v>
      </c>
      <c r="K47" s="2">
        <f t="shared" si="1"/>
        <v>2457</v>
      </c>
      <c r="L47" s="1">
        <f t="shared" si="1"/>
        <v>469</v>
      </c>
      <c r="M47" s="1">
        <f t="shared" si="1"/>
        <v>21</v>
      </c>
      <c r="N47" s="1">
        <f t="shared" si="1"/>
        <v>1933</v>
      </c>
      <c r="O47" s="2">
        <f t="shared" si="1"/>
        <v>3886</v>
      </c>
      <c r="P47" s="1">
        <f t="shared" si="1"/>
        <v>743</v>
      </c>
      <c r="Q47" s="1">
        <f t="shared" si="1"/>
        <v>481</v>
      </c>
      <c r="R47" s="1">
        <f t="shared" si="1"/>
        <v>2585</v>
      </c>
      <c r="S47" s="3">
        <f t="shared" si="2"/>
        <v>0.12377766340710242</v>
      </c>
      <c r="T47" s="4">
        <f t="shared" si="3"/>
        <v>8.5470085470085479E-3</v>
      </c>
      <c r="U47" s="4">
        <f t="shared" si="4"/>
        <v>0.42784417884019477</v>
      </c>
    </row>
    <row r="48" spans="1:21" ht="14.4">
      <c r="A48" s="1" t="str">
        <f>all!A48</f>
        <v>Edgecombe</v>
      </c>
      <c r="B48" s="1" t="s">
        <v>198</v>
      </c>
      <c r="C48" s="1">
        <v>546</v>
      </c>
      <c r="D48" s="1">
        <v>54</v>
      </c>
      <c r="E48" s="1">
        <v>6</v>
      </c>
      <c r="F48" s="1">
        <v>478</v>
      </c>
      <c r="G48" s="2">
        <v>1107</v>
      </c>
      <c r="H48" s="1">
        <v>151</v>
      </c>
      <c r="I48" s="1">
        <v>65</v>
      </c>
      <c r="J48" s="1">
        <v>845</v>
      </c>
      <c r="K48" s="171"/>
      <c r="O48" s="171"/>
      <c r="S48" s="3" t="str">
        <f t="shared" si="2"/>
        <v/>
      </c>
      <c r="T48" s="4" t="str">
        <f t="shared" si="3"/>
        <v/>
      </c>
      <c r="U48" s="4" t="str">
        <f t="shared" si="4"/>
        <v/>
      </c>
    </row>
    <row r="49" spans="1:21" ht="14.4">
      <c r="A49" s="1"/>
      <c r="B49" s="1" t="s">
        <v>199</v>
      </c>
      <c r="C49" s="1"/>
      <c r="D49" s="1"/>
      <c r="E49" s="1"/>
      <c r="F49" s="1"/>
      <c r="G49" s="2"/>
      <c r="H49" s="1"/>
      <c r="I49" s="1"/>
      <c r="J49" s="1"/>
      <c r="K49" s="2"/>
      <c r="L49" s="1"/>
      <c r="M49" s="1"/>
      <c r="N49" s="1"/>
      <c r="O49" s="2"/>
      <c r="P49" s="1"/>
      <c r="Q49" s="1"/>
      <c r="R49" s="1"/>
      <c r="S49" s="3" t="str">
        <f t="shared" si="2"/>
        <v/>
      </c>
      <c r="T49" s="4" t="str">
        <f t="shared" si="3"/>
        <v/>
      </c>
      <c r="U49" s="4" t="str">
        <f t="shared" si="4"/>
        <v/>
      </c>
    </row>
    <row r="50" spans="1:21" ht="14.4">
      <c r="A50" s="1" t="str">
        <f>all!A50</f>
        <v>Forsyth</v>
      </c>
      <c r="B50" s="1" t="s">
        <v>201</v>
      </c>
      <c r="C50" s="1">
        <v>3474</v>
      </c>
      <c r="D50" s="1">
        <v>343</v>
      </c>
      <c r="E50" s="1">
        <v>57</v>
      </c>
      <c r="F50" s="1">
        <v>3051</v>
      </c>
      <c r="G50" s="2">
        <v>4431</v>
      </c>
      <c r="H50" s="1">
        <v>918</v>
      </c>
      <c r="I50" s="1">
        <v>499</v>
      </c>
      <c r="J50" s="1">
        <v>2955</v>
      </c>
      <c r="K50" s="2">
        <f t="shared" si="1"/>
        <v>3474</v>
      </c>
      <c r="L50" s="1">
        <f t="shared" si="1"/>
        <v>343</v>
      </c>
      <c r="M50" s="1">
        <f t="shared" si="1"/>
        <v>57</v>
      </c>
      <c r="N50" s="1">
        <f t="shared" si="1"/>
        <v>3051</v>
      </c>
      <c r="O50" s="2">
        <f t="shared" si="1"/>
        <v>4431</v>
      </c>
      <c r="P50" s="1">
        <f t="shared" si="1"/>
        <v>918</v>
      </c>
      <c r="Q50" s="1">
        <f t="shared" si="1"/>
        <v>499</v>
      </c>
      <c r="R50" s="1">
        <f t="shared" si="1"/>
        <v>2955</v>
      </c>
      <c r="S50" s="3">
        <f t="shared" si="2"/>
        <v>0.11261566237869555</v>
      </c>
      <c r="T50" s="4">
        <f t="shared" si="3"/>
        <v>1.6407599309153715E-2</v>
      </c>
      <c r="U50" s="4">
        <f t="shared" si="4"/>
        <v>0.50799200799200794</v>
      </c>
    </row>
    <row r="51" spans="1:21" ht="14.4">
      <c r="A51" s="1" t="str">
        <f>all!A51</f>
        <v>Franklin</v>
      </c>
      <c r="B51" s="1" t="s">
        <v>203</v>
      </c>
      <c r="C51" s="1">
        <v>1625</v>
      </c>
      <c r="D51" s="1">
        <v>243</v>
      </c>
      <c r="E51" s="1">
        <v>16</v>
      </c>
      <c r="F51" s="1">
        <v>1257</v>
      </c>
      <c r="G51" s="2">
        <v>2063</v>
      </c>
      <c r="H51" s="1">
        <v>834</v>
      </c>
      <c r="I51" s="1">
        <v>223</v>
      </c>
      <c r="J51" s="1">
        <v>855</v>
      </c>
      <c r="K51" s="2">
        <f t="shared" si="1"/>
        <v>1625</v>
      </c>
      <c r="L51" s="1">
        <f t="shared" si="1"/>
        <v>243</v>
      </c>
      <c r="M51" s="1">
        <f t="shared" si="1"/>
        <v>16</v>
      </c>
      <c r="N51" s="1">
        <f t="shared" si="1"/>
        <v>1257</v>
      </c>
      <c r="O51" s="2">
        <f t="shared" si="1"/>
        <v>2063</v>
      </c>
      <c r="P51" s="1">
        <f t="shared" si="1"/>
        <v>834</v>
      </c>
      <c r="Q51" s="1">
        <f t="shared" si="1"/>
        <v>223</v>
      </c>
      <c r="R51" s="1">
        <f t="shared" si="1"/>
        <v>855</v>
      </c>
      <c r="S51" s="3">
        <f t="shared" si="2"/>
        <v>0.10809500727096462</v>
      </c>
      <c r="T51" s="4">
        <f t="shared" si="3"/>
        <v>9.8461538461538465E-3</v>
      </c>
      <c r="U51" s="4">
        <f t="shared" si="4"/>
        <v>0.59517045454545459</v>
      </c>
    </row>
    <row r="52" spans="1:21" ht="14.4">
      <c r="A52" s="1" t="s">
        <v>18</v>
      </c>
      <c r="B52" s="1" t="s">
        <v>60</v>
      </c>
      <c r="C52" s="1">
        <v>4362</v>
      </c>
      <c r="D52" s="1">
        <v>597</v>
      </c>
      <c r="E52" s="1">
        <v>37</v>
      </c>
      <c r="F52" s="1">
        <v>3497</v>
      </c>
      <c r="G52" s="2">
        <v>4588</v>
      </c>
      <c r="H52" s="1">
        <v>926</v>
      </c>
      <c r="I52" s="1">
        <v>400</v>
      </c>
      <c r="J52" s="1">
        <v>3167</v>
      </c>
      <c r="K52" s="2">
        <f t="shared" si="1"/>
        <v>4362</v>
      </c>
      <c r="L52" s="1">
        <f t="shared" si="1"/>
        <v>597</v>
      </c>
      <c r="M52" s="1">
        <f t="shared" si="1"/>
        <v>37</v>
      </c>
      <c r="N52" s="1">
        <f t="shared" si="1"/>
        <v>3497</v>
      </c>
      <c r="O52" s="2">
        <f t="shared" si="1"/>
        <v>4588</v>
      </c>
      <c r="P52" s="1">
        <f t="shared" si="1"/>
        <v>926</v>
      </c>
      <c r="Q52" s="1">
        <f t="shared" si="1"/>
        <v>400</v>
      </c>
      <c r="R52" s="1">
        <f t="shared" si="1"/>
        <v>3167</v>
      </c>
      <c r="S52" s="3">
        <f t="shared" si="2"/>
        <v>8.7183958151700089E-2</v>
      </c>
      <c r="T52" s="4">
        <f t="shared" si="3"/>
        <v>8.4823475469967911E-3</v>
      </c>
      <c r="U52" s="4">
        <f t="shared" si="4"/>
        <v>0.52475990396158467</v>
      </c>
    </row>
    <row r="53" spans="1:21" ht="14.4">
      <c r="A53" s="1" t="s">
        <v>127</v>
      </c>
      <c r="B53" s="1" t="s">
        <v>126</v>
      </c>
      <c r="C53" s="1">
        <v>326</v>
      </c>
      <c r="D53" s="1">
        <v>29</v>
      </c>
      <c r="E53" s="1">
        <v>0</v>
      </c>
      <c r="F53" s="1">
        <v>296</v>
      </c>
      <c r="G53" s="2">
        <v>325</v>
      </c>
      <c r="H53" s="1">
        <v>87</v>
      </c>
      <c r="I53" s="1">
        <v>16</v>
      </c>
      <c r="J53" s="1">
        <v>243</v>
      </c>
      <c r="K53" s="2"/>
      <c r="L53" s="1"/>
      <c r="M53" s="1"/>
      <c r="N53" s="1"/>
      <c r="O53" s="2"/>
      <c r="P53" s="1"/>
      <c r="Q53" s="1"/>
      <c r="R53" s="1"/>
      <c r="S53" s="3" t="str">
        <f t="shared" si="2"/>
        <v/>
      </c>
      <c r="T53" s="4" t="str">
        <f t="shared" si="3"/>
        <v/>
      </c>
      <c r="U53" s="4" t="str">
        <f t="shared" si="4"/>
        <v/>
      </c>
    </row>
    <row r="54" spans="1:21" ht="14.4">
      <c r="A54" s="1" t="str">
        <f>all!A54</f>
        <v>Graham</v>
      </c>
      <c r="B54" s="1" t="s">
        <v>124</v>
      </c>
      <c r="C54" s="1"/>
      <c r="D54" s="1"/>
      <c r="E54" s="1"/>
      <c r="F54" s="1"/>
      <c r="G54" s="2"/>
      <c r="H54" s="1"/>
      <c r="I54" s="1"/>
      <c r="J54" s="1"/>
      <c r="K54" s="2"/>
      <c r="L54" s="1"/>
      <c r="M54" s="1"/>
      <c r="N54" s="1"/>
      <c r="O54" s="2"/>
      <c r="P54" s="1"/>
      <c r="Q54" s="1"/>
      <c r="R54" s="1"/>
      <c r="S54" s="3" t="str">
        <f t="shared" si="2"/>
        <v/>
      </c>
      <c r="T54" s="4" t="str">
        <f t="shared" si="3"/>
        <v/>
      </c>
      <c r="U54" s="4" t="str">
        <f t="shared" si="4"/>
        <v/>
      </c>
    </row>
    <row r="55" spans="1:21" ht="14.4">
      <c r="A55" s="1" t="str">
        <f>all!A55</f>
        <v>Granville</v>
      </c>
      <c r="B55" s="1" t="s">
        <v>205</v>
      </c>
      <c r="C55" s="1">
        <v>1493</v>
      </c>
      <c r="D55" s="1">
        <v>69</v>
      </c>
      <c r="E55" s="1">
        <v>7</v>
      </c>
      <c r="F55" s="1">
        <v>1417</v>
      </c>
      <c r="G55" s="2">
        <v>1794</v>
      </c>
      <c r="H55" s="1">
        <v>209</v>
      </c>
      <c r="I55" s="1">
        <v>134</v>
      </c>
      <c r="J55" s="1">
        <v>1451</v>
      </c>
      <c r="K55" s="2">
        <f t="shared" si="1"/>
        <v>1493</v>
      </c>
      <c r="L55" s="1">
        <f t="shared" si="1"/>
        <v>69</v>
      </c>
      <c r="M55" s="1">
        <f t="shared" si="1"/>
        <v>7</v>
      </c>
      <c r="N55" s="1">
        <f t="shared" si="1"/>
        <v>1417</v>
      </c>
      <c r="O55" s="2">
        <f t="shared" si="1"/>
        <v>1794</v>
      </c>
      <c r="P55" s="1">
        <f t="shared" si="1"/>
        <v>209</v>
      </c>
      <c r="Q55" s="1">
        <f t="shared" si="1"/>
        <v>134</v>
      </c>
      <c r="R55" s="1">
        <f t="shared" si="1"/>
        <v>1451</v>
      </c>
      <c r="S55" s="3">
        <f t="shared" si="2"/>
        <v>7.4693422519509473E-2</v>
      </c>
      <c r="T55" s="4">
        <f t="shared" si="3"/>
        <v>4.6885465505693237E-3</v>
      </c>
      <c r="U55" s="4">
        <f t="shared" si="4"/>
        <v>0.49407252440725247</v>
      </c>
    </row>
    <row r="56" spans="1:21" ht="14.4">
      <c r="A56" s="1" t="str">
        <f>all!A56</f>
        <v>Greene</v>
      </c>
      <c r="B56" s="1" t="s">
        <v>207</v>
      </c>
      <c r="C56" s="1">
        <v>303</v>
      </c>
      <c r="D56" s="1">
        <v>40</v>
      </c>
      <c r="E56" s="1">
        <v>1</v>
      </c>
      <c r="F56" s="1">
        <v>255</v>
      </c>
      <c r="G56" s="2">
        <v>557</v>
      </c>
      <c r="H56" s="1">
        <v>120</v>
      </c>
      <c r="I56" s="1">
        <v>26</v>
      </c>
      <c r="J56" s="1">
        <v>340</v>
      </c>
      <c r="K56" s="2">
        <f t="shared" si="1"/>
        <v>303</v>
      </c>
      <c r="L56" s="1">
        <f t="shared" si="1"/>
        <v>40</v>
      </c>
      <c r="M56" s="1">
        <f t="shared" si="1"/>
        <v>1</v>
      </c>
      <c r="N56" s="1">
        <f t="shared" si="1"/>
        <v>255</v>
      </c>
      <c r="O56" s="2">
        <f t="shared" si="1"/>
        <v>557</v>
      </c>
      <c r="P56" s="1">
        <f t="shared" si="1"/>
        <v>120</v>
      </c>
      <c r="Q56" s="1">
        <f t="shared" si="1"/>
        <v>26</v>
      </c>
      <c r="R56" s="1">
        <f t="shared" si="1"/>
        <v>340</v>
      </c>
      <c r="S56" s="3">
        <f t="shared" si="2"/>
        <v>4.66786355475763E-2</v>
      </c>
      <c r="T56" s="4">
        <f t="shared" si="3"/>
        <v>3.3003300330033004E-3</v>
      </c>
      <c r="U56" s="4">
        <f t="shared" si="4"/>
        <v>0.42857142857142855</v>
      </c>
    </row>
    <row r="57" spans="1:21" ht="14.4">
      <c r="A57" s="1" t="str">
        <f>all!A57</f>
        <v>Guilford</v>
      </c>
      <c r="B57" s="1" t="s">
        <v>209</v>
      </c>
      <c r="C57" s="1">
        <v>6229</v>
      </c>
      <c r="D57" s="1">
        <v>2489</v>
      </c>
      <c r="E57" s="1">
        <v>152</v>
      </c>
      <c r="F57" s="1">
        <v>3053</v>
      </c>
      <c r="G57" s="2">
        <v>7593</v>
      </c>
      <c r="H57" s="1">
        <v>3147</v>
      </c>
      <c r="I57" s="1">
        <v>984</v>
      </c>
      <c r="J57" s="1">
        <v>3244</v>
      </c>
      <c r="K57" s="2">
        <f t="shared" si="1"/>
        <v>6229</v>
      </c>
      <c r="L57" s="1">
        <f t="shared" si="1"/>
        <v>2489</v>
      </c>
      <c r="M57" s="1">
        <f t="shared" si="1"/>
        <v>152</v>
      </c>
      <c r="N57" s="1">
        <f t="shared" si="1"/>
        <v>3053</v>
      </c>
      <c r="O57" s="2">
        <f t="shared" si="1"/>
        <v>7593</v>
      </c>
      <c r="P57" s="1">
        <f t="shared" si="1"/>
        <v>3147</v>
      </c>
      <c r="Q57" s="1">
        <f t="shared" si="1"/>
        <v>984</v>
      </c>
      <c r="R57" s="1">
        <f t="shared" si="1"/>
        <v>3244</v>
      </c>
      <c r="S57" s="3">
        <f t="shared" si="2"/>
        <v>0.12959304622678783</v>
      </c>
      <c r="T57" s="4">
        <f t="shared" si="3"/>
        <v>2.4401990688714081E-2</v>
      </c>
      <c r="U57" s="4">
        <f t="shared" si="4"/>
        <v>0.4848340479593457</v>
      </c>
    </row>
    <row r="58" spans="1:21" ht="14.4">
      <c r="A58" s="1" t="str">
        <f>all!A58</f>
        <v>Halifax</v>
      </c>
      <c r="B58" s="1" t="s">
        <v>211</v>
      </c>
      <c r="C58" s="1">
        <v>1144</v>
      </c>
      <c r="D58" s="1">
        <v>60</v>
      </c>
      <c r="E58" s="1">
        <v>40</v>
      </c>
      <c r="F58" s="1">
        <v>1044</v>
      </c>
      <c r="G58" s="2">
        <v>1620</v>
      </c>
      <c r="H58" s="1">
        <v>481</v>
      </c>
      <c r="I58" s="1">
        <v>291</v>
      </c>
      <c r="J58" s="1">
        <v>848</v>
      </c>
      <c r="K58" s="2">
        <f t="shared" si="1"/>
        <v>1144</v>
      </c>
      <c r="L58" s="6">
        <f t="shared" si="1"/>
        <v>60</v>
      </c>
      <c r="M58" s="6">
        <f t="shared" si="1"/>
        <v>40</v>
      </c>
      <c r="N58" s="6">
        <f t="shared" si="1"/>
        <v>1044</v>
      </c>
      <c r="O58" s="2">
        <f t="shared" si="1"/>
        <v>1620</v>
      </c>
      <c r="P58" s="6">
        <f t="shared" si="1"/>
        <v>481</v>
      </c>
      <c r="Q58" s="6">
        <f t="shared" si="1"/>
        <v>291</v>
      </c>
      <c r="R58" s="6">
        <f t="shared" si="1"/>
        <v>848</v>
      </c>
      <c r="S58" s="3">
        <f t="shared" si="2"/>
        <v>0.17962962962962964</v>
      </c>
      <c r="T58" s="4">
        <f t="shared" si="3"/>
        <v>3.4965034965034968E-2</v>
      </c>
      <c r="U58" s="4">
        <f t="shared" si="4"/>
        <v>0.55179704016913322</v>
      </c>
    </row>
    <row r="59" spans="1:21" ht="14.4">
      <c r="A59" s="1"/>
      <c r="B59" s="1" t="s">
        <v>354</v>
      </c>
      <c r="C59" s="1"/>
      <c r="D59" s="1"/>
      <c r="E59" s="1"/>
      <c r="F59" s="1"/>
      <c r="G59" s="6"/>
      <c r="H59" s="1"/>
      <c r="I59" s="1"/>
      <c r="J59" s="1"/>
      <c r="K59" s="2"/>
      <c r="L59" s="6"/>
      <c r="M59" s="6"/>
      <c r="N59" s="6"/>
      <c r="O59" s="2"/>
      <c r="P59" s="6"/>
      <c r="Q59" s="6"/>
      <c r="R59" s="6"/>
      <c r="S59" s="3"/>
      <c r="T59" s="4"/>
      <c r="U59" s="4"/>
    </row>
    <row r="60" spans="1:21" ht="14.4">
      <c r="A60" s="1" t="str">
        <f>all!A60</f>
        <v>Harnett</v>
      </c>
      <c r="B60" s="1" t="s">
        <v>213</v>
      </c>
      <c r="C60" s="1">
        <v>2576</v>
      </c>
      <c r="D60" s="1">
        <v>529</v>
      </c>
      <c r="E60" s="1">
        <v>28</v>
      </c>
      <c r="F60" s="1">
        <v>1690</v>
      </c>
      <c r="G60" s="137">
        <v>3111</v>
      </c>
      <c r="H60" s="137">
        <v>827</v>
      </c>
      <c r="I60" s="137">
        <v>184</v>
      </c>
      <c r="J60" s="137">
        <v>1506</v>
      </c>
      <c r="K60" s="2">
        <f t="shared" si="1"/>
        <v>2576</v>
      </c>
      <c r="L60" s="6">
        <f t="shared" si="1"/>
        <v>529</v>
      </c>
      <c r="M60" s="6">
        <f t="shared" si="1"/>
        <v>28</v>
      </c>
      <c r="N60" s="6">
        <f t="shared" si="1"/>
        <v>1690</v>
      </c>
      <c r="O60" s="2">
        <f t="shared" si="1"/>
        <v>3111</v>
      </c>
      <c r="P60" s="6">
        <f t="shared" si="1"/>
        <v>827</v>
      </c>
      <c r="Q60" s="6">
        <f t="shared" si="1"/>
        <v>184</v>
      </c>
      <c r="R60" s="6">
        <f t="shared" si="1"/>
        <v>1506</v>
      </c>
      <c r="S60" s="3">
        <f t="shared" si="2"/>
        <v>5.9144969463195113E-2</v>
      </c>
      <c r="T60" s="4">
        <f t="shared" si="3"/>
        <v>1.0869565217391304E-2</v>
      </c>
      <c r="U60" s="4">
        <f t="shared" si="4"/>
        <v>0.5287859824780976</v>
      </c>
    </row>
    <row r="61" spans="1:21" ht="14.4">
      <c r="A61" s="1"/>
      <c r="B61" s="1" t="s">
        <v>214</v>
      </c>
      <c r="C61" s="1"/>
      <c r="D61" s="1"/>
      <c r="E61" s="1"/>
      <c r="F61" s="1"/>
      <c r="G61" s="2"/>
      <c r="H61" s="1"/>
      <c r="I61" s="1"/>
      <c r="J61" s="1"/>
      <c r="K61" s="2">
        <f t="shared" si="1"/>
        <v>0</v>
      </c>
      <c r="L61" s="6">
        <f t="shared" si="1"/>
        <v>0</v>
      </c>
      <c r="M61" s="6">
        <f t="shared" si="1"/>
        <v>0</v>
      </c>
      <c r="N61" s="6">
        <f t="shared" si="1"/>
        <v>0</v>
      </c>
      <c r="O61" s="2">
        <f t="shared" si="1"/>
        <v>0</v>
      </c>
      <c r="P61" s="6">
        <f t="shared" si="1"/>
        <v>0</v>
      </c>
      <c r="Q61" s="6">
        <f t="shared" si="1"/>
        <v>0</v>
      </c>
      <c r="R61" s="6">
        <f t="shared" si="1"/>
        <v>0</v>
      </c>
      <c r="S61" s="3" t="str">
        <f t="shared" si="2"/>
        <v/>
      </c>
      <c r="T61" s="4" t="str">
        <f t="shared" si="3"/>
        <v/>
      </c>
      <c r="U61" s="4" t="str">
        <f t="shared" si="4"/>
        <v/>
      </c>
    </row>
    <row r="62" spans="1:21" ht="14.4">
      <c r="A62" s="1" t="str">
        <f>all!A62</f>
        <v>Haywood</v>
      </c>
      <c r="B62" s="1" t="s">
        <v>215</v>
      </c>
      <c r="C62" s="1"/>
      <c r="D62" s="1"/>
      <c r="E62" s="1"/>
      <c r="F62" s="1"/>
      <c r="G62" s="2">
        <v>2078</v>
      </c>
      <c r="H62" s="1">
        <v>715</v>
      </c>
      <c r="I62" s="1">
        <v>351</v>
      </c>
      <c r="J62" s="1">
        <v>988</v>
      </c>
      <c r="K62" s="2">
        <f t="shared" si="1"/>
        <v>0</v>
      </c>
      <c r="L62" s="6">
        <f t="shared" si="1"/>
        <v>0</v>
      </c>
      <c r="M62" s="6">
        <f t="shared" si="1"/>
        <v>0</v>
      </c>
      <c r="N62" s="6">
        <f t="shared" si="1"/>
        <v>0</v>
      </c>
      <c r="O62" s="2">
        <f t="shared" si="1"/>
        <v>2078</v>
      </c>
      <c r="P62" s="6">
        <f t="shared" si="1"/>
        <v>715</v>
      </c>
      <c r="Q62" s="6">
        <f t="shared" si="1"/>
        <v>351</v>
      </c>
      <c r="R62" s="6">
        <f t="shared" si="1"/>
        <v>988</v>
      </c>
      <c r="S62" s="3">
        <f t="shared" si="2"/>
        <v>0.16891241578440808</v>
      </c>
      <c r="T62" s="4" t="str">
        <f t="shared" si="3"/>
        <v/>
      </c>
      <c r="U62" s="4">
        <f t="shared" si="4"/>
        <v>0</v>
      </c>
    </row>
    <row r="63" spans="1:21" ht="14.4">
      <c r="A63" s="1" t="str">
        <f>all!A63</f>
        <v>Henderson</v>
      </c>
      <c r="B63" s="1" t="s">
        <v>217</v>
      </c>
      <c r="C63" s="1">
        <v>1644</v>
      </c>
      <c r="D63" s="1">
        <v>461</v>
      </c>
      <c r="E63" s="1">
        <v>20</v>
      </c>
      <c r="F63" s="1">
        <v>1094</v>
      </c>
      <c r="G63" s="2">
        <v>1882</v>
      </c>
      <c r="H63" s="1">
        <v>866</v>
      </c>
      <c r="I63" s="1">
        <v>183</v>
      </c>
      <c r="J63" s="1">
        <v>840</v>
      </c>
      <c r="K63" s="2">
        <f t="shared" si="1"/>
        <v>1644</v>
      </c>
      <c r="L63" s="6">
        <f t="shared" si="1"/>
        <v>461</v>
      </c>
      <c r="M63" s="6">
        <f t="shared" si="1"/>
        <v>20</v>
      </c>
      <c r="N63" s="6">
        <f t="shared" si="1"/>
        <v>1094</v>
      </c>
      <c r="O63" s="2">
        <f t="shared" si="1"/>
        <v>1882</v>
      </c>
      <c r="P63" s="6">
        <f t="shared" si="1"/>
        <v>866</v>
      </c>
      <c r="Q63" s="6">
        <f t="shared" si="1"/>
        <v>183</v>
      </c>
      <c r="R63" s="6">
        <f t="shared" si="1"/>
        <v>840</v>
      </c>
      <c r="S63" s="3">
        <f t="shared" si="2"/>
        <v>9.7236981934112648E-2</v>
      </c>
      <c r="T63" s="4">
        <f t="shared" si="3"/>
        <v>1.2165450121654502E-2</v>
      </c>
      <c r="U63" s="4">
        <f t="shared" si="4"/>
        <v>0.56566701137538777</v>
      </c>
    </row>
    <row r="64" spans="1:21" ht="14.4">
      <c r="A64" s="1" t="str">
        <f>all!A64</f>
        <v>Hertford</v>
      </c>
      <c r="B64" s="1" t="s">
        <v>219</v>
      </c>
      <c r="C64" s="1">
        <v>572</v>
      </c>
      <c r="D64" s="1">
        <v>95</v>
      </c>
      <c r="E64" s="1">
        <v>2</v>
      </c>
      <c r="F64" s="1">
        <v>460</v>
      </c>
      <c r="G64" s="2">
        <v>539</v>
      </c>
      <c r="H64" s="1">
        <v>246</v>
      </c>
      <c r="I64" s="1">
        <v>5</v>
      </c>
      <c r="J64" s="1">
        <v>276</v>
      </c>
      <c r="K64" s="2">
        <f t="shared" si="1"/>
        <v>572</v>
      </c>
      <c r="L64" s="6">
        <f t="shared" si="1"/>
        <v>95</v>
      </c>
      <c r="M64" s="6">
        <f t="shared" si="1"/>
        <v>2</v>
      </c>
      <c r="N64" s="6">
        <f t="shared" si="1"/>
        <v>460</v>
      </c>
      <c r="O64" s="2">
        <f t="shared" si="1"/>
        <v>539</v>
      </c>
      <c r="P64" s="6">
        <f t="shared" si="1"/>
        <v>246</v>
      </c>
      <c r="Q64" s="6">
        <f t="shared" si="1"/>
        <v>5</v>
      </c>
      <c r="R64" s="6">
        <f t="shared" si="1"/>
        <v>276</v>
      </c>
      <c r="S64" s="3">
        <f t="shared" si="2"/>
        <v>9.2764378478664197E-3</v>
      </c>
      <c r="T64" s="4">
        <f t="shared" si="3"/>
        <v>3.4965034965034965E-3</v>
      </c>
      <c r="U64" s="4">
        <f t="shared" si="4"/>
        <v>0.625</v>
      </c>
    </row>
    <row r="65" spans="1:21" ht="14.4">
      <c r="A65" s="1" t="str">
        <f>all!A65</f>
        <v>Hoke</v>
      </c>
      <c r="B65" s="1" t="s">
        <v>11</v>
      </c>
      <c r="C65" s="1">
        <v>89</v>
      </c>
      <c r="D65" s="1">
        <v>14</v>
      </c>
      <c r="E65" s="1">
        <v>0</v>
      </c>
      <c r="F65" s="1">
        <v>63</v>
      </c>
      <c r="G65" s="2">
        <v>286</v>
      </c>
      <c r="H65" s="1">
        <v>26</v>
      </c>
      <c r="I65" s="1">
        <v>34</v>
      </c>
      <c r="J65" s="1">
        <v>186</v>
      </c>
      <c r="K65" s="2">
        <f t="shared" ref="K65:R80" si="13">C65</f>
        <v>89</v>
      </c>
      <c r="L65" s="6">
        <f t="shared" si="13"/>
        <v>14</v>
      </c>
      <c r="M65" s="6">
        <f t="shared" si="13"/>
        <v>0</v>
      </c>
      <c r="N65" s="6">
        <f t="shared" si="13"/>
        <v>63</v>
      </c>
      <c r="O65" s="2">
        <f t="shared" si="13"/>
        <v>286</v>
      </c>
      <c r="P65" s="6">
        <f t="shared" si="13"/>
        <v>26</v>
      </c>
      <c r="Q65" s="6">
        <f t="shared" si="13"/>
        <v>34</v>
      </c>
      <c r="R65" s="6">
        <f t="shared" si="13"/>
        <v>186</v>
      </c>
      <c r="S65" s="3">
        <f t="shared" si="2"/>
        <v>0.11888111888111888</v>
      </c>
      <c r="T65" s="4">
        <f t="shared" si="3"/>
        <v>0</v>
      </c>
      <c r="U65" s="4">
        <f t="shared" si="4"/>
        <v>0.25301204819277107</v>
      </c>
    </row>
    <row r="66" spans="1:21" ht="14.4">
      <c r="A66" s="1" t="str">
        <f>all!A66</f>
        <v>Hyde</v>
      </c>
      <c r="B66" s="1" t="s">
        <v>221</v>
      </c>
      <c r="C66" s="1"/>
      <c r="D66" s="1"/>
      <c r="E66" s="1"/>
      <c r="F66" s="1"/>
      <c r="G66" s="2"/>
      <c r="H66" s="1"/>
      <c r="I66" s="1"/>
      <c r="J66" s="1"/>
      <c r="K66" s="2">
        <f t="shared" si="13"/>
        <v>0</v>
      </c>
      <c r="L66" s="6">
        <f t="shared" si="13"/>
        <v>0</v>
      </c>
      <c r="M66" s="6">
        <f t="shared" si="13"/>
        <v>0</v>
      </c>
      <c r="N66" s="6">
        <f t="shared" si="13"/>
        <v>0</v>
      </c>
      <c r="O66" s="2">
        <f t="shared" si="13"/>
        <v>0</v>
      </c>
      <c r="P66" s="6">
        <f t="shared" si="13"/>
        <v>0</v>
      </c>
      <c r="Q66" s="6">
        <f t="shared" si="13"/>
        <v>0</v>
      </c>
      <c r="R66" s="6">
        <f t="shared" si="13"/>
        <v>0</v>
      </c>
      <c r="S66" s="3" t="str">
        <f t="shared" si="2"/>
        <v/>
      </c>
      <c r="T66" s="4" t="str">
        <f t="shared" si="3"/>
        <v/>
      </c>
      <c r="U66" s="4" t="str">
        <f t="shared" si="4"/>
        <v/>
      </c>
    </row>
    <row r="67" spans="1:21" ht="14.4">
      <c r="A67" s="1" t="str">
        <f>all!A67</f>
        <v>Iredell</v>
      </c>
      <c r="B67" s="1" t="s">
        <v>222</v>
      </c>
      <c r="C67" s="1">
        <v>3293</v>
      </c>
      <c r="D67" s="1">
        <v>158</v>
      </c>
      <c r="E67" s="1">
        <v>57</v>
      </c>
      <c r="F67" s="1">
        <v>3011</v>
      </c>
      <c r="G67" s="2">
        <v>3466</v>
      </c>
      <c r="H67" s="1">
        <v>452</v>
      </c>
      <c r="I67" s="1">
        <v>450</v>
      </c>
      <c r="J67" s="1">
        <v>2436</v>
      </c>
      <c r="K67" s="2">
        <f t="shared" si="13"/>
        <v>3293</v>
      </c>
      <c r="L67" s="6">
        <f t="shared" si="13"/>
        <v>158</v>
      </c>
      <c r="M67" s="6">
        <f t="shared" si="13"/>
        <v>57</v>
      </c>
      <c r="N67" s="6">
        <f t="shared" si="13"/>
        <v>3011</v>
      </c>
      <c r="O67" s="2">
        <f t="shared" si="13"/>
        <v>3466</v>
      </c>
      <c r="P67" s="6">
        <f t="shared" si="13"/>
        <v>452</v>
      </c>
      <c r="Q67" s="6">
        <f t="shared" si="13"/>
        <v>450</v>
      </c>
      <c r="R67" s="6">
        <f t="shared" si="13"/>
        <v>2436</v>
      </c>
      <c r="S67" s="3">
        <f t="shared" si="2"/>
        <v>0.1298326601269475</v>
      </c>
      <c r="T67" s="4">
        <f t="shared" si="3"/>
        <v>1.730944427573641E-2</v>
      </c>
      <c r="U67" s="4">
        <f t="shared" si="4"/>
        <v>0.55278134753075092</v>
      </c>
    </row>
    <row r="68" spans="1:21" ht="14.4">
      <c r="A68" s="1" t="str">
        <f>all!A68</f>
        <v>Jackson</v>
      </c>
      <c r="B68" s="1" t="s">
        <v>224</v>
      </c>
      <c r="C68" s="1">
        <v>347</v>
      </c>
      <c r="D68" s="1">
        <v>157</v>
      </c>
      <c r="E68" s="1">
        <v>6</v>
      </c>
      <c r="F68" s="1">
        <v>189</v>
      </c>
      <c r="G68" s="2">
        <v>625</v>
      </c>
      <c r="H68" s="1">
        <v>282</v>
      </c>
      <c r="I68" s="1">
        <v>84</v>
      </c>
      <c r="J68" s="1">
        <v>233</v>
      </c>
      <c r="K68" s="2">
        <f>C68+C69</f>
        <v>347</v>
      </c>
      <c r="L68" s="6">
        <f t="shared" ref="L68:R68" si="14">D68+D69</f>
        <v>157</v>
      </c>
      <c r="M68" s="6">
        <f t="shared" si="14"/>
        <v>6</v>
      </c>
      <c r="N68" s="6">
        <f t="shared" si="14"/>
        <v>189</v>
      </c>
      <c r="O68" s="2">
        <f t="shared" si="14"/>
        <v>625</v>
      </c>
      <c r="P68" s="6">
        <f t="shared" si="14"/>
        <v>282</v>
      </c>
      <c r="Q68" s="6">
        <f t="shared" si="14"/>
        <v>84</v>
      </c>
      <c r="R68" s="6">
        <f t="shared" si="14"/>
        <v>233</v>
      </c>
      <c r="S68" s="3">
        <f t="shared" si="2"/>
        <v>0.13439999999999999</v>
      </c>
      <c r="T68" s="4">
        <f t="shared" si="3"/>
        <v>1.7291066282420751E-2</v>
      </c>
      <c r="U68" s="4">
        <f t="shared" si="4"/>
        <v>0.44786729857819907</v>
      </c>
    </row>
    <row r="69" spans="1:21" ht="14.4">
      <c r="A69" s="1"/>
      <c r="B69" s="1" t="s">
        <v>225</v>
      </c>
      <c r="C69" s="1"/>
      <c r="D69" s="1"/>
      <c r="E69" s="1"/>
      <c r="F69" s="1"/>
      <c r="G69" s="2"/>
      <c r="H69" s="1"/>
      <c r="I69" s="1"/>
      <c r="J69" s="1"/>
      <c r="K69" s="2"/>
      <c r="L69" s="1"/>
      <c r="M69" s="1"/>
      <c r="N69" s="1"/>
      <c r="O69" s="2"/>
      <c r="P69" s="1"/>
      <c r="Q69" s="1"/>
      <c r="R69" s="1"/>
      <c r="S69" s="3" t="str">
        <f t="shared" si="2"/>
        <v/>
      </c>
      <c r="T69" s="4" t="str">
        <f t="shared" si="3"/>
        <v/>
      </c>
      <c r="U69" s="4" t="str">
        <f t="shared" si="4"/>
        <v/>
      </c>
    </row>
    <row r="70" spans="1:21" ht="14.4">
      <c r="A70" s="1" t="str">
        <f>all!A70</f>
        <v>Johnston</v>
      </c>
      <c r="B70" s="1" t="s">
        <v>227</v>
      </c>
      <c r="C70" s="1"/>
      <c r="D70" s="1"/>
      <c r="E70" s="1"/>
      <c r="F70" s="1"/>
      <c r="G70" s="2"/>
      <c r="H70" s="1"/>
      <c r="I70" s="1"/>
      <c r="J70" s="1"/>
      <c r="K70" s="2">
        <f>SUM(C70:C73)</f>
        <v>1295</v>
      </c>
      <c r="L70" s="6">
        <f t="shared" ref="L70:Q70" si="15">SUM(D70:D73)</f>
        <v>295</v>
      </c>
      <c r="M70" s="6">
        <f t="shared" si="15"/>
        <v>31</v>
      </c>
      <c r="N70" s="6">
        <f t="shared" si="15"/>
        <v>1110</v>
      </c>
      <c r="O70" s="2">
        <f t="shared" si="15"/>
        <v>2824</v>
      </c>
      <c r="P70" s="6">
        <f t="shared" si="15"/>
        <v>948</v>
      </c>
      <c r="Q70" s="6">
        <f t="shared" si="15"/>
        <v>457</v>
      </c>
      <c r="R70" s="1">
        <f t="shared" ref="R70" si="16">J70+J71</f>
        <v>1458</v>
      </c>
      <c r="S70" s="3">
        <f t="shared" ref="S70:S134" si="17">IFERROR(Q70/O70,"")</f>
        <v>0.16182719546742211</v>
      </c>
      <c r="T70" s="4">
        <f t="shared" ref="T70:T134" si="18">IFERROR(M70/K70,"")</f>
        <v>2.3938223938223938E-2</v>
      </c>
      <c r="U70" s="4">
        <f t="shared" ref="U70:U136" si="19">IFERROR(N70/(N70+R70),"")</f>
        <v>0.43224299065420563</v>
      </c>
    </row>
    <row r="71" spans="1:21" ht="14.4">
      <c r="A71" s="1"/>
      <c r="B71" s="1" t="s">
        <v>228</v>
      </c>
      <c r="C71" s="1">
        <v>1116</v>
      </c>
      <c r="D71" s="1">
        <v>225</v>
      </c>
      <c r="E71" s="1">
        <v>26</v>
      </c>
      <c r="F71" s="1">
        <v>1035</v>
      </c>
      <c r="G71" s="2">
        <v>2319</v>
      </c>
      <c r="H71" s="1">
        <v>693</v>
      </c>
      <c r="I71" s="1">
        <v>315</v>
      </c>
      <c r="J71" s="1">
        <v>1458</v>
      </c>
      <c r="K71" s="2"/>
      <c r="L71" s="6"/>
      <c r="M71" s="6"/>
      <c r="N71" s="6"/>
      <c r="O71" s="2"/>
      <c r="P71" s="6"/>
      <c r="Q71" s="6"/>
      <c r="R71" s="1"/>
      <c r="S71" s="3" t="str">
        <f t="shared" si="17"/>
        <v/>
      </c>
      <c r="T71" s="4" t="str">
        <f t="shared" si="18"/>
        <v/>
      </c>
      <c r="U71" s="4" t="str">
        <f t="shared" si="19"/>
        <v/>
      </c>
    </row>
    <row r="72" spans="1:21" ht="14.4">
      <c r="A72" s="1"/>
      <c r="B72" s="1" t="s">
        <v>229</v>
      </c>
      <c r="C72" s="1">
        <v>179</v>
      </c>
      <c r="D72" s="1">
        <v>70</v>
      </c>
      <c r="E72" s="1">
        <v>5</v>
      </c>
      <c r="F72" s="1">
        <v>75</v>
      </c>
      <c r="G72" s="2">
        <v>505</v>
      </c>
      <c r="H72" s="1">
        <v>255</v>
      </c>
      <c r="I72" s="1">
        <v>142</v>
      </c>
      <c r="J72" s="1">
        <v>115</v>
      </c>
      <c r="K72" s="2"/>
      <c r="L72" s="6"/>
      <c r="M72" s="6"/>
      <c r="N72" s="6"/>
      <c r="O72" s="2"/>
      <c r="P72" s="6"/>
      <c r="Q72" s="6"/>
      <c r="R72" s="1"/>
      <c r="S72" s="3" t="str">
        <f t="shared" si="17"/>
        <v/>
      </c>
      <c r="T72" s="4" t="str">
        <f t="shared" si="18"/>
        <v/>
      </c>
      <c r="U72" s="4" t="str">
        <f t="shared" si="19"/>
        <v/>
      </c>
    </row>
    <row r="73" spans="1:21" ht="14.4">
      <c r="A73" s="1"/>
      <c r="B73" s="1" t="s">
        <v>230</v>
      </c>
      <c r="C73" s="1"/>
      <c r="D73" s="1"/>
      <c r="E73" s="1"/>
      <c r="F73" s="1"/>
      <c r="G73" s="2"/>
      <c r="H73" s="1"/>
      <c r="I73" s="1"/>
      <c r="J73" s="1"/>
      <c r="K73" s="2"/>
      <c r="L73" s="6"/>
      <c r="M73" s="6"/>
      <c r="N73" s="6"/>
      <c r="O73" s="2"/>
      <c r="P73" s="6"/>
      <c r="Q73" s="6"/>
      <c r="R73" s="1"/>
      <c r="S73" s="3" t="str">
        <f t="shared" si="17"/>
        <v/>
      </c>
      <c r="T73" s="4" t="str">
        <f t="shared" si="18"/>
        <v/>
      </c>
      <c r="U73" s="4" t="str">
        <f t="shared" si="19"/>
        <v/>
      </c>
    </row>
    <row r="74" spans="1:21" ht="14.4">
      <c r="A74" s="1" t="str">
        <f>all!A74</f>
        <v>Lee</v>
      </c>
      <c r="B74" s="1" t="s">
        <v>232</v>
      </c>
      <c r="C74" s="1"/>
      <c r="D74" s="1"/>
      <c r="E74" s="1"/>
      <c r="F74" s="1"/>
      <c r="G74" s="2"/>
      <c r="H74" s="1"/>
      <c r="I74" s="1"/>
      <c r="J74" s="1"/>
      <c r="K74" s="2">
        <f t="shared" si="13"/>
        <v>0</v>
      </c>
      <c r="L74" s="6">
        <f t="shared" si="13"/>
        <v>0</v>
      </c>
      <c r="M74" s="6">
        <f t="shared" si="13"/>
        <v>0</v>
      </c>
      <c r="N74" s="6">
        <f t="shared" si="13"/>
        <v>0</v>
      </c>
      <c r="O74" s="2">
        <f t="shared" si="13"/>
        <v>0</v>
      </c>
      <c r="P74" s="6">
        <f t="shared" si="13"/>
        <v>0</v>
      </c>
      <c r="Q74" s="6">
        <f t="shared" si="13"/>
        <v>0</v>
      </c>
      <c r="R74" s="1">
        <f t="shared" si="13"/>
        <v>0</v>
      </c>
      <c r="S74" s="3" t="str">
        <f t="shared" si="17"/>
        <v/>
      </c>
      <c r="T74" s="4" t="str">
        <f t="shared" si="18"/>
        <v/>
      </c>
      <c r="U74" s="4" t="str">
        <f t="shared" si="19"/>
        <v/>
      </c>
    </row>
    <row r="75" spans="1:21" ht="14.4">
      <c r="A75" s="1" t="str">
        <f>all!A75</f>
        <v>Lenoir</v>
      </c>
      <c r="B75" s="1" t="s">
        <v>234</v>
      </c>
      <c r="C75" s="1">
        <v>1438</v>
      </c>
      <c r="D75" s="1">
        <v>221</v>
      </c>
      <c r="E75" s="1">
        <v>30</v>
      </c>
      <c r="F75" s="1">
        <v>1035</v>
      </c>
      <c r="G75" s="2">
        <v>1923</v>
      </c>
      <c r="H75" s="1">
        <v>844</v>
      </c>
      <c r="I75" s="1">
        <v>106</v>
      </c>
      <c r="J75" s="1">
        <v>860</v>
      </c>
      <c r="K75" s="2">
        <f t="shared" si="13"/>
        <v>1438</v>
      </c>
      <c r="L75" s="6">
        <f t="shared" si="13"/>
        <v>221</v>
      </c>
      <c r="M75" s="6">
        <f t="shared" si="13"/>
        <v>30</v>
      </c>
      <c r="N75" s="6">
        <f t="shared" si="13"/>
        <v>1035</v>
      </c>
      <c r="O75" s="2">
        <f t="shared" si="13"/>
        <v>1923</v>
      </c>
      <c r="P75" s="6">
        <f t="shared" si="13"/>
        <v>844</v>
      </c>
      <c r="Q75" s="6">
        <f t="shared" si="13"/>
        <v>106</v>
      </c>
      <c r="R75" s="1">
        <f t="shared" si="13"/>
        <v>860</v>
      </c>
      <c r="S75" s="3">
        <f t="shared" si="17"/>
        <v>5.5122204888195525E-2</v>
      </c>
      <c r="T75" s="4">
        <f t="shared" si="18"/>
        <v>2.0862308762169681E-2</v>
      </c>
      <c r="U75" s="4">
        <f t="shared" si="19"/>
        <v>0.54617414248021112</v>
      </c>
    </row>
    <row r="76" spans="1:21" ht="14.4">
      <c r="A76" s="1" t="str">
        <f>all!A76</f>
        <v>Lincoln</v>
      </c>
      <c r="B76" s="1" t="s">
        <v>236</v>
      </c>
      <c r="C76" s="1">
        <v>2016</v>
      </c>
      <c r="D76" s="1">
        <v>168</v>
      </c>
      <c r="E76" s="1">
        <v>42</v>
      </c>
      <c r="F76" s="1">
        <v>1640</v>
      </c>
      <c r="G76" s="2">
        <v>1848</v>
      </c>
      <c r="H76" s="1">
        <v>364</v>
      </c>
      <c r="I76" s="1">
        <v>52</v>
      </c>
      <c r="J76" s="1">
        <v>1232</v>
      </c>
      <c r="K76" s="2">
        <f t="shared" si="13"/>
        <v>2016</v>
      </c>
      <c r="L76" s="6">
        <f t="shared" si="13"/>
        <v>168</v>
      </c>
      <c r="M76" s="6">
        <f t="shared" si="13"/>
        <v>42</v>
      </c>
      <c r="N76" s="6">
        <f t="shared" si="13"/>
        <v>1640</v>
      </c>
      <c r="O76" s="2">
        <f t="shared" si="13"/>
        <v>1848</v>
      </c>
      <c r="P76" s="6">
        <f t="shared" si="13"/>
        <v>364</v>
      </c>
      <c r="Q76" s="6">
        <f t="shared" si="13"/>
        <v>52</v>
      </c>
      <c r="R76" s="1">
        <f t="shared" si="13"/>
        <v>1232</v>
      </c>
      <c r="S76" s="3">
        <f t="shared" si="17"/>
        <v>2.813852813852814E-2</v>
      </c>
      <c r="T76" s="4">
        <f t="shared" si="18"/>
        <v>2.0833333333333332E-2</v>
      </c>
      <c r="U76" s="4">
        <f t="shared" si="19"/>
        <v>0.57103064066852371</v>
      </c>
    </row>
    <row r="77" spans="1:21" ht="14.4">
      <c r="A77" s="1" t="str">
        <f>all!A77</f>
        <v>Macon</v>
      </c>
      <c r="B77" s="1" t="s">
        <v>238</v>
      </c>
      <c r="C77" s="1"/>
      <c r="D77" s="1"/>
      <c r="E77" s="1"/>
      <c r="F77" s="1"/>
      <c r="G77" s="2"/>
      <c r="H77" s="1"/>
      <c r="I77" s="1"/>
      <c r="J77" s="1"/>
      <c r="K77" s="2">
        <f>C77+C78</f>
        <v>0</v>
      </c>
      <c r="L77" s="6">
        <f t="shared" ref="L77:R77" si="20">D77+D78</f>
        <v>0</v>
      </c>
      <c r="M77" s="6">
        <f t="shared" si="20"/>
        <v>0</v>
      </c>
      <c r="N77" s="6">
        <f t="shared" si="20"/>
        <v>0</v>
      </c>
      <c r="O77" s="2">
        <f t="shared" si="20"/>
        <v>1238</v>
      </c>
      <c r="P77" s="6">
        <f t="shared" si="20"/>
        <v>289</v>
      </c>
      <c r="Q77" s="6">
        <f t="shared" si="20"/>
        <v>65</v>
      </c>
      <c r="R77" s="1">
        <f t="shared" si="20"/>
        <v>520</v>
      </c>
      <c r="S77" s="3">
        <f t="shared" si="17"/>
        <v>5.2504038772213248E-2</v>
      </c>
      <c r="T77" s="4" t="str">
        <f t="shared" si="18"/>
        <v/>
      </c>
      <c r="U77" s="4">
        <f t="shared" si="19"/>
        <v>0</v>
      </c>
    </row>
    <row r="78" spans="1:21" ht="14.4">
      <c r="A78" s="1" t="str">
        <f>all!A78</f>
        <v>Madison</v>
      </c>
      <c r="B78" s="1" t="s">
        <v>239</v>
      </c>
      <c r="C78" s="1"/>
      <c r="D78" s="1"/>
      <c r="E78" s="1"/>
      <c r="F78" s="1"/>
      <c r="G78" s="2">
        <v>1238</v>
      </c>
      <c r="H78" s="1">
        <v>289</v>
      </c>
      <c r="I78" s="1">
        <v>65</v>
      </c>
      <c r="J78" s="1">
        <v>520</v>
      </c>
      <c r="K78" s="2"/>
      <c r="L78" s="6"/>
      <c r="M78" s="6"/>
      <c r="N78" s="6"/>
      <c r="O78" s="2"/>
      <c r="P78" s="6"/>
      <c r="Q78" s="6"/>
      <c r="R78" s="1"/>
      <c r="S78" s="3" t="str">
        <f t="shared" si="17"/>
        <v/>
      </c>
      <c r="T78" s="4" t="str">
        <f t="shared" si="18"/>
        <v/>
      </c>
      <c r="U78" s="4" t="str">
        <f t="shared" si="19"/>
        <v/>
      </c>
    </row>
    <row r="79" spans="1:21" ht="14.4">
      <c r="A79" s="1" t="s">
        <v>339</v>
      </c>
      <c r="B79" s="1" t="s">
        <v>241</v>
      </c>
      <c r="C79" s="1"/>
      <c r="D79" s="1"/>
      <c r="E79" s="1"/>
      <c r="F79" s="1"/>
      <c r="G79" s="2"/>
      <c r="H79" s="1"/>
      <c r="I79" s="1"/>
      <c r="J79" s="1"/>
      <c r="K79" s="2">
        <f t="shared" si="13"/>
        <v>0</v>
      </c>
      <c r="L79" s="6">
        <f t="shared" si="13"/>
        <v>0</v>
      </c>
      <c r="M79" s="6">
        <f t="shared" si="13"/>
        <v>0</v>
      </c>
      <c r="N79" s="6">
        <f t="shared" si="13"/>
        <v>0</v>
      </c>
      <c r="O79" s="2">
        <f t="shared" si="13"/>
        <v>0</v>
      </c>
      <c r="P79" s="6">
        <f t="shared" si="13"/>
        <v>0</v>
      </c>
      <c r="Q79" s="6">
        <f t="shared" si="13"/>
        <v>0</v>
      </c>
      <c r="R79" s="1">
        <f t="shared" si="13"/>
        <v>0</v>
      </c>
      <c r="S79" s="3" t="str">
        <f t="shared" si="17"/>
        <v/>
      </c>
      <c r="T79" s="4" t="str">
        <f t="shared" si="18"/>
        <v/>
      </c>
      <c r="U79" s="4" t="str">
        <f t="shared" si="19"/>
        <v/>
      </c>
    </row>
    <row r="80" spans="1:21" ht="14.4">
      <c r="A80" s="1" t="str">
        <f>all!A80</f>
        <v>Mcdowell</v>
      </c>
      <c r="B80" s="1" t="s">
        <v>243</v>
      </c>
      <c r="C80" s="1">
        <v>1032</v>
      </c>
      <c r="D80" s="1">
        <v>43</v>
      </c>
      <c r="E80" s="1">
        <v>8</v>
      </c>
      <c r="F80" s="1">
        <v>993</v>
      </c>
      <c r="G80" s="2">
        <v>1558</v>
      </c>
      <c r="H80" s="1">
        <v>100</v>
      </c>
      <c r="I80" s="1">
        <v>82</v>
      </c>
      <c r="J80" s="1">
        <v>1378</v>
      </c>
      <c r="K80" s="2">
        <f t="shared" si="13"/>
        <v>1032</v>
      </c>
      <c r="L80" s="6">
        <f t="shared" si="13"/>
        <v>43</v>
      </c>
      <c r="M80" s="6">
        <f t="shared" si="13"/>
        <v>8</v>
      </c>
      <c r="N80" s="6">
        <f t="shared" si="13"/>
        <v>993</v>
      </c>
      <c r="O80" s="2">
        <f t="shared" si="13"/>
        <v>1558</v>
      </c>
      <c r="P80" s="6">
        <f t="shared" si="13"/>
        <v>100</v>
      </c>
      <c r="Q80" s="6">
        <f t="shared" si="13"/>
        <v>82</v>
      </c>
      <c r="R80" s="1">
        <f t="shared" si="13"/>
        <v>1378</v>
      </c>
      <c r="S80" s="3">
        <f t="shared" si="17"/>
        <v>5.2631578947368418E-2</v>
      </c>
      <c r="T80" s="4">
        <f t="shared" si="18"/>
        <v>7.7519379844961239E-3</v>
      </c>
      <c r="U80" s="4">
        <f t="shared" si="19"/>
        <v>0.41881062842682415</v>
      </c>
    </row>
    <row r="81" spans="1:21" ht="14.4">
      <c r="A81" s="1" t="str">
        <f>all!A81</f>
        <v>Mecklenburg</v>
      </c>
      <c r="B81" s="1" t="s">
        <v>245</v>
      </c>
      <c r="C81" s="1">
        <v>7122</v>
      </c>
      <c r="D81" s="1">
        <v>1072</v>
      </c>
      <c r="E81" s="1">
        <v>221</v>
      </c>
      <c r="F81" s="1">
        <v>5733</v>
      </c>
      <c r="G81" s="2">
        <v>9412</v>
      </c>
      <c r="H81" s="1">
        <v>2561</v>
      </c>
      <c r="I81" s="1">
        <v>1641</v>
      </c>
      <c r="J81" s="1">
        <v>5057</v>
      </c>
      <c r="K81" s="2">
        <f>SUM(C81:C83)</f>
        <v>7122</v>
      </c>
      <c r="L81" s="6">
        <f t="shared" ref="L81:Q81" si="21">SUM(D81:D83)</f>
        <v>1072</v>
      </c>
      <c r="M81" s="6">
        <f t="shared" si="21"/>
        <v>221</v>
      </c>
      <c r="N81" s="6">
        <f t="shared" si="21"/>
        <v>5733</v>
      </c>
      <c r="O81" s="2">
        <f t="shared" si="21"/>
        <v>9412</v>
      </c>
      <c r="P81" s="6">
        <f t="shared" si="21"/>
        <v>2561</v>
      </c>
      <c r="Q81" s="6">
        <f t="shared" si="21"/>
        <v>1641</v>
      </c>
      <c r="R81" s="1">
        <f t="shared" ref="R81" si="22">J81+J82</f>
        <v>5057</v>
      </c>
      <c r="S81" s="3">
        <f t="shared" si="17"/>
        <v>0.17435189120271993</v>
      </c>
      <c r="T81" s="4">
        <f t="shared" si="18"/>
        <v>3.1030609379387813E-2</v>
      </c>
      <c r="U81" s="4">
        <f t="shared" si="19"/>
        <v>0.53132530120481924</v>
      </c>
    </row>
    <row r="82" spans="1:21" ht="14.4">
      <c r="A82" s="1"/>
      <c r="B82" s="1" t="s">
        <v>246</v>
      </c>
      <c r="C82" s="1"/>
      <c r="D82" s="1"/>
      <c r="E82" s="1"/>
      <c r="F82" s="1"/>
      <c r="G82" s="2"/>
      <c r="H82" s="1"/>
      <c r="I82" s="1"/>
      <c r="J82" s="1"/>
      <c r="K82" s="2"/>
      <c r="L82" s="1"/>
      <c r="M82" s="1"/>
      <c r="N82" s="1"/>
      <c r="O82" s="2"/>
      <c r="P82" s="1"/>
      <c r="Q82" s="1"/>
      <c r="R82" s="1"/>
      <c r="S82" s="3" t="str">
        <f t="shared" si="17"/>
        <v/>
      </c>
      <c r="T82" s="4" t="str">
        <f t="shared" si="18"/>
        <v/>
      </c>
      <c r="U82" s="4" t="str">
        <f t="shared" si="19"/>
        <v/>
      </c>
    </row>
    <row r="83" spans="1:21" ht="14.4">
      <c r="A83" s="1"/>
      <c r="B83" s="1" t="s">
        <v>247</v>
      </c>
      <c r="C83" s="1"/>
      <c r="D83" s="1"/>
      <c r="E83" s="1"/>
      <c r="F83" s="1"/>
      <c r="G83" s="2"/>
      <c r="H83" s="1"/>
      <c r="I83" s="1"/>
      <c r="J83" s="1"/>
      <c r="K83" s="2"/>
      <c r="L83" s="1"/>
      <c r="M83" s="1"/>
      <c r="N83" s="1"/>
      <c r="O83" s="2"/>
      <c r="P83" s="1"/>
      <c r="Q83" s="1"/>
      <c r="R83" s="1"/>
      <c r="S83" s="3" t="str">
        <f t="shared" si="17"/>
        <v/>
      </c>
      <c r="T83" s="4" t="str">
        <f t="shared" si="18"/>
        <v/>
      </c>
      <c r="U83" s="4" t="str">
        <f t="shared" si="19"/>
        <v/>
      </c>
    </row>
    <row r="84" spans="1:21" ht="14.4">
      <c r="A84" s="1" t="str">
        <f>all!A84</f>
        <v>Mitchell</v>
      </c>
      <c r="B84" s="1" t="s">
        <v>249</v>
      </c>
      <c r="C84" s="1">
        <v>528</v>
      </c>
      <c r="D84" s="1">
        <v>129</v>
      </c>
      <c r="E84" s="1">
        <v>8</v>
      </c>
      <c r="F84" s="1">
        <v>341</v>
      </c>
      <c r="G84" s="2">
        <v>541</v>
      </c>
      <c r="H84" s="1">
        <v>262</v>
      </c>
      <c r="I84" s="1">
        <v>36</v>
      </c>
      <c r="J84" s="1">
        <v>186</v>
      </c>
      <c r="K84" s="2">
        <f t="shared" ref="K84:R86" si="23">C84</f>
        <v>528</v>
      </c>
      <c r="L84" s="1">
        <f t="shared" si="23"/>
        <v>129</v>
      </c>
      <c r="M84" s="1">
        <f t="shared" si="23"/>
        <v>8</v>
      </c>
      <c r="N84" s="1">
        <f t="shared" si="23"/>
        <v>341</v>
      </c>
      <c r="O84" s="2">
        <f t="shared" si="23"/>
        <v>541</v>
      </c>
      <c r="P84" s="1">
        <f t="shared" si="23"/>
        <v>262</v>
      </c>
      <c r="Q84" s="1">
        <f t="shared" si="23"/>
        <v>36</v>
      </c>
      <c r="R84" s="1">
        <f t="shared" si="23"/>
        <v>186</v>
      </c>
      <c r="S84" s="3">
        <f t="shared" si="17"/>
        <v>6.6543438077634007E-2</v>
      </c>
      <c r="T84" s="4">
        <f t="shared" si="18"/>
        <v>1.5151515151515152E-2</v>
      </c>
      <c r="U84" s="4">
        <f t="shared" si="19"/>
        <v>0.6470588235294118</v>
      </c>
    </row>
    <row r="85" spans="1:21" ht="14.4">
      <c r="A85" s="1" t="str">
        <f>all!A85</f>
        <v>Montgomery</v>
      </c>
      <c r="B85" s="1" t="s">
        <v>251</v>
      </c>
      <c r="C85" s="1">
        <v>567</v>
      </c>
      <c r="D85" s="1">
        <v>5</v>
      </c>
      <c r="E85" s="1">
        <v>0</v>
      </c>
      <c r="F85" s="1">
        <v>562</v>
      </c>
      <c r="G85" s="2">
        <v>744</v>
      </c>
      <c r="H85" s="1">
        <v>0</v>
      </c>
      <c r="I85" s="1">
        <v>51</v>
      </c>
      <c r="J85" s="1">
        <v>693</v>
      </c>
      <c r="K85" s="2">
        <f t="shared" si="23"/>
        <v>567</v>
      </c>
      <c r="L85" s="1">
        <f t="shared" si="23"/>
        <v>5</v>
      </c>
      <c r="M85" s="1">
        <f t="shared" si="23"/>
        <v>0</v>
      </c>
      <c r="N85" s="1">
        <f t="shared" si="23"/>
        <v>562</v>
      </c>
      <c r="O85" s="2">
        <f t="shared" si="23"/>
        <v>744</v>
      </c>
      <c r="P85" s="1">
        <f t="shared" si="23"/>
        <v>0</v>
      </c>
      <c r="Q85" s="1">
        <f t="shared" si="23"/>
        <v>51</v>
      </c>
      <c r="R85" s="1">
        <f t="shared" si="23"/>
        <v>693</v>
      </c>
      <c r="S85" s="3">
        <f t="shared" si="17"/>
        <v>6.8548387096774188E-2</v>
      </c>
      <c r="T85" s="4">
        <f t="shared" si="18"/>
        <v>0</v>
      </c>
      <c r="U85" s="4">
        <f t="shared" si="19"/>
        <v>0.44780876494023902</v>
      </c>
    </row>
    <row r="86" spans="1:21" ht="14.4">
      <c r="A86" s="1" t="str">
        <f>all!A86</f>
        <v>Moore</v>
      </c>
      <c r="B86" s="1" t="s">
        <v>253</v>
      </c>
      <c r="C86" s="1">
        <v>2162</v>
      </c>
      <c r="D86" s="1">
        <v>528</v>
      </c>
      <c r="E86" s="1">
        <v>36</v>
      </c>
      <c r="F86" s="1">
        <v>1586</v>
      </c>
      <c r="G86" s="2">
        <v>2828</v>
      </c>
      <c r="H86" s="1">
        <v>969</v>
      </c>
      <c r="I86" s="1">
        <v>314</v>
      </c>
      <c r="J86" s="1">
        <v>1529</v>
      </c>
      <c r="K86" s="2">
        <f t="shared" si="23"/>
        <v>2162</v>
      </c>
      <c r="L86" s="1">
        <f t="shared" si="23"/>
        <v>528</v>
      </c>
      <c r="M86" s="1">
        <f t="shared" si="23"/>
        <v>36</v>
      </c>
      <c r="N86" s="1">
        <f t="shared" si="23"/>
        <v>1586</v>
      </c>
      <c r="O86" s="2">
        <f t="shared" si="23"/>
        <v>2828</v>
      </c>
      <c r="P86" s="1">
        <f t="shared" si="23"/>
        <v>969</v>
      </c>
      <c r="Q86" s="1">
        <f t="shared" si="23"/>
        <v>314</v>
      </c>
      <c r="R86" s="1">
        <f t="shared" si="23"/>
        <v>1529</v>
      </c>
      <c r="S86" s="3">
        <f t="shared" si="17"/>
        <v>0.11103253182461104</v>
      </c>
      <c r="T86" s="4">
        <f t="shared" si="18"/>
        <v>1.6651248843663275E-2</v>
      </c>
      <c r="U86" s="4">
        <f t="shared" si="19"/>
        <v>0.50914927768860352</v>
      </c>
    </row>
    <row r="87" spans="1:21" ht="14.4">
      <c r="A87" s="1" t="str">
        <f>all!A87</f>
        <v>Nash</v>
      </c>
      <c r="B87" s="1" t="s">
        <v>255</v>
      </c>
      <c r="C87" s="1">
        <v>743</v>
      </c>
      <c r="D87" s="1">
        <v>76</v>
      </c>
      <c r="E87" s="1">
        <v>17</v>
      </c>
      <c r="F87" s="1">
        <v>670</v>
      </c>
      <c r="G87" s="2">
        <v>1179</v>
      </c>
      <c r="H87" s="1">
        <v>407</v>
      </c>
      <c r="I87" s="1">
        <v>252</v>
      </c>
      <c r="J87" s="1">
        <v>674</v>
      </c>
      <c r="K87" s="2">
        <f>C87+C88</f>
        <v>2233</v>
      </c>
      <c r="L87" s="6">
        <f t="shared" ref="L87:R87" si="24">D87+D88</f>
        <v>126</v>
      </c>
      <c r="M87" s="6">
        <f t="shared" si="24"/>
        <v>28</v>
      </c>
      <c r="N87" s="6">
        <f t="shared" si="24"/>
        <v>2085</v>
      </c>
      <c r="O87" s="2">
        <f t="shared" si="24"/>
        <v>2495</v>
      </c>
      <c r="P87" s="6">
        <f t="shared" si="24"/>
        <v>542</v>
      </c>
      <c r="Q87" s="6">
        <f t="shared" si="24"/>
        <v>352</v>
      </c>
      <c r="R87" s="1">
        <f t="shared" si="24"/>
        <v>1741</v>
      </c>
      <c r="S87" s="3">
        <f t="shared" si="17"/>
        <v>0.14108216432865731</v>
      </c>
      <c r="T87" s="4">
        <f t="shared" si="18"/>
        <v>1.2539184952978056E-2</v>
      </c>
      <c r="U87" s="4">
        <f t="shared" si="19"/>
        <v>0.54495556717198124</v>
      </c>
    </row>
    <row r="88" spans="1:21" ht="14.4">
      <c r="A88" s="1"/>
      <c r="B88" s="1" t="s">
        <v>256</v>
      </c>
      <c r="C88" s="1">
        <v>1490</v>
      </c>
      <c r="D88" s="1">
        <v>50</v>
      </c>
      <c r="E88" s="1">
        <v>11</v>
      </c>
      <c r="F88" s="1">
        <v>1415</v>
      </c>
      <c r="G88" s="2">
        <v>1316</v>
      </c>
      <c r="H88" s="1">
        <v>135</v>
      </c>
      <c r="I88" s="1">
        <v>100</v>
      </c>
      <c r="J88" s="1">
        <v>1067</v>
      </c>
      <c r="K88" s="2"/>
      <c r="L88" s="6"/>
      <c r="M88" s="6"/>
      <c r="N88" s="6"/>
      <c r="O88" s="2"/>
      <c r="P88" s="6"/>
      <c r="Q88" s="6"/>
      <c r="R88" s="1"/>
      <c r="S88" s="3" t="str">
        <f t="shared" si="17"/>
        <v/>
      </c>
      <c r="T88" s="4" t="str">
        <f t="shared" si="18"/>
        <v/>
      </c>
      <c r="U88" s="4" t="str">
        <f t="shared" si="19"/>
        <v/>
      </c>
    </row>
    <row r="89" spans="1:21" ht="14.4">
      <c r="A89" s="1" t="str">
        <f>all!A89</f>
        <v>New Hanover</v>
      </c>
      <c r="B89" s="1" t="s">
        <v>258</v>
      </c>
      <c r="C89" s="1">
        <v>2043</v>
      </c>
      <c r="D89" s="1">
        <v>462</v>
      </c>
      <c r="E89" s="1">
        <v>20</v>
      </c>
      <c r="F89" s="1">
        <v>1432</v>
      </c>
      <c r="G89" s="2">
        <v>1805</v>
      </c>
      <c r="H89" s="1">
        <v>489</v>
      </c>
      <c r="I89" s="1">
        <v>128</v>
      </c>
      <c r="J89" s="1">
        <v>719</v>
      </c>
      <c r="K89" s="2">
        <f>C89+C90</f>
        <v>2043</v>
      </c>
      <c r="L89" s="6">
        <f t="shared" ref="L89:R89" si="25">D89+D90</f>
        <v>462</v>
      </c>
      <c r="M89" s="6">
        <f t="shared" si="25"/>
        <v>20</v>
      </c>
      <c r="N89" s="6">
        <f t="shared" si="25"/>
        <v>1432</v>
      </c>
      <c r="O89" s="2">
        <f t="shared" si="25"/>
        <v>1805</v>
      </c>
      <c r="P89" s="6">
        <f t="shared" si="25"/>
        <v>489</v>
      </c>
      <c r="Q89" s="6">
        <f t="shared" si="25"/>
        <v>128</v>
      </c>
      <c r="R89" s="1">
        <f t="shared" si="25"/>
        <v>719</v>
      </c>
      <c r="S89" s="3">
        <f t="shared" si="17"/>
        <v>7.091412742382272E-2</v>
      </c>
      <c r="T89" s="4">
        <f t="shared" si="18"/>
        <v>9.7895252080274098E-3</v>
      </c>
      <c r="U89" s="4">
        <f t="shared" si="19"/>
        <v>0.66573686657368669</v>
      </c>
    </row>
    <row r="90" spans="1:21" ht="14.4">
      <c r="A90" s="1"/>
      <c r="B90" s="1" t="s">
        <v>259</v>
      </c>
      <c r="C90" s="1"/>
      <c r="D90" s="1"/>
      <c r="E90" s="1"/>
      <c r="F90" s="1"/>
      <c r="G90" s="2"/>
      <c r="H90" s="1"/>
      <c r="I90" s="1"/>
      <c r="J90" s="1"/>
      <c r="K90" s="2"/>
      <c r="L90" s="6"/>
      <c r="M90" s="6"/>
      <c r="N90" s="6"/>
      <c r="O90" s="2"/>
      <c r="P90" s="6"/>
      <c r="Q90" s="6"/>
      <c r="R90" s="1"/>
      <c r="S90" s="3" t="str">
        <f t="shared" si="17"/>
        <v/>
      </c>
      <c r="T90" s="4" t="str">
        <f t="shared" si="18"/>
        <v/>
      </c>
      <c r="U90" s="4" t="str">
        <f t="shared" si="19"/>
        <v/>
      </c>
    </row>
    <row r="91" spans="1:21" ht="14.4">
      <c r="A91" s="1" t="str">
        <f>all!A91</f>
        <v>Northampton</v>
      </c>
      <c r="B91" s="1" t="s">
        <v>261</v>
      </c>
      <c r="C91" s="1"/>
      <c r="D91" s="1"/>
      <c r="E91" s="1"/>
      <c r="F91" s="1"/>
      <c r="G91" s="2"/>
      <c r="H91" s="1"/>
      <c r="I91" s="1"/>
      <c r="J91" s="1"/>
      <c r="K91" s="2">
        <f>C91+C92</f>
        <v>224</v>
      </c>
      <c r="L91" s="6">
        <f t="shared" ref="L91:Q91" si="26">SUM(D91:D95)</f>
        <v>0</v>
      </c>
      <c r="M91" s="6">
        <f t="shared" si="26"/>
        <v>0</v>
      </c>
      <c r="N91" s="6">
        <f t="shared" si="26"/>
        <v>224</v>
      </c>
      <c r="O91" s="2">
        <f t="shared" si="26"/>
        <v>326</v>
      </c>
      <c r="P91" s="6">
        <f t="shared" si="26"/>
        <v>6</v>
      </c>
      <c r="Q91" s="6">
        <f t="shared" si="26"/>
        <v>0</v>
      </c>
      <c r="R91" s="1">
        <f t="shared" ref="R91" si="27">J91+J92</f>
        <v>320</v>
      </c>
      <c r="S91" s="3">
        <f t="shared" si="17"/>
        <v>0</v>
      </c>
      <c r="T91" s="4">
        <f t="shared" si="18"/>
        <v>0</v>
      </c>
      <c r="U91" s="4">
        <f t="shared" si="19"/>
        <v>0.41176470588235292</v>
      </c>
    </row>
    <row r="92" spans="1:21" ht="14.4">
      <c r="A92" s="1"/>
      <c r="B92" s="1" t="s">
        <v>262</v>
      </c>
      <c r="C92" s="1">
        <v>224</v>
      </c>
      <c r="D92" s="1">
        <v>0</v>
      </c>
      <c r="E92" s="1">
        <v>0</v>
      </c>
      <c r="F92" s="1">
        <v>224</v>
      </c>
      <c r="G92" s="2">
        <v>326</v>
      </c>
      <c r="H92" s="1">
        <v>6</v>
      </c>
      <c r="I92" s="1">
        <v>0</v>
      </c>
      <c r="J92" s="1">
        <v>320</v>
      </c>
      <c r="K92" s="2"/>
      <c r="L92" s="6"/>
      <c r="M92" s="6"/>
      <c r="N92" s="6"/>
      <c r="O92" s="2"/>
      <c r="P92" s="6"/>
      <c r="Q92" s="6"/>
      <c r="R92" s="1"/>
      <c r="S92" s="3" t="str">
        <f t="shared" si="17"/>
        <v/>
      </c>
      <c r="T92" s="4" t="str">
        <f t="shared" si="18"/>
        <v/>
      </c>
      <c r="U92" s="4" t="str">
        <f t="shared" si="19"/>
        <v/>
      </c>
    </row>
    <row r="93" spans="1:21" ht="14.4">
      <c r="A93" s="1"/>
      <c r="B93" s="1" t="s">
        <v>263</v>
      </c>
      <c r="C93" s="1"/>
      <c r="D93" s="1"/>
      <c r="E93" s="1"/>
      <c r="F93" s="1"/>
      <c r="G93" s="2"/>
      <c r="H93" s="1"/>
      <c r="I93" s="1"/>
      <c r="J93" s="1"/>
      <c r="K93" s="2"/>
      <c r="L93" s="6"/>
      <c r="M93" s="6"/>
      <c r="N93" s="6"/>
      <c r="O93" s="2"/>
      <c r="P93" s="6"/>
      <c r="Q93" s="6"/>
      <c r="R93" s="1"/>
      <c r="S93" s="3" t="str">
        <f t="shared" si="17"/>
        <v/>
      </c>
      <c r="T93" s="4" t="str">
        <f t="shared" si="18"/>
        <v/>
      </c>
      <c r="U93" s="4" t="str">
        <f t="shared" si="19"/>
        <v/>
      </c>
    </row>
    <row r="94" spans="1:21" ht="14.4">
      <c r="A94" s="1"/>
      <c r="B94" s="1" t="s">
        <v>264</v>
      </c>
      <c r="C94" s="1"/>
      <c r="D94" s="1"/>
      <c r="E94" s="1"/>
      <c r="F94" s="1"/>
      <c r="G94" s="2"/>
      <c r="H94" s="1"/>
      <c r="I94" s="1"/>
      <c r="J94" s="1"/>
      <c r="K94" s="2"/>
      <c r="L94" s="6"/>
      <c r="M94" s="6"/>
      <c r="N94" s="6"/>
      <c r="O94" s="2"/>
      <c r="P94" s="6"/>
      <c r="Q94" s="6"/>
      <c r="R94" s="1"/>
      <c r="S94" s="3" t="str">
        <f t="shared" si="17"/>
        <v/>
      </c>
      <c r="T94" s="4" t="str">
        <f t="shared" si="18"/>
        <v/>
      </c>
      <c r="U94" s="4" t="str">
        <f t="shared" si="19"/>
        <v/>
      </c>
    </row>
    <row r="95" spans="1:21" ht="14.4">
      <c r="A95" s="1"/>
      <c r="B95" s="1" t="s">
        <v>265</v>
      </c>
      <c r="C95" s="1"/>
      <c r="D95" s="1"/>
      <c r="E95" s="1"/>
      <c r="F95" s="1"/>
      <c r="G95" s="2"/>
      <c r="H95" s="1"/>
      <c r="I95" s="1"/>
      <c r="J95" s="1"/>
      <c r="K95" s="2"/>
      <c r="L95" s="6"/>
      <c r="M95" s="6"/>
      <c r="N95" s="6"/>
      <c r="O95" s="2"/>
      <c r="P95" s="6"/>
      <c r="Q95" s="6"/>
      <c r="R95" s="1"/>
      <c r="S95" s="3" t="str">
        <f t="shared" si="17"/>
        <v/>
      </c>
      <c r="T95" s="4" t="str">
        <f t="shared" si="18"/>
        <v/>
      </c>
      <c r="U95" s="4" t="str">
        <f t="shared" si="19"/>
        <v/>
      </c>
    </row>
    <row r="96" spans="1:21" ht="14.4">
      <c r="A96" s="1" t="str">
        <f>all!A96</f>
        <v>Onslow</v>
      </c>
      <c r="B96" s="1" t="s">
        <v>267</v>
      </c>
      <c r="C96" s="1">
        <v>3607</v>
      </c>
      <c r="D96" s="1">
        <v>334</v>
      </c>
      <c r="E96" s="1">
        <v>46</v>
      </c>
      <c r="F96" s="1">
        <v>3051</v>
      </c>
      <c r="G96" s="2">
        <v>3703</v>
      </c>
      <c r="H96" s="1">
        <v>1448</v>
      </c>
      <c r="I96" s="1">
        <v>536</v>
      </c>
      <c r="J96" s="1">
        <v>1593</v>
      </c>
      <c r="K96" s="2">
        <f t="shared" ref="K96:R100" si="28">C96</f>
        <v>3607</v>
      </c>
      <c r="L96" s="6">
        <f t="shared" si="28"/>
        <v>334</v>
      </c>
      <c r="M96" s="6">
        <f t="shared" si="28"/>
        <v>46</v>
      </c>
      <c r="N96" s="6">
        <f t="shared" si="28"/>
        <v>3051</v>
      </c>
      <c r="O96" s="2">
        <f t="shared" si="28"/>
        <v>3703</v>
      </c>
      <c r="P96" s="6">
        <f t="shared" si="28"/>
        <v>1448</v>
      </c>
      <c r="Q96" s="6">
        <f t="shared" si="28"/>
        <v>536</v>
      </c>
      <c r="R96" s="1">
        <f t="shared" si="28"/>
        <v>1593</v>
      </c>
      <c r="S96" s="3">
        <f t="shared" si="17"/>
        <v>0.14474750202538483</v>
      </c>
      <c r="T96" s="4">
        <f t="shared" si="18"/>
        <v>1.2752980316052121E-2</v>
      </c>
      <c r="U96" s="4">
        <f t="shared" si="19"/>
        <v>0.65697674418604646</v>
      </c>
    </row>
    <row r="97" spans="1:21" ht="14.4">
      <c r="A97" s="1" t="str">
        <f>all!A97</f>
        <v>Orange</v>
      </c>
      <c r="B97" s="1" t="s">
        <v>268</v>
      </c>
      <c r="C97" s="1">
        <v>1993</v>
      </c>
      <c r="D97" s="1">
        <v>948</v>
      </c>
      <c r="E97" s="1">
        <v>62</v>
      </c>
      <c r="F97" s="1">
        <v>938</v>
      </c>
      <c r="G97" s="2">
        <v>2036</v>
      </c>
      <c r="H97" s="1">
        <v>812</v>
      </c>
      <c r="I97" s="1">
        <v>425</v>
      </c>
      <c r="J97" s="1">
        <v>773</v>
      </c>
      <c r="K97" s="2">
        <f>C97+C98</f>
        <v>1993</v>
      </c>
      <c r="L97" s="6">
        <f t="shared" ref="L97:R97" si="29">D97+D98</f>
        <v>948</v>
      </c>
      <c r="M97" s="6">
        <f t="shared" si="29"/>
        <v>62</v>
      </c>
      <c r="N97" s="6">
        <f t="shared" si="29"/>
        <v>938</v>
      </c>
      <c r="O97" s="2">
        <f t="shared" si="29"/>
        <v>2036</v>
      </c>
      <c r="P97" s="6">
        <f t="shared" si="29"/>
        <v>812</v>
      </c>
      <c r="Q97" s="6">
        <f t="shared" si="29"/>
        <v>425</v>
      </c>
      <c r="R97" s="1">
        <f t="shared" si="29"/>
        <v>773</v>
      </c>
      <c r="S97" s="3">
        <f t="shared" si="17"/>
        <v>0.20874263261296661</v>
      </c>
      <c r="T97" s="4">
        <f t="shared" si="18"/>
        <v>3.1108881083793276E-2</v>
      </c>
      <c r="U97" s="4">
        <f t="shared" si="19"/>
        <v>0.54821741671537116</v>
      </c>
    </row>
    <row r="98" spans="1:21" ht="14.4">
      <c r="A98" s="1"/>
      <c r="B98" s="1" t="s">
        <v>341</v>
      </c>
      <c r="C98" s="1"/>
      <c r="D98" s="1"/>
      <c r="E98" s="1"/>
      <c r="F98" s="1"/>
      <c r="G98" s="2"/>
      <c r="H98" s="1"/>
      <c r="I98" s="1"/>
      <c r="J98" s="1"/>
      <c r="K98" s="2"/>
      <c r="L98" s="6"/>
      <c r="M98" s="6"/>
      <c r="N98" s="6"/>
      <c r="O98" s="2"/>
      <c r="P98" s="6"/>
      <c r="Q98" s="6"/>
      <c r="R98" s="1"/>
      <c r="S98" s="3" t="str">
        <f t="shared" si="17"/>
        <v/>
      </c>
      <c r="T98" s="4" t="str">
        <f t="shared" si="18"/>
        <v/>
      </c>
      <c r="U98" s="4"/>
    </row>
    <row r="99" spans="1:21" ht="14.4">
      <c r="A99" s="1" t="str">
        <f>all!A99</f>
        <v>Pasquotank</v>
      </c>
      <c r="B99" s="1" t="s">
        <v>270</v>
      </c>
      <c r="C99" s="1">
        <v>1946</v>
      </c>
      <c r="D99" s="1">
        <v>273</v>
      </c>
      <c r="E99" s="1">
        <v>42</v>
      </c>
      <c r="F99" s="1">
        <v>1567</v>
      </c>
      <c r="G99" s="2">
        <v>1335</v>
      </c>
      <c r="H99" s="1">
        <v>527</v>
      </c>
      <c r="I99" s="1">
        <v>329</v>
      </c>
      <c r="J99" s="1">
        <v>485</v>
      </c>
      <c r="K99" s="2">
        <f t="shared" ref="K99:R99" si="30">C99</f>
        <v>1946</v>
      </c>
      <c r="L99" s="6">
        <f t="shared" si="30"/>
        <v>273</v>
      </c>
      <c r="M99" s="6">
        <f t="shared" si="30"/>
        <v>42</v>
      </c>
      <c r="N99" s="6">
        <f t="shared" si="30"/>
        <v>1567</v>
      </c>
      <c r="O99" s="2">
        <f t="shared" si="30"/>
        <v>1335</v>
      </c>
      <c r="P99" s="6">
        <f t="shared" si="30"/>
        <v>527</v>
      </c>
      <c r="Q99" s="6">
        <f t="shared" si="30"/>
        <v>329</v>
      </c>
      <c r="R99" s="1">
        <f t="shared" si="30"/>
        <v>485</v>
      </c>
      <c r="S99" s="3">
        <f t="shared" si="17"/>
        <v>0.24644194756554308</v>
      </c>
      <c r="T99" s="4">
        <f t="shared" si="18"/>
        <v>2.1582733812949641E-2</v>
      </c>
      <c r="U99" s="4">
        <f t="shared" si="19"/>
        <v>0.76364522417154002</v>
      </c>
    </row>
    <row r="100" spans="1:21" ht="14.4">
      <c r="A100" s="1" t="str">
        <f>all!A100</f>
        <v>Pender</v>
      </c>
      <c r="B100" s="1" t="s">
        <v>272</v>
      </c>
      <c r="C100" s="1"/>
      <c r="D100" s="1"/>
      <c r="E100" s="1"/>
      <c r="F100" s="1"/>
      <c r="G100" s="2"/>
      <c r="H100" s="1"/>
      <c r="I100" s="1"/>
      <c r="J100" s="1"/>
      <c r="K100" s="2">
        <f t="shared" si="28"/>
        <v>0</v>
      </c>
      <c r="L100" s="6">
        <f t="shared" si="28"/>
        <v>0</v>
      </c>
      <c r="M100" s="6">
        <f t="shared" si="28"/>
        <v>0</v>
      </c>
      <c r="N100" s="6">
        <f t="shared" si="28"/>
        <v>0</v>
      </c>
      <c r="O100" s="2">
        <f t="shared" si="28"/>
        <v>0</v>
      </c>
      <c r="P100" s="6">
        <f t="shared" si="28"/>
        <v>0</v>
      </c>
      <c r="Q100" s="6">
        <f t="shared" si="28"/>
        <v>0</v>
      </c>
      <c r="R100" s="1">
        <f t="shared" si="28"/>
        <v>0</v>
      </c>
      <c r="S100" s="3" t="str">
        <f t="shared" si="17"/>
        <v/>
      </c>
      <c r="T100" s="4" t="str">
        <f t="shared" si="18"/>
        <v/>
      </c>
      <c r="U100" s="4" t="str">
        <f t="shared" si="19"/>
        <v/>
      </c>
    </row>
    <row r="101" spans="1:21" ht="14.4">
      <c r="A101" s="1" t="str">
        <f>all!A101</f>
        <v>Perquimans</v>
      </c>
      <c r="B101" s="1" t="s">
        <v>273</v>
      </c>
      <c r="C101" s="1">
        <v>359</v>
      </c>
      <c r="D101" s="1">
        <v>27</v>
      </c>
      <c r="E101" s="1">
        <v>7</v>
      </c>
      <c r="F101" s="1">
        <v>321</v>
      </c>
      <c r="G101" s="2">
        <v>326</v>
      </c>
      <c r="H101" s="1">
        <v>82</v>
      </c>
      <c r="I101" s="1">
        <v>25</v>
      </c>
      <c r="J101" s="1">
        <v>214</v>
      </c>
      <c r="K101" s="2"/>
      <c r="L101" s="6"/>
      <c r="M101" s="6"/>
      <c r="N101" s="6"/>
      <c r="O101" s="2"/>
      <c r="P101" s="6"/>
      <c r="Q101" s="6"/>
      <c r="R101" s="1"/>
      <c r="S101" s="3" t="str">
        <f t="shared" si="17"/>
        <v/>
      </c>
      <c r="T101" s="4" t="str">
        <f t="shared" si="18"/>
        <v/>
      </c>
      <c r="U101" s="4" t="str">
        <f t="shared" si="19"/>
        <v/>
      </c>
    </row>
    <row r="102" spans="1:21" ht="14.4">
      <c r="A102" s="1" t="str">
        <f>all!A102</f>
        <v>Person</v>
      </c>
      <c r="B102" s="1" t="s">
        <v>274</v>
      </c>
      <c r="C102" s="1">
        <v>988</v>
      </c>
      <c r="D102" s="1">
        <v>49</v>
      </c>
      <c r="E102" s="1">
        <v>4</v>
      </c>
      <c r="F102" s="1">
        <v>914</v>
      </c>
      <c r="G102" s="2">
        <v>1257</v>
      </c>
      <c r="H102" s="1">
        <v>92</v>
      </c>
      <c r="I102" s="1">
        <v>49</v>
      </c>
      <c r="J102" s="1">
        <v>1078</v>
      </c>
      <c r="K102" s="2">
        <f t="shared" ref="K102:R102" si="31">C102</f>
        <v>988</v>
      </c>
      <c r="L102" s="6">
        <f t="shared" si="31"/>
        <v>49</v>
      </c>
      <c r="M102" s="6">
        <f t="shared" si="31"/>
        <v>4</v>
      </c>
      <c r="N102" s="6">
        <f t="shared" si="31"/>
        <v>914</v>
      </c>
      <c r="O102" s="2">
        <f t="shared" si="31"/>
        <v>1257</v>
      </c>
      <c r="P102" s="6">
        <f t="shared" si="31"/>
        <v>92</v>
      </c>
      <c r="Q102" s="6">
        <f t="shared" si="31"/>
        <v>49</v>
      </c>
      <c r="R102" s="1">
        <f t="shared" si="31"/>
        <v>1078</v>
      </c>
      <c r="S102" s="3">
        <f t="shared" si="17"/>
        <v>3.8981702466189337E-2</v>
      </c>
      <c r="T102" s="4">
        <f t="shared" si="18"/>
        <v>4.048582995951417E-3</v>
      </c>
      <c r="U102" s="4">
        <f t="shared" si="19"/>
        <v>0.45883534136546184</v>
      </c>
    </row>
    <row r="103" spans="1:21" ht="14.4">
      <c r="A103" s="1" t="str">
        <f>all!A103</f>
        <v>Pitt</v>
      </c>
      <c r="B103" s="1" t="s">
        <v>276</v>
      </c>
      <c r="C103" s="1"/>
      <c r="D103" s="1"/>
      <c r="E103" s="1"/>
      <c r="F103" s="1"/>
      <c r="G103" s="2"/>
      <c r="H103" s="1"/>
      <c r="I103" s="1"/>
      <c r="J103" s="1"/>
      <c r="K103" s="2">
        <f>SUM(C103:C108)</f>
        <v>1955</v>
      </c>
      <c r="L103" s="6">
        <f t="shared" ref="L103:R103" si="32">SUM(D103:D108)</f>
        <v>440</v>
      </c>
      <c r="M103" s="6">
        <f t="shared" si="32"/>
        <v>19</v>
      </c>
      <c r="N103" s="6">
        <f t="shared" si="32"/>
        <v>1433</v>
      </c>
      <c r="O103" s="2">
        <f t="shared" si="32"/>
        <v>2689</v>
      </c>
      <c r="P103" s="6">
        <f t="shared" si="32"/>
        <v>885</v>
      </c>
      <c r="Q103" s="6">
        <f t="shared" si="32"/>
        <v>245</v>
      </c>
      <c r="R103" s="1">
        <f t="shared" si="32"/>
        <v>1497</v>
      </c>
      <c r="S103" s="3">
        <f t="shared" si="17"/>
        <v>9.1111937523242842E-2</v>
      </c>
      <c r="T103" s="4">
        <f t="shared" si="18"/>
        <v>9.7186700767263427E-3</v>
      </c>
      <c r="U103" s="4">
        <f t="shared" si="19"/>
        <v>0.48907849829351535</v>
      </c>
    </row>
    <row r="104" spans="1:21" ht="14.4">
      <c r="A104" s="1"/>
      <c r="B104" s="1" t="s">
        <v>277</v>
      </c>
      <c r="C104" s="1"/>
      <c r="D104" s="1"/>
      <c r="E104" s="1"/>
      <c r="F104" s="1"/>
      <c r="G104" s="2"/>
      <c r="H104" s="1"/>
      <c r="I104" s="1"/>
      <c r="J104" s="1"/>
      <c r="K104" s="2"/>
      <c r="L104" s="6"/>
      <c r="M104" s="6"/>
      <c r="N104" s="6"/>
      <c r="O104" s="2"/>
      <c r="P104" s="6"/>
      <c r="Q104" s="6"/>
      <c r="R104" s="1"/>
      <c r="S104" s="3" t="str">
        <f t="shared" si="17"/>
        <v/>
      </c>
      <c r="T104" s="4" t="str">
        <f t="shared" si="18"/>
        <v/>
      </c>
      <c r="U104" s="4" t="str">
        <f t="shared" si="19"/>
        <v/>
      </c>
    </row>
    <row r="105" spans="1:21" ht="14.4">
      <c r="A105" s="1"/>
      <c r="B105" s="1" t="s">
        <v>278</v>
      </c>
      <c r="C105" s="1">
        <v>1955</v>
      </c>
      <c r="D105" s="1">
        <v>440</v>
      </c>
      <c r="E105" s="1">
        <v>19</v>
      </c>
      <c r="F105" s="1">
        <v>1433</v>
      </c>
      <c r="G105" s="2">
        <v>2689</v>
      </c>
      <c r="H105" s="1">
        <v>885</v>
      </c>
      <c r="I105" s="1">
        <v>245</v>
      </c>
      <c r="J105" s="1">
        <v>1497</v>
      </c>
      <c r="K105" s="2"/>
      <c r="L105" s="6"/>
      <c r="M105" s="6"/>
      <c r="N105" s="6"/>
      <c r="O105" s="2"/>
      <c r="P105" s="6"/>
      <c r="Q105" s="6"/>
      <c r="R105" s="1"/>
      <c r="S105" s="3" t="str">
        <f t="shared" si="17"/>
        <v/>
      </c>
      <c r="T105" s="4" t="str">
        <f t="shared" si="18"/>
        <v/>
      </c>
      <c r="U105" s="4" t="str">
        <f t="shared" si="19"/>
        <v/>
      </c>
    </row>
    <row r="106" spans="1:21" ht="14.4">
      <c r="A106" s="1"/>
      <c r="B106" s="1" t="s">
        <v>279</v>
      </c>
      <c r="C106" s="1"/>
      <c r="D106" s="1"/>
      <c r="E106" s="1"/>
      <c r="F106" s="1"/>
      <c r="G106" s="2"/>
      <c r="H106" s="1"/>
      <c r="I106" s="1"/>
      <c r="J106" s="1"/>
      <c r="K106" s="2"/>
      <c r="L106" s="6"/>
      <c r="M106" s="6"/>
      <c r="N106" s="6"/>
      <c r="O106" s="2"/>
      <c r="P106" s="6"/>
      <c r="Q106" s="6"/>
      <c r="R106" s="1"/>
      <c r="S106" s="3" t="str">
        <f t="shared" si="17"/>
        <v/>
      </c>
      <c r="T106" s="4" t="str">
        <f t="shared" si="18"/>
        <v/>
      </c>
      <c r="U106" s="4" t="str">
        <f t="shared" si="19"/>
        <v/>
      </c>
    </row>
    <row r="107" spans="1:21" ht="14.4">
      <c r="A107" s="1"/>
      <c r="B107" s="1" t="s">
        <v>280</v>
      </c>
      <c r="C107" s="1"/>
      <c r="D107" s="1"/>
      <c r="E107" s="1"/>
      <c r="F107" s="1"/>
      <c r="G107" s="2"/>
      <c r="H107" s="1"/>
      <c r="I107" s="1"/>
      <c r="J107" s="1"/>
      <c r="K107" s="2"/>
      <c r="L107" s="6"/>
      <c r="M107" s="6"/>
      <c r="N107" s="6"/>
      <c r="O107" s="2"/>
      <c r="P107" s="6"/>
      <c r="Q107" s="6"/>
      <c r="R107" s="1"/>
      <c r="S107" s="3" t="str">
        <f t="shared" si="17"/>
        <v/>
      </c>
      <c r="T107" s="4" t="str">
        <f t="shared" si="18"/>
        <v/>
      </c>
      <c r="U107" s="4" t="str">
        <f t="shared" si="19"/>
        <v/>
      </c>
    </row>
    <row r="108" spans="1:21" ht="14.4">
      <c r="A108" s="1"/>
      <c r="B108" s="1" t="s">
        <v>281</v>
      </c>
      <c r="C108" s="1"/>
      <c r="D108" s="1"/>
      <c r="E108" s="1"/>
      <c r="F108" s="1"/>
      <c r="G108" s="2"/>
      <c r="H108" s="1"/>
      <c r="I108" s="1"/>
      <c r="J108" s="1"/>
      <c r="K108" s="2"/>
      <c r="L108" s="6"/>
      <c r="M108" s="6"/>
      <c r="N108" s="6"/>
      <c r="O108" s="2"/>
      <c r="P108" s="6"/>
      <c r="Q108" s="6"/>
      <c r="R108" s="1"/>
      <c r="S108" s="3" t="str">
        <f t="shared" si="17"/>
        <v/>
      </c>
      <c r="T108" s="4" t="str">
        <f t="shared" si="18"/>
        <v/>
      </c>
      <c r="U108" s="4" t="str">
        <f t="shared" si="19"/>
        <v/>
      </c>
    </row>
    <row r="109" spans="1:21" ht="14.4">
      <c r="A109" s="1" t="str">
        <f>all!A109</f>
        <v>Polk</v>
      </c>
      <c r="B109" s="1" t="s">
        <v>283</v>
      </c>
      <c r="C109" s="1"/>
      <c r="D109" s="1"/>
      <c r="E109" s="1"/>
      <c r="F109" s="1"/>
      <c r="G109" s="2"/>
      <c r="H109" s="1"/>
      <c r="I109" s="1"/>
      <c r="J109" s="1"/>
      <c r="K109" s="2">
        <f t="shared" ref="K109:R111" si="33">C109</f>
        <v>0</v>
      </c>
      <c r="L109" s="6">
        <f t="shared" si="33"/>
        <v>0</v>
      </c>
      <c r="M109" s="6">
        <f t="shared" si="33"/>
        <v>0</v>
      </c>
      <c r="N109" s="6">
        <f t="shared" si="33"/>
        <v>0</v>
      </c>
      <c r="O109" s="2">
        <f t="shared" si="33"/>
        <v>0</v>
      </c>
      <c r="P109" s="6">
        <f t="shared" si="33"/>
        <v>0</v>
      </c>
      <c r="Q109" s="6">
        <f t="shared" si="33"/>
        <v>0</v>
      </c>
      <c r="R109" s="1">
        <f t="shared" si="33"/>
        <v>0</v>
      </c>
      <c r="S109" s="3" t="str">
        <f t="shared" si="17"/>
        <v/>
      </c>
      <c r="T109" s="4" t="str">
        <f t="shared" si="18"/>
        <v/>
      </c>
      <c r="U109" s="4" t="str">
        <f t="shared" si="19"/>
        <v/>
      </c>
    </row>
    <row r="110" spans="1:21" ht="14.4">
      <c r="A110" s="1" t="str">
        <f>all!A110</f>
        <v>Randolph</v>
      </c>
      <c r="B110" s="1" t="s">
        <v>284</v>
      </c>
      <c r="C110" s="1">
        <v>3235</v>
      </c>
      <c r="D110" s="1">
        <v>131</v>
      </c>
      <c r="E110" s="1">
        <v>14</v>
      </c>
      <c r="F110" s="1">
        <v>3086</v>
      </c>
      <c r="G110" s="2">
        <v>3344</v>
      </c>
      <c r="H110" s="1">
        <v>403</v>
      </c>
      <c r="I110" s="1">
        <v>221</v>
      </c>
      <c r="J110" s="1">
        <v>2641</v>
      </c>
      <c r="K110" s="2">
        <f t="shared" si="33"/>
        <v>3235</v>
      </c>
      <c r="L110" s="6">
        <f t="shared" si="33"/>
        <v>131</v>
      </c>
      <c r="M110" s="6">
        <f t="shared" si="33"/>
        <v>14</v>
      </c>
      <c r="N110" s="6">
        <f t="shared" si="33"/>
        <v>3086</v>
      </c>
      <c r="O110" s="2">
        <f t="shared" si="33"/>
        <v>3344</v>
      </c>
      <c r="P110" s="6">
        <f t="shared" si="33"/>
        <v>403</v>
      </c>
      <c r="Q110" s="6">
        <f t="shared" si="33"/>
        <v>221</v>
      </c>
      <c r="R110" s="1">
        <f t="shared" si="33"/>
        <v>2641</v>
      </c>
      <c r="S110" s="3">
        <f t="shared" si="17"/>
        <v>6.6088516746411488E-2</v>
      </c>
      <c r="T110" s="4">
        <f t="shared" si="18"/>
        <v>4.3276661514683153E-3</v>
      </c>
      <c r="U110" s="4">
        <f t="shared" si="19"/>
        <v>0.53885105639951114</v>
      </c>
    </row>
    <row r="111" spans="1:21" ht="14.4">
      <c r="A111" s="1" t="str">
        <f>all!A111</f>
        <v>Richmond</v>
      </c>
      <c r="B111" s="1" t="s">
        <v>285</v>
      </c>
      <c r="C111" s="1">
        <v>1420</v>
      </c>
      <c r="D111" s="1">
        <v>244</v>
      </c>
      <c r="E111" s="1">
        <v>5</v>
      </c>
      <c r="F111" s="1">
        <v>1118</v>
      </c>
      <c r="G111" s="2">
        <v>3068</v>
      </c>
      <c r="H111" s="1">
        <v>418</v>
      </c>
      <c r="I111" s="1">
        <v>113</v>
      </c>
      <c r="J111" s="1">
        <v>2562</v>
      </c>
      <c r="K111" s="2">
        <f t="shared" si="33"/>
        <v>1420</v>
      </c>
      <c r="L111" s="6">
        <f t="shared" si="33"/>
        <v>244</v>
      </c>
      <c r="M111" s="6">
        <f t="shared" si="33"/>
        <v>5</v>
      </c>
      <c r="N111" s="6">
        <f t="shared" si="33"/>
        <v>1118</v>
      </c>
      <c r="O111" s="2">
        <f t="shared" si="33"/>
        <v>3068</v>
      </c>
      <c r="P111" s="6">
        <f t="shared" si="33"/>
        <v>418</v>
      </c>
      <c r="Q111" s="6">
        <f t="shared" si="33"/>
        <v>113</v>
      </c>
      <c r="R111" s="6">
        <f t="shared" si="33"/>
        <v>2562</v>
      </c>
      <c r="S111" s="3">
        <f t="shared" si="17"/>
        <v>3.6831812255541066E-2</v>
      </c>
      <c r="T111" s="4">
        <f t="shared" si="18"/>
        <v>3.5211267605633804E-3</v>
      </c>
      <c r="U111" s="4">
        <f t="shared" si="19"/>
        <v>0.30380434782608695</v>
      </c>
    </row>
    <row r="112" spans="1:21" ht="14.4">
      <c r="A112" s="1" t="str">
        <f>all!A112</f>
        <v>Robeson</v>
      </c>
      <c r="B112" s="1" t="s">
        <v>286</v>
      </c>
      <c r="C112" s="1"/>
      <c r="D112" s="1"/>
      <c r="E112" s="1"/>
      <c r="F112" s="1"/>
      <c r="G112" s="2"/>
      <c r="H112" s="1"/>
      <c r="I112" s="1"/>
      <c r="J112" s="1"/>
      <c r="K112" s="2">
        <f>SUM(C112:C115)</f>
        <v>1317</v>
      </c>
      <c r="L112" s="6">
        <f t="shared" ref="L112:R112" si="34">SUM(D112:D115)</f>
        <v>67</v>
      </c>
      <c r="M112" s="6">
        <f t="shared" si="34"/>
        <v>7</v>
      </c>
      <c r="N112" s="6">
        <f t="shared" si="34"/>
        <v>1095</v>
      </c>
      <c r="O112" s="2">
        <f t="shared" si="34"/>
        <v>3423</v>
      </c>
      <c r="P112" s="6">
        <f t="shared" si="34"/>
        <v>435</v>
      </c>
      <c r="Q112" s="6">
        <f t="shared" si="34"/>
        <v>114</v>
      </c>
      <c r="R112" s="1">
        <f t="shared" si="34"/>
        <v>2860</v>
      </c>
      <c r="S112" s="3">
        <f t="shared" si="17"/>
        <v>3.3304119193689745E-2</v>
      </c>
      <c r="T112" s="4">
        <f t="shared" si="18"/>
        <v>5.3151100987091872E-3</v>
      </c>
      <c r="U112" s="4">
        <f t="shared" si="19"/>
        <v>0.27686472819216185</v>
      </c>
    </row>
    <row r="113" spans="1:21" ht="14.4">
      <c r="A113" s="1"/>
      <c r="B113" s="1" t="s">
        <v>287</v>
      </c>
      <c r="C113" s="1"/>
      <c r="D113" s="1"/>
      <c r="E113" s="1"/>
      <c r="F113" s="1"/>
      <c r="G113" s="2"/>
      <c r="H113" s="1"/>
      <c r="I113" s="1"/>
      <c r="J113" s="1"/>
      <c r="K113" s="2"/>
      <c r="L113" s="6"/>
      <c r="M113" s="6"/>
      <c r="N113" s="6"/>
      <c r="O113" s="2"/>
      <c r="P113" s="6"/>
      <c r="Q113" s="6"/>
      <c r="R113" s="1"/>
      <c r="S113" s="3" t="str">
        <f t="shared" si="17"/>
        <v/>
      </c>
      <c r="T113" s="4" t="str">
        <f t="shared" si="18"/>
        <v/>
      </c>
      <c r="U113" s="4" t="str">
        <f t="shared" si="19"/>
        <v/>
      </c>
    </row>
    <row r="114" spans="1:21" ht="14.4">
      <c r="A114" s="1"/>
      <c r="B114" s="1" t="s">
        <v>288</v>
      </c>
      <c r="C114" s="1">
        <v>1317</v>
      </c>
      <c r="D114" s="1">
        <v>67</v>
      </c>
      <c r="E114" s="1">
        <v>7</v>
      </c>
      <c r="F114" s="1">
        <v>1095</v>
      </c>
      <c r="G114" s="2">
        <v>3423</v>
      </c>
      <c r="H114" s="1">
        <v>435</v>
      </c>
      <c r="I114" s="1">
        <v>114</v>
      </c>
      <c r="J114" s="1">
        <v>2860</v>
      </c>
      <c r="K114" s="2"/>
      <c r="L114" s="6"/>
      <c r="M114" s="6"/>
      <c r="N114" s="6"/>
      <c r="O114" s="2"/>
      <c r="P114" s="6"/>
      <c r="Q114" s="6"/>
      <c r="R114" s="1"/>
      <c r="S114" s="3" t="str">
        <f t="shared" si="17"/>
        <v/>
      </c>
      <c r="T114" s="4" t="str">
        <f t="shared" si="18"/>
        <v/>
      </c>
      <c r="U114" s="4" t="str">
        <f t="shared" si="19"/>
        <v/>
      </c>
    </row>
    <row r="115" spans="1:21" ht="14.4">
      <c r="A115" s="1"/>
      <c r="B115" s="1" t="s">
        <v>289</v>
      </c>
      <c r="C115" s="1"/>
      <c r="D115" s="1"/>
      <c r="E115" s="1"/>
      <c r="F115" s="1"/>
      <c r="G115" s="2"/>
      <c r="H115" s="1"/>
      <c r="I115" s="1"/>
      <c r="J115" s="1"/>
      <c r="K115" s="2"/>
      <c r="L115" s="6"/>
      <c r="M115" s="6"/>
      <c r="N115" s="6"/>
      <c r="O115" s="2"/>
      <c r="P115" s="6"/>
      <c r="Q115" s="6"/>
      <c r="R115" s="1"/>
      <c r="S115" s="3" t="str">
        <f t="shared" si="17"/>
        <v/>
      </c>
      <c r="T115" s="4" t="str">
        <f t="shared" si="18"/>
        <v/>
      </c>
      <c r="U115" s="4" t="str">
        <f t="shared" si="19"/>
        <v/>
      </c>
    </row>
    <row r="116" spans="1:21" ht="14.4">
      <c r="A116" s="1" t="str">
        <f>all!A116</f>
        <v>Rockingham</v>
      </c>
      <c r="B116" s="1" t="s">
        <v>342</v>
      </c>
      <c r="C116" s="1"/>
      <c r="D116" s="1"/>
      <c r="E116" s="1"/>
      <c r="F116" s="1"/>
      <c r="G116" s="2"/>
      <c r="H116" s="1"/>
      <c r="I116" s="1"/>
      <c r="J116" s="1"/>
      <c r="K116" s="2">
        <f>C116+C117</f>
        <v>0</v>
      </c>
      <c r="L116" s="6">
        <f t="shared" ref="L116:R116" si="35">D116+D117</f>
        <v>0</v>
      </c>
      <c r="M116" s="6">
        <f t="shared" si="35"/>
        <v>0</v>
      </c>
      <c r="N116" s="6">
        <f t="shared" si="35"/>
        <v>0</v>
      </c>
      <c r="O116" s="2">
        <f t="shared" si="35"/>
        <v>0</v>
      </c>
      <c r="P116" s="6">
        <f t="shared" si="35"/>
        <v>0</v>
      </c>
      <c r="Q116" s="6">
        <f t="shared" si="35"/>
        <v>0</v>
      </c>
      <c r="R116" s="1">
        <f t="shared" si="35"/>
        <v>0</v>
      </c>
      <c r="S116" s="3" t="str">
        <f t="shared" si="17"/>
        <v/>
      </c>
      <c r="T116" s="4" t="str">
        <f t="shared" si="18"/>
        <v/>
      </c>
      <c r="U116" s="4" t="str">
        <f t="shared" si="19"/>
        <v/>
      </c>
    </row>
    <row r="117" spans="1:21" ht="14.4">
      <c r="A117" s="1"/>
      <c r="B117" s="1" t="s">
        <v>343</v>
      </c>
      <c r="C117" s="1"/>
      <c r="D117" s="1"/>
      <c r="E117" s="1"/>
      <c r="F117" s="1"/>
      <c r="G117" s="2"/>
      <c r="H117" s="1"/>
      <c r="I117" s="1"/>
      <c r="J117" s="1"/>
      <c r="K117" s="2"/>
      <c r="L117" s="6"/>
      <c r="M117" s="6"/>
      <c r="N117" s="6"/>
      <c r="O117" s="2"/>
      <c r="P117" s="6"/>
      <c r="Q117" s="6"/>
      <c r="R117" s="1"/>
      <c r="S117" s="3" t="str">
        <f t="shared" si="17"/>
        <v/>
      </c>
      <c r="T117" s="4" t="str">
        <f t="shared" si="18"/>
        <v/>
      </c>
      <c r="U117" s="4"/>
    </row>
    <row r="118" spans="1:21" ht="14.4">
      <c r="A118" s="1" t="str">
        <f>all!A118</f>
        <v>Rowan</v>
      </c>
      <c r="B118" s="1" t="s">
        <v>292</v>
      </c>
      <c r="C118" s="1">
        <v>3810</v>
      </c>
      <c r="D118" s="1">
        <v>159</v>
      </c>
      <c r="E118" s="1">
        <v>17</v>
      </c>
      <c r="F118" s="1">
        <v>3178</v>
      </c>
      <c r="G118" s="2">
        <v>3461</v>
      </c>
      <c r="H118" s="1">
        <v>520</v>
      </c>
      <c r="I118" s="1">
        <v>354</v>
      </c>
      <c r="J118" s="1">
        <v>2311</v>
      </c>
      <c r="K118" s="2">
        <f t="shared" ref="K118:R129" si="36">C118</f>
        <v>3810</v>
      </c>
      <c r="L118" s="6">
        <f t="shared" si="36"/>
        <v>159</v>
      </c>
      <c r="M118" s="6">
        <f t="shared" si="36"/>
        <v>17</v>
      </c>
      <c r="N118" s="6">
        <f t="shared" si="36"/>
        <v>3178</v>
      </c>
      <c r="O118" s="2">
        <f t="shared" si="36"/>
        <v>3461</v>
      </c>
      <c r="P118" s="6">
        <f t="shared" si="36"/>
        <v>520</v>
      </c>
      <c r="Q118" s="6">
        <f t="shared" si="36"/>
        <v>354</v>
      </c>
      <c r="R118" s="1">
        <f t="shared" si="36"/>
        <v>2311</v>
      </c>
      <c r="S118" s="3">
        <f t="shared" si="17"/>
        <v>0.10228257728980064</v>
      </c>
      <c r="T118" s="4">
        <f t="shared" si="18"/>
        <v>4.4619422572178477E-3</v>
      </c>
      <c r="U118" s="4">
        <f t="shared" si="19"/>
        <v>0.57897613408635451</v>
      </c>
    </row>
    <row r="119" spans="1:21" ht="14.4">
      <c r="A119" s="1" t="str">
        <f>all!A119</f>
        <v>Rutherford</v>
      </c>
      <c r="B119" s="1" t="s">
        <v>294</v>
      </c>
      <c r="C119" s="1">
        <v>1500</v>
      </c>
      <c r="D119" s="1">
        <v>100</v>
      </c>
      <c r="E119" s="1">
        <v>90</v>
      </c>
      <c r="F119" s="1">
        <v>1310</v>
      </c>
      <c r="G119" s="2">
        <v>2240</v>
      </c>
      <c r="H119" s="1">
        <v>880</v>
      </c>
      <c r="I119" s="1">
        <v>200</v>
      </c>
      <c r="J119" s="1">
        <v>1160</v>
      </c>
      <c r="K119" s="2">
        <f t="shared" si="36"/>
        <v>1500</v>
      </c>
      <c r="L119" s="6">
        <f t="shared" si="36"/>
        <v>100</v>
      </c>
      <c r="M119" s="6">
        <f t="shared" si="36"/>
        <v>90</v>
      </c>
      <c r="N119" s="6">
        <f t="shared" si="36"/>
        <v>1310</v>
      </c>
      <c r="O119" s="2">
        <f t="shared" si="36"/>
        <v>2240</v>
      </c>
      <c r="P119" s="6">
        <f t="shared" si="36"/>
        <v>880</v>
      </c>
      <c r="Q119" s="6">
        <f t="shared" si="36"/>
        <v>200</v>
      </c>
      <c r="R119" s="1">
        <f t="shared" si="36"/>
        <v>1160</v>
      </c>
      <c r="S119" s="3">
        <f t="shared" si="17"/>
        <v>8.9285714285714288E-2</v>
      </c>
      <c r="T119" s="4">
        <f t="shared" si="18"/>
        <v>0.06</v>
      </c>
      <c r="U119" s="4">
        <f t="shared" si="19"/>
        <v>0.53036437246963564</v>
      </c>
    </row>
    <row r="120" spans="1:21" ht="14.4">
      <c r="A120" s="1" t="str">
        <f>all!A120</f>
        <v>Sampson</v>
      </c>
      <c r="B120" s="1" t="s">
        <v>296</v>
      </c>
      <c r="C120" s="1"/>
      <c r="D120" s="1"/>
      <c r="E120" s="1"/>
      <c r="F120" s="1"/>
      <c r="G120" s="2"/>
      <c r="H120" s="1"/>
      <c r="I120" s="1"/>
      <c r="J120" s="1"/>
      <c r="K120" s="2">
        <f t="shared" si="36"/>
        <v>0</v>
      </c>
      <c r="L120" s="6">
        <f t="shared" si="36"/>
        <v>0</v>
      </c>
      <c r="M120" s="6">
        <f t="shared" si="36"/>
        <v>0</v>
      </c>
      <c r="N120" s="6">
        <f t="shared" si="36"/>
        <v>0</v>
      </c>
      <c r="O120" s="2">
        <f t="shared" si="36"/>
        <v>0</v>
      </c>
      <c r="P120" s="6">
        <f t="shared" si="36"/>
        <v>0</v>
      </c>
      <c r="Q120" s="6">
        <f t="shared" si="36"/>
        <v>0</v>
      </c>
      <c r="R120" s="1">
        <f t="shared" si="36"/>
        <v>0</v>
      </c>
      <c r="S120" s="3" t="str">
        <f t="shared" si="17"/>
        <v/>
      </c>
      <c r="T120" s="4" t="str">
        <f t="shared" si="18"/>
        <v/>
      </c>
      <c r="U120" s="4" t="str">
        <f t="shared" si="19"/>
        <v/>
      </c>
    </row>
    <row r="121" spans="1:21" ht="14.4">
      <c r="A121" s="1" t="str">
        <f>all!A121</f>
        <v>Scotland</v>
      </c>
      <c r="B121" s="1" t="s">
        <v>297</v>
      </c>
      <c r="C121" s="1">
        <v>683</v>
      </c>
      <c r="D121" s="1">
        <v>121</v>
      </c>
      <c r="E121" s="1">
        <v>22</v>
      </c>
      <c r="F121" s="1">
        <v>544</v>
      </c>
      <c r="G121" s="2">
        <v>1199</v>
      </c>
      <c r="H121" s="1">
        <v>292</v>
      </c>
      <c r="I121" s="1">
        <v>117</v>
      </c>
      <c r="J121" s="1">
        <v>725</v>
      </c>
      <c r="K121" s="2">
        <f t="shared" si="36"/>
        <v>683</v>
      </c>
      <c r="L121" s="6">
        <f t="shared" si="36"/>
        <v>121</v>
      </c>
      <c r="M121" s="6">
        <f t="shared" si="36"/>
        <v>22</v>
      </c>
      <c r="N121" s="6">
        <f t="shared" si="36"/>
        <v>544</v>
      </c>
      <c r="O121" s="2">
        <f t="shared" si="36"/>
        <v>1199</v>
      </c>
      <c r="P121" s="6">
        <f t="shared" si="36"/>
        <v>292</v>
      </c>
      <c r="Q121" s="6">
        <f t="shared" si="36"/>
        <v>117</v>
      </c>
      <c r="R121" s="1">
        <f t="shared" si="36"/>
        <v>725</v>
      </c>
      <c r="S121" s="3">
        <f t="shared" si="17"/>
        <v>9.7581317764803999E-2</v>
      </c>
      <c r="T121" s="4">
        <f t="shared" si="18"/>
        <v>3.2210834553440704E-2</v>
      </c>
      <c r="U121" s="4">
        <f t="shared" si="19"/>
        <v>0.42868400315208827</v>
      </c>
    </row>
    <row r="122" spans="1:21" ht="14.4">
      <c r="A122" s="1" t="str">
        <f>all!A122</f>
        <v>Stanly</v>
      </c>
      <c r="B122" s="1" t="s">
        <v>299</v>
      </c>
      <c r="C122" s="1"/>
      <c r="D122" s="1"/>
      <c r="E122" s="1"/>
      <c r="F122" s="1"/>
      <c r="G122" s="2"/>
      <c r="H122" s="1"/>
      <c r="I122" s="1"/>
      <c r="J122" s="1"/>
      <c r="K122" s="2">
        <f t="shared" si="36"/>
        <v>0</v>
      </c>
      <c r="L122" s="6">
        <f t="shared" si="36"/>
        <v>0</v>
      </c>
      <c r="M122" s="6">
        <f t="shared" si="36"/>
        <v>0</v>
      </c>
      <c r="N122" s="6">
        <f t="shared" si="36"/>
        <v>0</v>
      </c>
      <c r="O122" s="2">
        <f t="shared" si="36"/>
        <v>0</v>
      </c>
      <c r="P122" s="6">
        <f t="shared" si="36"/>
        <v>0</v>
      </c>
      <c r="Q122" s="6">
        <f t="shared" si="36"/>
        <v>0</v>
      </c>
      <c r="R122" s="1">
        <f t="shared" si="36"/>
        <v>0</v>
      </c>
      <c r="S122" s="3" t="str">
        <f t="shared" si="17"/>
        <v/>
      </c>
      <c r="T122" s="4" t="str">
        <f t="shared" si="18"/>
        <v/>
      </c>
      <c r="U122" s="4" t="str">
        <f t="shared" si="19"/>
        <v/>
      </c>
    </row>
    <row r="123" spans="1:21" ht="14.4">
      <c r="A123" s="1" t="str">
        <f>all!A123</f>
        <v>Stokes</v>
      </c>
      <c r="B123" s="1" t="s">
        <v>301</v>
      </c>
      <c r="C123" s="1">
        <v>1520</v>
      </c>
      <c r="D123" s="1">
        <v>103</v>
      </c>
      <c r="E123" s="1">
        <v>11</v>
      </c>
      <c r="F123" s="1">
        <v>1411</v>
      </c>
      <c r="G123" s="2">
        <v>1726</v>
      </c>
      <c r="H123" s="1">
        <v>221</v>
      </c>
      <c r="I123" s="1">
        <v>145</v>
      </c>
      <c r="J123" s="1">
        <v>1362</v>
      </c>
      <c r="K123" s="2">
        <f t="shared" si="36"/>
        <v>1520</v>
      </c>
      <c r="L123" s="6">
        <f t="shared" si="36"/>
        <v>103</v>
      </c>
      <c r="M123" s="6">
        <f t="shared" si="36"/>
        <v>11</v>
      </c>
      <c r="N123" s="6">
        <f t="shared" si="36"/>
        <v>1411</v>
      </c>
      <c r="O123" s="2">
        <f t="shared" si="36"/>
        <v>1726</v>
      </c>
      <c r="P123" s="6">
        <f t="shared" si="36"/>
        <v>221</v>
      </c>
      <c r="Q123" s="6">
        <f t="shared" si="36"/>
        <v>145</v>
      </c>
      <c r="R123" s="1">
        <f t="shared" si="36"/>
        <v>1362</v>
      </c>
      <c r="S123" s="3">
        <f t="shared" si="17"/>
        <v>8.4009269988412516E-2</v>
      </c>
      <c r="T123" s="4">
        <f t="shared" si="18"/>
        <v>7.2368421052631578E-3</v>
      </c>
      <c r="U123" s="4">
        <f t="shared" si="19"/>
        <v>0.50883519653804543</v>
      </c>
    </row>
    <row r="124" spans="1:21" ht="14.4">
      <c r="A124" s="1" t="str">
        <f>all!A124</f>
        <v>Surry</v>
      </c>
      <c r="B124" s="1" t="s">
        <v>303</v>
      </c>
      <c r="C124" s="1">
        <v>1572</v>
      </c>
      <c r="D124" s="1">
        <v>56</v>
      </c>
      <c r="E124" s="1">
        <v>5</v>
      </c>
      <c r="F124" s="1">
        <v>1511</v>
      </c>
      <c r="G124" s="2">
        <v>2443</v>
      </c>
      <c r="H124" s="1">
        <v>182</v>
      </c>
      <c r="I124" s="1">
        <v>210</v>
      </c>
      <c r="J124" s="1">
        <v>2051</v>
      </c>
      <c r="K124" s="2">
        <f t="shared" si="36"/>
        <v>1572</v>
      </c>
      <c r="L124" s="6">
        <f t="shared" si="36"/>
        <v>56</v>
      </c>
      <c r="M124" s="6">
        <f t="shared" si="36"/>
        <v>5</v>
      </c>
      <c r="N124" s="6">
        <f t="shared" si="36"/>
        <v>1511</v>
      </c>
      <c r="O124" s="2">
        <f t="shared" si="36"/>
        <v>2443</v>
      </c>
      <c r="P124" s="6">
        <f t="shared" si="36"/>
        <v>182</v>
      </c>
      <c r="Q124" s="6">
        <f t="shared" si="36"/>
        <v>210</v>
      </c>
      <c r="R124" s="1">
        <f t="shared" si="36"/>
        <v>2051</v>
      </c>
      <c r="S124" s="3">
        <f t="shared" si="17"/>
        <v>8.5959885386819479E-2</v>
      </c>
      <c r="T124" s="4">
        <f t="shared" si="18"/>
        <v>3.1806615776081423E-3</v>
      </c>
      <c r="U124" s="4">
        <f t="shared" si="19"/>
        <v>0.42419988770353734</v>
      </c>
    </row>
    <row r="125" spans="1:21" ht="14.4">
      <c r="A125" s="1" t="s">
        <v>345</v>
      </c>
      <c r="B125" s="1" t="s">
        <v>344</v>
      </c>
      <c r="C125" s="5"/>
      <c r="D125" s="1"/>
      <c r="E125" s="1"/>
      <c r="F125" s="1"/>
      <c r="G125" s="2"/>
      <c r="H125" s="1"/>
      <c r="I125" s="1"/>
      <c r="J125" s="1"/>
      <c r="K125" s="2">
        <f t="shared" si="36"/>
        <v>0</v>
      </c>
      <c r="L125" s="6">
        <f t="shared" si="36"/>
        <v>0</v>
      </c>
      <c r="M125" s="6">
        <f t="shared" si="36"/>
        <v>0</v>
      </c>
      <c r="N125" s="6">
        <f t="shared" si="36"/>
        <v>0</v>
      </c>
      <c r="O125" s="2">
        <f t="shared" si="36"/>
        <v>0</v>
      </c>
      <c r="P125" s="6">
        <f t="shared" si="36"/>
        <v>0</v>
      </c>
      <c r="Q125" s="6">
        <f t="shared" si="36"/>
        <v>0</v>
      </c>
      <c r="R125" s="1">
        <f t="shared" si="36"/>
        <v>0</v>
      </c>
      <c r="S125" s="3" t="str">
        <f t="shared" si="17"/>
        <v/>
      </c>
      <c r="T125" s="4" t="str">
        <f t="shared" si="18"/>
        <v/>
      </c>
      <c r="U125" s="4" t="str">
        <f t="shared" si="19"/>
        <v/>
      </c>
    </row>
    <row r="126" spans="1:21" ht="14.4">
      <c r="A126" s="1" t="str">
        <f>all!A126</f>
        <v>Transylvania</v>
      </c>
      <c r="B126" s="1" t="s">
        <v>305</v>
      </c>
      <c r="C126" s="1">
        <v>235</v>
      </c>
      <c r="D126" s="1">
        <v>27</v>
      </c>
      <c r="E126" s="1">
        <v>6</v>
      </c>
      <c r="F126" s="1">
        <v>201</v>
      </c>
      <c r="G126" s="2">
        <v>544</v>
      </c>
      <c r="H126" s="1">
        <v>101</v>
      </c>
      <c r="I126" s="1">
        <v>60</v>
      </c>
      <c r="J126" s="1">
        <v>393</v>
      </c>
      <c r="K126" s="2">
        <f t="shared" si="36"/>
        <v>235</v>
      </c>
      <c r="L126" s="6">
        <f t="shared" si="36"/>
        <v>27</v>
      </c>
      <c r="M126" s="6">
        <f t="shared" si="36"/>
        <v>6</v>
      </c>
      <c r="N126" s="6">
        <f t="shared" si="36"/>
        <v>201</v>
      </c>
      <c r="O126" s="2">
        <f t="shared" si="36"/>
        <v>544</v>
      </c>
      <c r="P126" s="6">
        <f t="shared" si="36"/>
        <v>101</v>
      </c>
      <c r="Q126" s="6">
        <f t="shared" si="36"/>
        <v>60</v>
      </c>
      <c r="R126" s="1">
        <f t="shared" si="36"/>
        <v>393</v>
      </c>
      <c r="S126" s="3">
        <f t="shared" si="17"/>
        <v>0.11029411764705882</v>
      </c>
      <c r="T126" s="4">
        <f t="shared" si="18"/>
        <v>2.553191489361702E-2</v>
      </c>
      <c r="U126" s="4">
        <f t="shared" si="19"/>
        <v>0.3383838383838384</v>
      </c>
    </row>
    <row r="127" spans="1:21" ht="14.4">
      <c r="A127" s="1" t="str">
        <f>all!A127</f>
        <v>Tyrrell</v>
      </c>
      <c r="B127" s="1" t="s">
        <v>307</v>
      </c>
      <c r="C127" s="1"/>
      <c r="D127" s="1"/>
      <c r="E127" s="1"/>
      <c r="F127" s="1"/>
      <c r="G127" s="2"/>
      <c r="H127" s="1"/>
      <c r="I127" s="1"/>
      <c r="J127" s="1"/>
      <c r="K127" s="2">
        <f t="shared" si="36"/>
        <v>0</v>
      </c>
      <c r="L127" s="6">
        <f t="shared" si="36"/>
        <v>0</v>
      </c>
      <c r="M127" s="6">
        <f t="shared" si="36"/>
        <v>0</v>
      </c>
      <c r="N127" s="6">
        <f t="shared" si="36"/>
        <v>0</v>
      </c>
      <c r="O127" s="2">
        <f t="shared" si="36"/>
        <v>0</v>
      </c>
      <c r="P127" s="6">
        <f t="shared" si="36"/>
        <v>0</v>
      </c>
      <c r="Q127" s="6">
        <f t="shared" si="36"/>
        <v>0</v>
      </c>
      <c r="R127" s="1">
        <f t="shared" si="36"/>
        <v>0</v>
      </c>
      <c r="S127" s="3" t="str">
        <f t="shared" si="17"/>
        <v/>
      </c>
      <c r="T127" s="4" t="str">
        <f t="shared" si="18"/>
        <v/>
      </c>
      <c r="U127" s="4" t="str">
        <f t="shared" si="19"/>
        <v/>
      </c>
    </row>
    <row r="128" spans="1:21" ht="14.4">
      <c r="A128" s="1" t="str">
        <f>all!A128</f>
        <v>Union</v>
      </c>
      <c r="B128" s="1" t="s">
        <v>309</v>
      </c>
      <c r="C128" s="1">
        <v>3320</v>
      </c>
      <c r="D128" s="1">
        <v>265</v>
      </c>
      <c r="E128" s="1">
        <v>24</v>
      </c>
      <c r="F128" s="1">
        <v>2990</v>
      </c>
      <c r="G128" s="2">
        <v>3303</v>
      </c>
      <c r="H128" s="1">
        <v>634</v>
      </c>
      <c r="I128" s="1">
        <v>317</v>
      </c>
      <c r="J128" s="1">
        <v>2172</v>
      </c>
      <c r="K128" s="2">
        <f t="shared" si="36"/>
        <v>3320</v>
      </c>
      <c r="L128" s="6">
        <f t="shared" si="36"/>
        <v>265</v>
      </c>
      <c r="M128" s="6">
        <f t="shared" si="36"/>
        <v>24</v>
      </c>
      <c r="N128" s="6">
        <f t="shared" si="36"/>
        <v>2990</v>
      </c>
      <c r="O128" s="2">
        <f t="shared" si="36"/>
        <v>3303</v>
      </c>
      <c r="P128" s="6">
        <f t="shared" si="36"/>
        <v>634</v>
      </c>
      <c r="Q128" s="6">
        <f t="shared" si="36"/>
        <v>317</v>
      </c>
      <c r="R128" s="1">
        <f t="shared" si="36"/>
        <v>2172</v>
      </c>
      <c r="S128" s="3">
        <f t="shared" si="17"/>
        <v>9.5973357553739022E-2</v>
      </c>
      <c r="T128" s="4">
        <f t="shared" si="18"/>
        <v>7.2289156626506026E-3</v>
      </c>
      <c r="U128" s="4">
        <f t="shared" si="19"/>
        <v>0.57923285548237113</v>
      </c>
    </row>
    <row r="129" spans="1:21" ht="14.4">
      <c r="A129" s="1" t="str">
        <f>all!A129</f>
        <v>Vance</v>
      </c>
      <c r="B129" s="1" t="s">
        <v>311</v>
      </c>
      <c r="C129" s="1">
        <v>647</v>
      </c>
      <c r="D129" s="1">
        <v>34</v>
      </c>
      <c r="E129" s="1">
        <v>1</v>
      </c>
      <c r="F129" s="1">
        <v>594</v>
      </c>
      <c r="G129" s="2">
        <v>1285</v>
      </c>
      <c r="H129" s="1">
        <v>101</v>
      </c>
      <c r="I129" s="1">
        <v>91</v>
      </c>
      <c r="J129" s="1">
        <v>1003</v>
      </c>
      <c r="K129" s="2">
        <f t="shared" si="36"/>
        <v>647</v>
      </c>
      <c r="L129" s="6">
        <f t="shared" si="36"/>
        <v>34</v>
      </c>
      <c r="M129" s="6">
        <f t="shared" si="36"/>
        <v>1</v>
      </c>
      <c r="N129" s="6">
        <f t="shared" si="36"/>
        <v>594</v>
      </c>
      <c r="O129" s="2">
        <f t="shared" si="36"/>
        <v>1285</v>
      </c>
      <c r="P129" s="6">
        <f t="shared" si="36"/>
        <v>101</v>
      </c>
      <c r="Q129" s="6">
        <f t="shared" si="36"/>
        <v>91</v>
      </c>
      <c r="R129" s="1">
        <f t="shared" si="36"/>
        <v>1003</v>
      </c>
      <c r="S129" s="3">
        <f t="shared" si="17"/>
        <v>7.0817120622568092E-2</v>
      </c>
      <c r="T129" s="4">
        <f t="shared" si="18"/>
        <v>1.5455950540958269E-3</v>
      </c>
      <c r="U129" s="4">
        <f t="shared" si="19"/>
        <v>0.37194740137758298</v>
      </c>
    </row>
    <row r="130" spans="1:21" ht="14.4">
      <c r="A130" s="1" t="str">
        <f>all!A130</f>
        <v>Wake</v>
      </c>
      <c r="B130" s="1" t="s">
        <v>312</v>
      </c>
      <c r="C130" s="1"/>
      <c r="D130" s="1"/>
      <c r="E130" s="1"/>
      <c r="F130" s="1"/>
      <c r="G130" s="2"/>
      <c r="H130" s="1"/>
      <c r="I130" s="1"/>
      <c r="J130" s="1"/>
      <c r="K130" s="2">
        <f>C131+C130</f>
        <v>2659</v>
      </c>
      <c r="L130" s="6">
        <f t="shared" ref="L130:R130" si="37">D131+D130</f>
        <v>649</v>
      </c>
      <c r="M130" s="6">
        <f t="shared" si="37"/>
        <v>139</v>
      </c>
      <c r="N130" s="6">
        <f t="shared" si="37"/>
        <v>1715</v>
      </c>
      <c r="O130" s="2">
        <f t="shared" si="37"/>
        <v>2806</v>
      </c>
      <c r="P130" s="6">
        <f t="shared" si="37"/>
        <v>1024</v>
      </c>
      <c r="Q130" s="6">
        <f t="shared" si="37"/>
        <v>697</v>
      </c>
      <c r="R130" s="1">
        <f t="shared" si="37"/>
        <v>1006</v>
      </c>
      <c r="S130" s="3">
        <f t="shared" si="17"/>
        <v>0.24839629365645047</v>
      </c>
      <c r="T130" s="4">
        <f t="shared" si="18"/>
        <v>5.2275291462956001E-2</v>
      </c>
      <c r="U130" s="4">
        <f t="shared" si="19"/>
        <v>0.63028298419698636</v>
      </c>
    </row>
    <row r="131" spans="1:21" ht="14.4">
      <c r="A131" s="1"/>
      <c r="B131" s="1" t="s">
        <v>313</v>
      </c>
      <c r="C131" s="1">
        <v>2659</v>
      </c>
      <c r="D131" s="1">
        <v>649</v>
      </c>
      <c r="E131" s="1">
        <v>139</v>
      </c>
      <c r="F131" s="1">
        <v>1715</v>
      </c>
      <c r="G131" s="2">
        <v>2806</v>
      </c>
      <c r="H131" s="1">
        <v>1024</v>
      </c>
      <c r="I131" s="1">
        <v>697</v>
      </c>
      <c r="J131" s="1">
        <v>1006</v>
      </c>
      <c r="K131" s="2"/>
      <c r="L131" s="6"/>
      <c r="M131" s="6"/>
      <c r="N131" s="6"/>
      <c r="O131" s="2"/>
      <c r="P131" s="6"/>
      <c r="Q131" s="6"/>
      <c r="R131" s="1"/>
      <c r="S131" s="3" t="str">
        <f t="shared" si="17"/>
        <v/>
      </c>
      <c r="T131" s="4" t="str">
        <f t="shared" si="18"/>
        <v/>
      </c>
      <c r="U131" s="4" t="str">
        <f t="shared" si="19"/>
        <v/>
      </c>
    </row>
    <row r="132" spans="1:21" ht="14.4">
      <c r="A132" s="1" t="str">
        <f>all!A132</f>
        <v>Warren</v>
      </c>
      <c r="B132" s="1" t="s">
        <v>315</v>
      </c>
      <c r="C132" s="1">
        <v>422</v>
      </c>
      <c r="D132" s="1">
        <v>25</v>
      </c>
      <c r="E132" s="1">
        <v>0</v>
      </c>
      <c r="F132" s="1">
        <v>397</v>
      </c>
      <c r="G132" s="2">
        <v>863</v>
      </c>
      <c r="H132" s="1">
        <v>259</v>
      </c>
      <c r="I132" s="1">
        <v>5</v>
      </c>
      <c r="J132" s="1">
        <v>477</v>
      </c>
      <c r="K132" s="2">
        <f t="shared" ref="K132:R133" si="38">C132</f>
        <v>422</v>
      </c>
      <c r="L132" s="6">
        <f t="shared" si="38"/>
        <v>25</v>
      </c>
      <c r="M132" s="6">
        <f t="shared" si="38"/>
        <v>0</v>
      </c>
      <c r="N132" s="6">
        <f t="shared" si="38"/>
        <v>397</v>
      </c>
      <c r="O132" s="2">
        <f t="shared" si="38"/>
        <v>863</v>
      </c>
      <c r="P132" s="6">
        <f t="shared" si="38"/>
        <v>259</v>
      </c>
      <c r="Q132" s="6">
        <f t="shared" si="38"/>
        <v>5</v>
      </c>
      <c r="R132" s="1">
        <f t="shared" si="38"/>
        <v>477</v>
      </c>
      <c r="S132" s="3">
        <f t="shared" si="17"/>
        <v>5.7937427578215531E-3</v>
      </c>
      <c r="T132" s="4">
        <f t="shared" si="18"/>
        <v>0</v>
      </c>
      <c r="U132" s="4">
        <f t="shared" si="19"/>
        <v>0.45423340961098396</v>
      </c>
    </row>
    <row r="133" spans="1:21" ht="14.4">
      <c r="A133" s="1" t="str">
        <f>all!A133</f>
        <v>Washington</v>
      </c>
      <c r="B133" s="1" t="s">
        <v>317</v>
      </c>
      <c r="C133" s="1"/>
      <c r="D133" s="1"/>
      <c r="E133" s="1"/>
      <c r="F133" s="1"/>
      <c r="G133" s="2"/>
      <c r="H133" s="1"/>
      <c r="I133" s="1"/>
      <c r="J133" s="1"/>
      <c r="K133" s="2">
        <f t="shared" si="38"/>
        <v>0</v>
      </c>
      <c r="L133" s="6">
        <f t="shared" si="38"/>
        <v>0</v>
      </c>
      <c r="M133" s="6">
        <f t="shared" si="38"/>
        <v>0</v>
      </c>
      <c r="N133" s="6">
        <f t="shared" si="38"/>
        <v>0</v>
      </c>
      <c r="O133" s="2">
        <f t="shared" si="38"/>
        <v>0</v>
      </c>
      <c r="P133" s="6">
        <f t="shared" si="38"/>
        <v>0</v>
      </c>
      <c r="Q133" s="6">
        <f t="shared" si="38"/>
        <v>0</v>
      </c>
      <c r="R133" s="1">
        <f t="shared" si="38"/>
        <v>0</v>
      </c>
      <c r="S133" s="3" t="str">
        <f t="shared" si="17"/>
        <v/>
      </c>
      <c r="T133" s="4" t="str">
        <f t="shared" si="18"/>
        <v/>
      </c>
      <c r="U133" s="4" t="str">
        <f t="shared" si="19"/>
        <v/>
      </c>
    </row>
    <row r="134" spans="1:21" ht="14.4">
      <c r="A134" s="1" t="str">
        <f>all!A134</f>
        <v>Watauga</v>
      </c>
      <c r="B134" s="1" t="s">
        <v>319</v>
      </c>
      <c r="C134" s="1">
        <v>781</v>
      </c>
      <c r="D134" s="1">
        <v>180</v>
      </c>
      <c r="E134" s="1">
        <v>242</v>
      </c>
      <c r="F134" s="1">
        <v>359</v>
      </c>
      <c r="G134" s="2">
        <v>668</v>
      </c>
      <c r="H134" s="1">
        <v>222</v>
      </c>
      <c r="I134" s="1">
        <v>370</v>
      </c>
      <c r="J134" s="1">
        <v>76</v>
      </c>
      <c r="K134" s="2">
        <f>C135+C134</f>
        <v>781</v>
      </c>
      <c r="L134" s="6">
        <f t="shared" ref="L134:R134" si="39">D135+D134</f>
        <v>180</v>
      </c>
      <c r="M134" s="6">
        <f t="shared" si="39"/>
        <v>242</v>
      </c>
      <c r="N134" s="6">
        <f t="shared" si="39"/>
        <v>359</v>
      </c>
      <c r="O134" s="2">
        <f t="shared" si="39"/>
        <v>668</v>
      </c>
      <c r="P134" s="6">
        <f t="shared" si="39"/>
        <v>222</v>
      </c>
      <c r="Q134" s="6">
        <f t="shared" si="39"/>
        <v>370</v>
      </c>
      <c r="R134" s="1">
        <f t="shared" si="39"/>
        <v>76</v>
      </c>
      <c r="S134" s="3">
        <f t="shared" si="17"/>
        <v>0.55389221556886226</v>
      </c>
      <c r="T134" s="4">
        <f t="shared" si="18"/>
        <v>0.30985915492957744</v>
      </c>
      <c r="U134" s="4">
        <f t="shared" si="19"/>
        <v>0.82528735632183903</v>
      </c>
    </row>
    <row r="135" spans="1:21" ht="14.4">
      <c r="A135" s="1"/>
      <c r="B135" s="1" t="s">
        <v>320</v>
      </c>
      <c r="C135" s="1"/>
      <c r="D135" s="1"/>
      <c r="E135" s="1"/>
      <c r="F135" s="1"/>
      <c r="G135" s="2"/>
      <c r="H135" s="1"/>
      <c r="I135" s="1"/>
      <c r="J135" s="1"/>
      <c r="K135" s="2"/>
      <c r="L135" s="6"/>
      <c r="M135" s="6"/>
      <c r="N135" s="6"/>
      <c r="O135" s="2"/>
      <c r="P135" s="6"/>
      <c r="Q135" s="6"/>
      <c r="R135" s="1"/>
      <c r="S135" s="3" t="str">
        <f t="shared" ref="S135:S140" si="40">IFERROR(Q135/O135,"")</f>
        <v/>
      </c>
      <c r="T135" s="4" t="str">
        <f t="shared" ref="T135:T140" si="41">IFERROR(M135/K135,"")</f>
        <v/>
      </c>
      <c r="U135" s="4" t="str">
        <f t="shared" si="19"/>
        <v/>
      </c>
    </row>
    <row r="136" spans="1:21" ht="14.4">
      <c r="A136" s="1" t="str">
        <f>all!A136</f>
        <v>Wayne</v>
      </c>
      <c r="B136" s="1" t="s">
        <v>322</v>
      </c>
      <c r="C136" s="138">
        <v>3028</v>
      </c>
      <c r="D136" s="138">
        <v>141</v>
      </c>
      <c r="E136" s="138">
        <v>20</v>
      </c>
      <c r="F136" s="138">
        <v>2887</v>
      </c>
      <c r="G136" s="139">
        <v>3056</v>
      </c>
      <c r="H136" s="139">
        <v>654</v>
      </c>
      <c r="I136" s="139">
        <v>187</v>
      </c>
      <c r="J136" s="139">
        <v>2395</v>
      </c>
      <c r="K136" s="2">
        <f t="shared" ref="K136:R140" si="42">C136</f>
        <v>3028</v>
      </c>
      <c r="L136" s="6">
        <f t="shared" si="42"/>
        <v>141</v>
      </c>
      <c r="M136" s="6">
        <f t="shared" si="42"/>
        <v>20</v>
      </c>
      <c r="N136" s="6">
        <f t="shared" si="42"/>
        <v>2887</v>
      </c>
      <c r="O136" s="2">
        <f t="shared" si="42"/>
        <v>3056</v>
      </c>
      <c r="P136" s="6">
        <f t="shared" si="42"/>
        <v>654</v>
      </c>
      <c r="Q136" s="6">
        <f t="shared" si="42"/>
        <v>187</v>
      </c>
      <c r="R136" s="1">
        <f t="shared" si="42"/>
        <v>2395</v>
      </c>
      <c r="S136" s="3">
        <f t="shared" si="40"/>
        <v>6.1191099476439789E-2</v>
      </c>
      <c r="T136" s="4">
        <f t="shared" si="41"/>
        <v>6.6050198150594455E-3</v>
      </c>
      <c r="U136" s="4">
        <f t="shared" si="19"/>
        <v>0.54657326770162817</v>
      </c>
    </row>
    <row r="137" spans="1:21" ht="14.4">
      <c r="A137" s="1" t="str">
        <f>all!A137</f>
        <v>Wilkes</v>
      </c>
      <c r="B137" s="1" t="s">
        <v>324</v>
      </c>
      <c r="C137" s="1">
        <v>2552</v>
      </c>
      <c r="D137" s="1">
        <v>230</v>
      </c>
      <c r="E137" s="1">
        <v>44</v>
      </c>
      <c r="F137" s="1">
        <v>2271</v>
      </c>
      <c r="G137" s="2">
        <v>3102</v>
      </c>
      <c r="H137" s="1">
        <v>672</v>
      </c>
      <c r="I137" s="1">
        <v>158</v>
      </c>
      <c r="J137" s="1">
        <v>2234</v>
      </c>
      <c r="K137" s="2">
        <f t="shared" si="42"/>
        <v>2552</v>
      </c>
      <c r="L137" s="6">
        <f t="shared" si="42"/>
        <v>230</v>
      </c>
      <c r="M137" s="6">
        <f t="shared" si="42"/>
        <v>44</v>
      </c>
      <c r="N137" s="6">
        <f t="shared" si="42"/>
        <v>2271</v>
      </c>
      <c r="O137" s="2">
        <f t="shared" si="42"/>
        <v>3102</v>
      </c>
      <c r="P137" s="6">
        <f t="shared" si="42"/>
        <v>672</v>
      </c>
      <c r="Q137" s="6">
        <f t="shared" si="42"/>
        <v>158</v>
      </c>
      <c r="R137" s="1">
        <f t="shared" si="42"/>
        <v>2234</v>
      </c>
      <c r="S137" s="3">
        <f t="shared" si="40"/>
        <v>5.0934880722114766E-2</v>
      </c>
      <c r="T137" s="4">
        <f t="shared" si="41"/>
        <v>1.7241379310344827E-2</v>
      </c>
      <c r="U137" s="4">
        <f t="shared" ref="U137:U140" si="43">IFERROR(N137/(N137+R137),"")</f>
        <v>0.50410654827968926</v>
      </c>
    </row>
    <row r="138" spans="1:21" ht="14.4">
      <c r="A138" s="1" t="str">
        <f>all!A138</f>
        <v>Wilson</v>
      </c>
      <c r="B138" s="1" t="s">
        <v>326</v>
      </c>
      <c r="C138" s="1">
        <v>1459</v>
      </c>
      <c r="D138" s="1">
        <v>197</v>
      </c>
      <c r="E138" s="1">
        <v>0</v>
      </c>
      <c r="F138" s="1">
        <v>1164</v>
      </c>
      <c r="G138" s="2">
        <v>1495</v>
      </c>
      <c r="H138" s="1">
        <v>550</v>
      </c>
      <c r="I138" s="1">
        <v>158</v>
      </c>
      <c r="J138" s="1">
        <v>905</v>
      </c>
      <c r="K138" s="2">
        <f t="shared" si="42"/>
        <v>1459</v>
      </c>
      <c r="L138" s="6">
        <f t="shared" si="42"/>
        <v>197</v>
      </c>
      <c r="M138" s="6">
        <f t="shared" si="42"/>
        <v>0</v>
      </c>
      <c r="N138" s="6">
        <f t="shared" si="42"/>
        <v>1164</v>
      </c>
      <c r="O138" s="2">
        <f t="shared" si="42"/>
        <v>1495</v>
      </c>
      <c r="P138" s="6">
        <f t="shared" si="42"/>
        <v>550</v>
      </c>
      <c r="Q138" s="6">
        <f t="shared" si="42"/>
        <v>158</v>
      </c>
      <c r="R138" s="1">
        <f t="shared" si="42"/>
        <v>905</v>
      </c>
      <c r="S138" s="3">
        <f t="shared" si="40"/>
        <v>0.10568561872909699</v>
      </c>
      <c r="T138" s="4">
        <f t="shared" si="41"/>
        <v>0</v>
      </c>
      <c r="U138" s="4">
        <f t="shared" si="43"/>
        <v>0.56259062348960853</v>
      </c>
    </row>
    <row r="139" spans="1:21" ht="14.4">
      <c r="A139" s="1" t="str">
        <f>all!A139</f>
        <v>Yadkin</v>
      </c>
      <c r="B139" s="1" t="s">
        <v>328</v>
      </c>
      <c r="C139" s="1">
        <v>1094</v>
      </c>
      <c r="D139" s="1">
        <v>3</v>
      </c>
      <c r="E139" s="1">
        <v>2</v>
      </c>
      <c r="F139" s="1">
        <v>1067</v>
      </c>
      <c r="G139" s="2">
        <v>1066</v>
      </c>
      <c r="H139" s="1">
        <v>35</v>
      </c>
      <c r="I139" s="1">
        <v>86</v>
      </c>
      <c r="J139" s="1">
        <v>916</v>
      </c>
      <c r="K139" s="2">
        <f t="shared" si="42"/>
        <v>1094</v>
      </c>
      <c r="L139" s="6">
        <f t="shared" si="42"/>
        <v>3</v>
      </c>
      <c r="M139" s="6">
        <f t="shared" si="42"/>
        <v>2</v>
      </c>
      <c r="N139" s="6">
        <f t="shared" si="42"/>
        <v>1067</v>
      </c>
      <c r="O139" s="2">
        <f t="shared" si="42"/>
        <v>1066</v>
      </c>
      <c r="P139" s="6">
        <f t="shared" si="42"/>
        <v>35</v>
      </c>
      <c r="Q139" s="6">
        <f t="shared" si="42"/>
        <v>86</v>
      </c>
      <c r="R139" s="1">
        <f t="shared" si="42"/>
        <v>916</v>
      </c>
      <c r="S139" s="3">
        <f t="shared" si="40"/>
        <v>8.0675422138836772E-2</v>
      </c>
      <c r="T139" s="4">
        <f t="shared" si="41"/>
        <v>1.8281535648994515E-3</v>
      </c>
      <c r="U139" s="4">
        <f t="shared" si="43"/>
        <v>0.5380736258194655</v>
      </c>
    </row>
    <row r="140" spans="1:21" ht="14.4">
      <c r="A140" s="1" t="str">
        <f>all!A140</f>
        <v>Yancey</v>
      </c>
      <c r="B140" s="1" t="s">
        <v>330</v>
      </c>
      <c r="C140" s="1">
        <v>455</v>
      </c>
      <c r="D140" s="1">
        <v>159</v>
      </c>
      <c r="E140" s="1">
        <v>0</v>
      </c>
      <c r="F140" s="1">
        <v>247</v>
      </c>
      <c r="G140" s="2">
        <v>616</v>
      </c>
      <c r="H140" s="1">
        <v>266</v>
      </c>
      <c r="I140" s="1">
        <v>68</v>
      </c>
      <c r="J140" s="1">
        <v>203</v>
      </c>
      <c r="K140" s="2">
        <f t="shared" si="42"/>
        <v>455</v>
      </c>
      <c r="L140" s="6">
        <f t="shared" si="42"/>
        <v>159</v>
      </c>
      <c r="M140" s="6">
        <f t="shared" si="42"/>
        <v>0</v>
      </c>
      <c r="N140" s="6">
        <f t="shared" si="42"/>
        <v>247</v>
      </c>
      <c r="O140" s="2">
        <f t="shared" si="42"/>
        <v>616</v>
      </c>
      <c r="P140" s="6">
        <f t="shared" si="42"/>
        <v>266</v>
      </c>
      <c r="Q140" s="6">
        <f t="shared" si="42"/>
        <v>68</v>
      </c>
      <c r="R140" s="1">
        <f t="shared" si="42"/>
        <v>203</v>
      </c>
      <c r="S140" s="3">
        <f t="shared" si="40"/>
        <v>0.11038961038961038</v>
      </c>
      <c r="T140" s="4">
        <f t="shared" si="41"/>
        <v>0</v>
      </c>
      <c r="U140" s="4">
        <f t="shared" si="43"/>
        <v>0.54888888888888887</v>
      </c>
    </row>
    <row r="141" spans="1:21" ht="14.4">
      <c r="A141" s="1"/>
      <c r="B141" s="1"/>
      <c r="C141" s="1"/>
      <c r="D141" s="1"/>
      <c r="E141" s="1"/>
      <c r="F141" s="1"/>
      <c r="G141" s="2"/>
      <c r="H141" s="1"/>
      <c r="I141" s="1"/>
      <c r="J141" s="1"/>
      <c r="K141" s="2"/>
      <c r="L141" s="1"/>
      <c r="M141" s="1"/>
      <c r="N141" s="1"/>
      <c r="O141" s="2"/>
      <c r="P141" s="1"/>
      <c r="Q141" s="1"/>
      <c r="R141" s="1"/>
      <c r="S141" s="3"/>
      <c r="T141" s="4"/>
      <c r="U141" s="4"/>
    </row>
    <row r="142" spans="1:21" ht="14.4">
      <c r="A142" s="1"/>
      <c r="B142" s="1"/>
      <c r="C142" s="1"/>
      <c r="D142" s="1"/>
      <c r="E142" s="1"/>
      <c r="F142" s="1"/>
      <c r="G142" s="2"/>
      <c r="H142" s="1"/>
      <c r="I142" s="1"/>
      <c r="J142" s="1"/>
      <c r="K142" s="2"/>
      <c r="L142" s="1"/>
      <c r="M142" s="1"/>
      <c r="N142" s="1"/>
      <c r="O142" s="2"/>
      <c r="P142" s="1"/>
      <c r="Q142" s="1"/>
      <c r="R142" s="1"/>
      <c r="S142" s="3"/>
      <c r="T142" s="4"/>
      <c r="U142" s="4"/>
    </row>
    <row r="143" spans="1:21" ht="14.4">
      <c r="A143" s="1"/>
      <c r="B143" s="1"/>
      <c r="C143" s="1"/>
      <c r="D143" s="1"/>
      <c r="E143" s="1"/>
      <c r="F143" s="1"/>
      <c r="G143" s="2"/>
      <c r="H143" s="1"/>
      <c r="I143" s="1"/>
      <c r="J143" s="1"/>
      <c r="K143" s="2"/>
      <c r="L143" s="1"/>
      <c r="M143" s="1"/>
      <c r="N143" s="1"/>
      <c r="O143" s="2"/>
      <c r="P143" s="1"/>
      <c r="Q143" s="1"/>
      <c r="R143" s="1"/>
      <c r="S143" s="3"/>
      <c r="T143" s="4"/>
      <c r="U143" s="4"/>
    </row>
    <row r="144" spans="1:21" ht="14.4">
      <c r="A144" s="1"/>
      <c r="B144" s="1"/>
      <c r="C144" s="1"/>
      <c r="D144" s="1"/>
      <c r="E144" s="1"/>
      <c r="F144" s="1"/>
      <c r="G144" s="2"/>
      <c r="H144" s="1"/>
      <c r="I144" s="1"/>
      <c r="J144" s="1"/>
      <c r="K144" s="2"/>
      <c r="L144" s="1"/>
      <c r="M144" s="1"/>
      <c r="N144" s="1"/>
      <c r="O144" s="2"/>
      <c r="P144" s="1"/>
      <c r="Q144" s="1"/>
      <c r="R144" s="1"/>
      <c r="S144" s="3"/>
      <c r="T144" s="4"/>
      <c r="U144" s="4"/>
    </row>
    <row r="145" spans="1:21" ht="14.4">
      <c r="A145" s="1"/>
      <c r="B145" s="1" t="s">
        <v>130</v>
      </c>
      <c r="C145" s="1"/>
      <c r="D145" s="1"/>
      <c r="E145" s="1"/>
      <c r="F145" s="1"/>
      <c r="G145" s="2"/>
      <c r="H145" s="1"/>
      <c r="I145" s="1"/>
      <c r="J145" s="1"/>
      <c r="K145" s="2"/>
      <c r="L145" s="1"/>
      <c r="M145" s="1"/>
      <c r="N145" s="1"/>
      <c r="O145" s="2"/>
      <c r="P145" s="1"/>
      <c r="Q145" s="1"/>
      <c r="R145" s="1"/>
      <c r="S145" s="3"/>
      <c r="T145" s="4"/>
      <c r="U145" s="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0"/>
  <sheetViews>
    <sheetView zoomScale="90" zoomScaleNormal="90" workbookViewId="0">
      <pane ySplit="3" topLeftCell="A137" activePane="bottomLeft" state="frozen"/>
      <selection activeCell="O48" sqref="O48"/>
      <selection pane="bottomLeft" activeCell="O48" sqref="O48"/>
    </sheetView>
  </sheetViews>
  <sheetFormatPr defaultRowHeight="12.6" customHeight="1"/>
  <cols>
    <col min="1" max="1" width="15.109375" customWidth="1"/>
    <col min="2" max="2" width="29.109375" customWidth="1"/>
    <col min="3" max="3" width="7.44140625" customWidth="1"/>
    <col min="4" max="4" width="8.109375" bestFit="1" customWidth="1"/>
    <col min="5" max="5" width="6.109375" customWidth="1"/>
    <col min="6" max="6" width="10.5546875" bestFit="1" customWidth="1"/>
    <col min="7" max="7" width="7.5546875" customWidth="1"/>
    <col min="8" max="8" width="8.109375" bestFit="1" customWidth="1"/>
    <col min="9" max="9" width="7" customWidth="1"/>
    <col min="10" max="10" width="10.5546875" bestFit="1" customWidth="1"/>
    <col min="11" max="18" width="6.77734375" customWidth="1"/>
    <col min="19" max="21" width="7" customWidth="1"/>
    <col min="22" max="25" width="8.88671875" customWidth="1"/>
  </cols>
  <sheetData>
    <row r="1" spans="1:21" ht="14.4">
      <c r="A1" s="1">
        <v>2008</v>
      </c>
      <c r="B1" s="1"/>
      <c r="C1" s="1"/>
      <c r="D1" s="1"/>
      <c r="E1" s="1"/>
      <c r="F1" s="1"/>
      <c r="G1" s="2"/>
      <c r="H1" s="1"/>
      <c r="I1" s="1"/>
      <c r="J1" s="1"/>
      <c r="K1" s="2"/>
      <c r="L1" s="1"/>
      <c r="M1" s="1"/>
      <c r="N1" s="1"/>
      <c r="O1" s="2"/>
      <c r="P1" s="1"/>
      <c r="Q1" s="1"/>
      <c r="R1" s="1"/>
      <c r="S1" s="3"/>
      <c r="T1" s="4"/>
      <c r="U1" s="4"/>
    </row>
    <row r="2" spans="1:21" ht="14.4">
      <c r="A2" s="1"/>
      <c r="B2" s="1"/>
      <c r="C2" s="1"/>
      <c r="D2" s="1" t="s">
        <v>4</v>
      </c>
      <c r="E2" s="1"/>
      <c r="F2" s="1"/>
      <c r="G2" s="2"/>
      <c r="H2" s="1" t="s">
        <v>5</v>
      </c>
      <c r="I2" s="1"/>
      <c r="J2" s="1"/>
      <c r="K2" s="2" t="s">
        <v>117</v>
      </c>
      <c r="L2" s="1" t="s">
        <v>4</v>
      </c>
      <c r="M2" s="1"/>
      <c r="N2" s="1"/>
      <c r="O2" s="2" t="s">
        <v>5</v>
      </c>
      <c r="P2" s="1"/>
      <c r="Q2" s="1"/>
      <c r="R2" s="1"/>
      <c r="S2" s="3" t="s">
        <v>8</v>
      </c>
      <c r="T2" s="4"/>
      <c r="U2" s="4" t="s">
        <v>333</v>
      </c>
    </row>
    <row r="3" spans="1:21" ht="14.4">
      <c r="A3" s="1" t="s">
        <v>0</v>
      </c>
      <c r="B3" s="1"/>
      <c r="C3" s="1" t="s">
        <v>6</v>
      </c>
      <c r="D3" s="1" t="s">
        <v>7</v>
      </c>
      <c r="E3" s="1" t="s">
        <v>8</v>
      </c>
      <c r="F3" s="1" t="s">
        <v>9</v>
      </c>
      <c r="G3" s="2" t="s">
        <v>6</v>
      </c>
      <c r="H3" s="1" t="s">
        <v>7</v>
      </c>
      <c r="I3" s="1" t="s">
        <v>8</v>
      </c>
      <c r="J3" s="1" t="s">
        <v>9</v>
      </c>
      <c r="K3" s="2" t="s">
        <v>6</v>
      </c>
      <c r="L3" s="1" t="s">
        <v>7</v>
      </c>
      <c r="M3" s="1" t="s">
        <v>8</v>
      </c>
      <c r="N3" s="1" t="s">
        <v>9</v>
      </c>
      <c r="O3" s="2" t="s">
        <v>6</v>
      </c>
      <c r="P3" s="1" t="s">
        <v>7</v>
      </c>
      <c r="Q3" s="1" t="s">
        <v>8</v>
      </c>
      <c r="R3" s="1" t="s">
        <v>9</v>
      </c>
      <c r="S3" s="3" t="s">
        <v>2</v>
      </c>
      <c r="T3" s="4" t="s">
        <v>3</v>
      </c>
      <c r="U3" s="4" t="s">
        <v>26</v>
      </c>
    </row>
    <row r="4" spans="1:21" ht="14.4">
      <c r="A4" s="1" t="str">
        <f>all!A4</f>
        <v>Alamance</v>
      </c>
      <c r="B4" s="1" t="s">
        <v>132</v>
      </c>
      <c r="C4" s="1">
        <v>347</v>
      </c>
      <c r="D4" s="1">
        <v>28</v>
      </c>
      <c r="E4" s="1">
        <v>9</v>
      </c>
      <c r="F4" s="1">
        <v>151</v>
      </c>
      <c r="G4" s="2">
        <v>3921</v>
      </c>
      <c r="H4" s="1">
        <v>604</v>
      </c>
      <c r="I4" s="1">
        <v>467</v>
      </c>
      <c r="J4" s="1">
        <v>2299</v>
      </c>
      <c r="K4" s="2">
        <f>C4</f>
        <v>347</v>
      </c>
      <c r="L4" s="1">
        <f t="shared" ref="L4:R20" si="0">D4</f>
        <v>28</v>
      </c>
      <c r="M4" s="1">
        <f t="shared" si="0"/>
        <v>9</v>
      </c>
      <c r="N4" s="1">
        <f t="shared" si="0"/>
        <v>151</v>
      </c>
      <c r="O4" s="2">
        <f t="shared" si="0"/>
        <v>3921</v>
      </c>
      <c r="P4" s="1">
        <f t="shared" si="0"/>
        <v>604</v>
      </c>
      <c r="Q4" s="1">
        <f t="shared" si="0"/>
        <v>467</v>
      </c>
      <c r="R4" s="1">
        <f t="shared" si="0"/>
        <v>2299</v>
      </c>
      <c r="S4" s="3">
        <f>IFERROR(Q4/O4,"")</f>
        <v>0.11910226982912522</v>
      </c>
      <c r="T4" s="4">
        <f>IFERROR(M4/K4,"")</f>
        <v>2.5936599423631124E-2</v>
      </c>
      <c r="U4" s="4">
        <f>IFERROR(N4/(N4+R4),"")</f>
        <v>6.1632653061224486E-2</v>
      </c>
    </row>
    <row r="5" spans="1:21" ht="14.4">
      <c r="A5" s="1" t="str">
        <f>all!A5</f>
        <v>Alexander</v>
      </c>
      <c r="B5" s="1" t="s">
        <v>134</v>
      </c>
      <c r="C5" s="1">
        <v>1425</v>
      </c>
      <c r="D5" s="1">
        <v>307</v>
      </c>
      <c r="E5" s="1">
        <v>0</v>
      </c>
      <c r="F5" s="1">
        <v>1118</v>
      </c>
      <c r="G5" s="2">
        <v>1783</v>
      </c>
      <c r="H5" s="1">
        <v>564</v>
      </c>
      <c r="I5" s="1">
        <v>20</v>
      </c>
      <c r="J5" s="1">
        <v>1172</v>
      </c>
      <c r="K5" s="2">
        <f t="shared" ref="K5:R64" si="1">C5</f>
        <v>1425</v>
      </c>
      <c r="L5" s="1">
        <f t="shared" si="0"/>
        <v>307</v>
      </c>
      <c r="M5" s="1">
        <f t="shared" si="0"/>
        <v>0</v>
      </c>
      <c r="N5" s="1">
        <f t="shared" si="0"/>
        <v>1118</v>
      </c>
      <c r="O5" s="2">
        <f t="shared" si="0"/>
        <v>1783</v>
      </c>
      <c r="P5" s="1">
        <f t="shared" si="0"/>
        <v>564</v>
      </c>
      <c r="Q5" s="1">
        <f t="shared" si="0"/>
        <v>20</v>
      </c>
      <c r="R5" s="1">
        <f t="shared" si="0"/>
        <v>1172</v>
      </c>
      <c r="S5" s="3">
        <f t="shared" ref="S5:S69" si="2">IFERROR(Q5/O5,"")</f>
        <v>1.1217049915872126E-2</v>
      </c>
      <c r="T5" s="4">
        <f t="shared" ref="T5:T69" si="3">IFERROR(M5/K5,"")</f>
        <v>0</v>
      </c>
      <c r="U5" s="4">
        <f t="shared" ref="U5:U69" si="4">IFERROR(N5/(N5+R5),"")</f>
        <v>0.48820960698689958</v>
      </c>
    </row>
    <row r="6" spans="1:21" ht="14.4">
      <c r="A6" s="1" t="str">
        <f>all!A6</f>
        <v>Alleghany</v>
      </c>
      <c r="B6" s="1" t="s">
        <v>136</v>
      </c>
      <c r="C6" s="1">
        <v>179</v>
      </c>
      <c r="D6" s="1">
        <v>109</v>
      </c>
      <c r="E6" s="1">
        <v>4</v>
      </c>
      <c r="F6" s="1">
        <v>60</v>
      </c>
      <c r="G6" s="2">
        <v>802</v>
      </c>
      <c r="H6" s="1">
        <v>669</v>
      </c>
      <c r="I6" s="1">
        <v>19</v>
      </c>
      <c r="J6" s="1">
        <v>144</v>
      </c>
      <c r="K6" s="2">
        <f t="shared" si="1"/>
        <v>179</v>
      </c>
      <c r="L6" s="1">
        <f t="shared" si="0"/>
        <v>109</v>
      </c>
      <c r="M6" s="1">
        <f t="shared" si="0"/>
        <v>4</v>
      </c>
      <c r="N6" s="1">
        <f t="shared" si="0"/>
        <v>60</v>
      </c>
      <c r="O6" s="2">
        <f t="shared" si="0"/>
        <v>802</v>
      </c>
      <c r="P6" s="1">
        <f t="shared" si="0"/>
        <v>669</v>
      </c>
      <c r="Q6" s="1">
        <f t="shared" si="0"/>
        <v>19</v>
      </c>
      <c r="R6" s="1">
        <f t="shared" si="0"/>
        <v>144</v>
      </c>
      <c r="S6" s="3">
        <f t="shared" si="2"/>
        <v>2.369077306733167E-2</v>
      </c>
      <c r="T6" s="4">
        <f t="shared" si="3"/>
        <v>2.23463687150838E-2</v>
      </c>
      <c r="U6" s="4">
        <f t="shared" si="4"/>
        <v>0.29411764705882354</v>
      </c>
    </row>
    <row r="7" spans="1:21" ht="14.4">
      <c r="A7" s="1" t="str">
        <f>all!A7</f>
        <v>Anson</v>
      </c>
      <c r="B7" s="1" t="s">
        <v>138</v>
      </c>
      <c r="C7" s="1">
        <v>267</v>
      </c>
      <c r="D7" s="1">
        <v>0</v>
      </c>
      <c r="E7" s="1">
        <v>0</v>
      </c>
      <c r="F7" s="1">
        <v>267</v>
      </c>
      <c r="G7" s="2">
        <v>754</v>
      </c>
      <c r="H7" s="1">
        <v>8</v>
      </c>
      <c r="I7" s="1">
        <v>4</v>
      </c>
      <c r="J7" s="1">
        <v>742</v>
      </c>
      <c r="K7" s="2">
        <f t="shared" si="1"/>
        <v>267</v>
      </c>
      <c r="L7" s="1">
        <f t="shared" si="0"/>
        <v>0</v>
      </c>
      <c r="M7" s="1">
        <f t="shared" si="0"/>
        <v>0</v>
      </c>
      <c r="N7" s="1">
        <f t="shared" si="0"/>
        <v>267</v>
      </c>
      <c r="O7" s="2">
        <f t="shared" si="0"/>
        <v>754</v>
      </c>
      <c r="P7" s="1">
        <f t="shared" si="0"/>
        <v>8</v>
      </c>
      <c r="Q7" s="1">
        <f t="shared" si="0"/>
        <v>4</v>
      </c>
      <c r="R7" s="1">
        <f t="shared" si="0"/>
        <v>742</v>
      </c>
      <c r="S7" s="3">
        <f t="shared" si="2"/>
        <v>5.3050397877984082E-3</v>
      </c>
      <c r="T7" s="4">
        <f t="shared" si="3"/>
        <v>0</v>
      </c>
      <c r="U7" s="4">
        <f t="shared" si="4"/>
        <v>0.26461843409316155</v>
      </c>
    </row>
    <row r="8" spans="1:21" ht="14.4">
      <c r="A8" s="1" t="str">
        <f>all!A8</f>
        <v>Ashe</v>
      </c>
      <c r="B8" s="1" t="s">
        <v>140</v>
      </c>
      <c r="C8" s="1"/>
      <c r="D8" s="1"/>
      <c r="E8" s="1"/>
      <c r="F8" s="1"/>
      <c r="G8" s="2"/>
      <c r="H8" s="1"/>
      <c r="I8" s="1"/>
      <c r="J8" s="1"/>
      <c r="K8" s="2">
        <f t="shared" si="1"/>
        <v>0</v>
      </c>
      <c r="L8" s="1">
        <f t="shared" si="0"/>
        <v>0</v>
      </c>
      <c r="M8" s="1">
        <f t="shared" si="0"/>
        <v>0</v>
      </c>
      <c r="N8" s="1">
        <f t="shared" si="0"/>
        <v>0</v>
      </c>
      <c r="O8" s="2">
        <f t="shared" si="0"/>
        <v>0</v>
      </c>
      <c r="P8" s="1">
        <f t="shared" si="0"/>
        <v>0</v>
      </c>
      <c r="Q8" s="1">
        <f t="shared" si="0"/>
        <v>0</v>
      </c>
      <c r="R8" s="1">
        <f t="shared" si="0"/>
        <v>0</v>
      </c>
      <c r="S8" s="3" t="str">
        <f t="shared" si="2"/>
        <v/>
      </c>
      <c r="T8" s="4" t="str">
        <f t="shared" si="3"/>
        <v/>
      </c>
      <c r="U8" s="4" t="str">
        <f t="shared" si="4"/>
        <v/>
      </c>
    </row>
    <row r="9" spans="1:21" ht="14.4">
      <c r="A9" s="1" t="str">
        <f>all!A9</f>
        <v>Avery</v>
      </c>
      <c r="B9" s="1" t="s">
        <v>142</v>
      </c>
      <c r="C9" s="1">
        <v>356</v>
      </c>
      <c r="D9" s="1">
        <v>104</v>
      </c>
      <c r="E9" s="1">
        <v>7</v>
      </c>
      <c r="F9" s="1">
        <v>223</v>
      </c>
      <c r="G9" s="2">
        <v>552</v>
      </c>
      <c r="H9" s="1">
        <v>301</v>
      </c>
      <c r="I9" s="1">
        <v>39</v>
      </c>
      <c r="J9" s="1">
        <v>161</v>
      </c>
      <c r="K9" s="2">
        <f t="shared" si="1"/>
        <v>356</v>
      </c>
      <c r="L9" s="1">
        <f t="shared" si="0"/>
        <v>104</v>
      </c>
      <c r="M9" s="1">
        <f t="shared" si="0"/>
        <v>7</v>
      </c>
      <c r="N9" s="1">
        <f t="shared" si="0"/>
        <v>223</v>
      </c>
      <c r="O9" s="2">
        <f t="shared" si="0"/>
        <v>552</v>
      </c>
      <c r="P9" s="1">
        <f t="shared" si="0"/>
        <v>301</v>
      </c>
      <c r="Q9" s="1">
        <f t="shared" si="0"/>
        <v>39</v>
      </c>
      <c r="R9" s="1">
        <f t="shared" si="0"/>
        <v>161</v>
      </c>
      <c r="S9" s="3">
        <f t="shared" si="2"/>
        <v>7.0652173913043473E-2</v>
      </c>
      <c r="T9" s="4">
        <f t="shared" si="3"/>
        <v>1.9662921348314606E-2</v>
      </c>
      <c r="U9" s="4">
        <f t="shared" si="4"/>
        <v>0.58072916666666663</v>
      </c>
    </row>
    <row r="10" spans="1:21" ht="14.4">
      <c r="A10" s="1" t="str">
        <f>all!A10</f>
        <v>Beaufort</v>
      </c>
      <c r="B10" s="1" t="s">
        <v>144</v>
      </c>
      <c r="C10" s="1">
        <v>1927</v>
      </c>
      <c r="D10" s="1">
        <v>261</v>
      </c>
      <c r="E10" s="1">
        <v>21</v>
      </c>
      <c r="F10" s="1">
        <v>1666</v>
      </c>
      <c r="G10" s="2">
        <v>1870</v>
      </c>
      <c r="H10" s="1">
        <v>463</v>
      </c>
      <c r="I10" s="1">
        <v>122</v>
      </c>
      <c r="J10" s="1">
        <v>1296</v>
      </c>
      <c r="K10" s="2">
        <f t="shared" si="1"/>
        <v>1927</v>
      </c>
      <c r="L10" s="1">
        <f t="shared" si="0"/>
        <v>261</v>
      </c>
      <c r="M10" s="1">
        <f t="shared" si="0"/>
        <v>21</v>
      </c>
      <c r="N10" s="1">
        <f t="shared" si="0"/>
        <v>1666</v>
      </c>
      <c r="O10" s="2">
        <f t="shared" si="0"/>
        <v>1870</v>
      </c>
      <c r="P10" s="1">
        <f t="shared" si="0"/>
        <v>463</v>
      </c>
      <c r="Q10" s="1">
        <f t="shared" si="0"/>
        <v>122</v>
      </c>
      <c r="R10" s="1">
        <f t="shared" si="0"/>
        <v>1296</v>
      </c>
      <c r="S10" s="3">
        <f t="shared" si="2"/>
        <v>6.5240641711229952E-2</v>
      </c>
      <c r="T10" s="4">
        <f t="shared" si="3"/>
        <v>1.0897768552153606E-2</v>
      </c>
      <c r="U10" s="4">
        <f t="shared" si="4"/>
        <v>0.562457798784605</v>
      </c>
    </row>
    <row r="11" spans="1:21" ht="14.4">
      <c r="A11" s="1" t="str">
        <f>all!A11</f>
        <v>Bertie</v>
      </c>
      <c r="B11" s="1" t="s">
        <v>146</v>
      </c>
      <c r="C11" s="1"/>
      <c r="D11" s="1"/>
      <c r="E11" s="1"/>
      <c r="F11" s="1"/>
      <c r="G11" s="2"/>
      <c r="H11" s="1"/>
      <c r="I11" s="1"/>
      <c r="J11" s="1"/>
      <c r="K11" s="2">
        <f>C11+C12</f>
        <v>0</v>
      </c>
      <c r="L11" s="1">
        <f t="shared" ref="L11:R11" si="5">D11+D12</f>
        <v>0</v>
      </c>
      <c r="M11" s="1">
        <f t="shared" si="5"/>
        <v>0</v>
      </c>
      <c r="N11" s="1">
        <f t="shared" si="5"/>
        <v>0</v>
      </c>
      <c r="O11" s="2">
        <f t="shared" si="5"/>
        <v>0</v>
      </c>
      <c r="P11" s="1">
        <f t="shared" si="5"/>
        <v>0</v>
      </c>
      <c r="Q11" s="1">
        <f t="shared" si="5"/>
        <v>0</v>
      </c>
      <c r="R11" s="1">
        <f t="shared" si="5"/>
        <v>0</v>
      </c>
      <c r="S11" s="3" t="str">
        <f t="shared" si="2"/>
        <v/>
      </c>
      <c r="T11" s="4" t="str">
        <f t="shared" si="3"/>
        <v/>
      </c>
      <c r="U11" s="4" t="str">
        <f t="shared" si="4"/>
        <v/>
      </c>
    </row>
    <row r="12" spans="1:21" ht="14.4">
      <c r="A12" s="1"/>
      <c r="B12" s="1" t="s">
        <v>147</v>
      </c>
      <c r="C12" s="1"/>
      <c r="D12" s="1"/>
      <c r="E12" s="1"/>
      <c r="F12" s="1"/>
      <c r="G12" s="2"/>
      <c r="H12" s="1"/>
      <c r="I12" s="1"/>
      <c r="J12" s="1"/>
      <c r="K12" s="2"/>
      <c r="L12" s="1"/>
      <c r="M12" s="1"/>
      <c r="N12" s="1"/>
      <c r="O12" s="2"/>
      <c r="P12" s="1"/>
      <c r="Q12" s="1"/>
      <c r="R12" s="1"/>
      <c r="S12" s="3" t="str">
        <f t="shared" si="2"/>
        <v/>
      </c>
      <c r="T12" s="4" t="str">
        <f t="shared" si="3"/>
        <v/>
      </c>
      <c r="U12" s="4" t="str">
        <f t="shared" si="4"/>
        <v/>
      </c>
    </row>
    <row r="13" spans="1:21" ht="14.4">
      <c r="A13" s="1" t="str">
        <f>all!A13</f>
        <v>Bladen</v>
      </c>
      <c r="B13" s="1" t="s">
        <v>148</v>
      </c>
      <c r="C13" s="1">
        <v>632</v>
      </c>
      <c r="D13" s="1">
        <v>144</v>
      </c>
      <c r="E13" s="1">
        <v>0</v>
      </c>
      <c r="F13" s="1">
        <v>482</v>
      </c>
      <c r="G13" s="2">
        <v>1954</v>
      </c>
      <c r="H13" s="1">
        <v>1497</v>
      </c>
      <c r="I13" s="1">
        <v>86</v>
      </c>
      <c r="J13" s="1">
        <v>356</v>
      </c>
      <c r="K13" s="2">
        <f t="shared" si="1"/>
        <v>632</v>
      </c>
      <c r="L13" s="1">
        <f t="shared" si="0"/>
        <v>144</v>
      </c>
      <c r="M13" s="1">
        <f t="shared" si="0"/>
        <v>0</v>
      </c>
      <c r="N13" s="1">
        <f t="shared" si="0"/>
        <v>482</v>
      </c>
      <c r="O13" s="2">
        <f t="shared" si="0"/>
        <v>1954</v>
      </c>
      <c r="P13" s="1">
        <f t="shared" si="0"/>
        <v>1497</v>
      </c>
      <c r="Q13" s="1">
        <f t="shared" si="0"/>
        <v>86</v>
      </c>
      <c r="R13" s="1">
        <f t="shared" si="0"/>
        <v>356</v>
      </c>
      <c r="S13" s="3">
        <f t="shared" si="2"/>
        <v>4.4012282497441144E-2</v>
      </c>
      <c r="T13" s="4">
        <f t="shared" si="3"/>
        <v>0</v>
      </c>
      <c r="U13" s="4">
        <f t="shared" si="4"/>
        <v>0.57517899761336511</v>
      </c>
    </row>
    <row r="14" spans="1:21" ht="14.4">
      <c r="A14" s="1" t="str">
        <f>all!A14</f>
        <v>Brunswick</v>
      </c>
      <c r="B14" s="1" t="s">
        <v>150</v>
      </c>
      <c r="C14" s="1">
        <v>3503</v>
      </c>
      <c r="D14" s="1">
        <v>144</v>
      </c>
      <c r="E14" s="1">
        <v>35</v>
      </c>
      <c r="F14" s="1">
        <v>3285</v>
      </c>
      <c r="G14" s="2">
        <v>2779</v>
      </c>
      <c r="H14" s="1">
        <v>651</v>
      </c>
      <c r="I14" s="1">
        <v>299</v>
      </c>
      <c r="J14" s="1">
        <v>1797</v>
      </c>
      <c r="K14" s="2">
        <f>SUM(C14:C19)</f>
        <v>3503</v>
      </c>
      <c r="L14" s="6">
        <f t="shared" ref="L14:Q14" si="6">SUM(D14:D19)</f>
        <v>144</v>
      </c>
      <c r="M14" s="6">
        <f t="shared" si="6"/>
        <v>35</v>
      </c>
      <c r="N14" s="6">
        <f t="shared" si="6"/>
        <v>3285</v>
      </c>
      <c r="O14" s="2">
        <f t="shared" si="6"/>
        <v>2779</v>
      </c>
      <c r="P14" s="6">
        <f t="shared" si="6"/>
        <v>651</v>
      </c>
      <c r="Q14" s="6">
        <f t="shared" si="6"/>
        <v>299</v>
      </c>
      <c r="R14" s="6">
        <f t="shared" ref="R14" si="7">J14+J15</f>
        <v>1797</v>
      </c>
      <c r="S14" s="3">
        <f t="shared" si="2"/>
        <v>0.10759265922993883</v>
      </c>
      <c r="T14" s="4">
        <f t="shared" si="3"/>
        <v>9.9914359120753648E-3</v>
      </c>
      <c r="U14" s="4">
        <f t="shared" si="4"/>
        <v>0.64639905548996457</v>
      </c>
    </row>
    <row r="15" spans="1:21" ht="14.4">
      <c r="A15" s="1"/>
      <c r="B15" s="1" t="s">
        <v>151</v>
      </c>
      <c r="C15" s="1"/>
      <c r="D15" s="1"/>
      <c r="E15" s="1"/>
      <c r="F15" s="1"/>
      <c r="G15" s="2"/>
      <c r="H15" s="1"/>
      <c r="I15" s="1"/>
      <c r="J15" s="1"/>
      <c r="K15" s="2"/>
      <c r="L15" s="1"/>
      <c r="M15" s="1"/>
      <c r="N15" s="1"/>
      <c r="O15" s="2"/>
      <c r="P15" s="1"/>
      <c r="Q15" s="1"/>
      <c r="R15" s="1"/>
      <c r="S15" s="3" t="str">
        <f t="shared" si="2"/>
        <v/>
      </c>
      <c r="T15" s="4" t="str">
        <f t="shared" si="3"/>
        <v/>
      </c>
      <c r="U15" s="4" t="str">
        <f t="shared" si="4"/>
        <v/>
      </c>
    </row>
    <row r="16" spans="1:21" ht="14.4">
      <c r="A16" s="1"/>
      <c r="B16" s="1" t="s">
        <v>152</v>
      </c>
      <c r="C16" s="1"/>
      <c r="D16" s="1"/>
      <c r="E16" s="1"/>
      <c r="F16" s="1"/>
      <c r="G16" s="2"/>
      <c r="H16" s="1"/>
      <c r="I16" s="1"/>
      <c r="J16" s="1"/>
      <c r="K16" s="2"/>
      <c r="L16" s="1"/>
      <c r="M16" s="1"/>
      <c r="N16" s="1"/>
      <c r="O16" s="2"/>
      <c r="P16" s="1"/>
      <c r="Q16" s="1"/>
      <c r="R16" s="1"/>
      <c r="S16" s="3" t="str">
        <f t="shared" si="2"/>
        <v/>
      </c>
      <c r="T16" s="4" t="str">
        <f t="shared" si="3"/>
        <v/>
      </c>
      <c r="U16" s="4" t="str">
        <f t="shared" si="4"/>
        <v/>
      </c>
    </row>
    <row r="17" spans="1:21" ht="14.4">
      <c r="A17" s="1"/>
      <c r="B17" s="1" t="s">
        <v>153</v>
      </c>
      <c r="C17" s="1"/>
      <c r="D17" s="1"/>
      <c r="E17" s="1"/>
      <c r="F17" s="1"/>
      <c r="G17" s="2"/>
      <c r="H17" s="1"/>
      <c r="I17" s="1"/>
      <c r="J17" s="1"/>
      <c r="K17" s="2"/>
      <c r="L17" s="1"/>
      <c r="M17" s="1"/>
      <c r="N17" s="1"/>
      <c r="O17" s="2"/>
      <c r="P17" s="1"/>
      <c r="Q17" s="1"/>
      <c r="R17" s="1"/>
      <c r="S17" s="3" t="str">
        <f t="shared" si="2"/>
        <v/>
      </c>
      <c r="T17" s="4" t="str">
        <f t="shared" si="3"/>
        <v/>
      </c>
      <c r="U17" s="4" t="str">
        <f t="shared" si="4"/>
        <v/>
      </c>
    </row>
    <row r="18" spans="1:21" ht="14.4">
      <c r="A18" s="1"/>
      <c r="B18" s="1" t="s">
        <v>154</v>
      </c>
      <c r="C18" s="1"/>
      <c r="D18" s="1"/>
      <c r="E18" s="1"/>
      <c r="F18" s="1"/>
      <c r="G18" s="2"/>
      <c r="H18" s="1"/>
      <c r="I18" s="1"/>
      <c r="J18" s="1"/>
      <c r="K18" s="2"/>
      <c r="L18" s="1"/>
      <c r="M18" s="1"/>
      <c r="N18" s="1"/>
      <c r="O18" s="2"/>
      <c r="P18" s="1"/>
      <c r="Q18" s="1"/>
      <c r="R18" s="1"/>
      <c r="S18" s="3" t="str">
        <f t="shared" si="2"/>
        <v/>
      </c>
      <c r="T18" s="4" t="str">
        <f t="shared" si="3"/>
        <v/>
      </c>
      <c r="U18" s="4" t="str">
        <f t="shared" si="4"/>
        <v/>
      </c>
    </row>
    <row r="19" spans="1:21" ht="14.4">
      <c r="A19" s="1"/>
      <c r="B19" s="1" t="s">
        <v>155</v>
      </c>
      <c r="C19" s="1"/>
      <c r="D19" s="1"/>
      <c r="E19" s="1"/>
      <c r="F19" s="1"/>
      <c r="G19" s="2"/>
      <c r="H19" s="1"/>
      <c r="I19" s="1"/>
      <c r="J19" s="1"/>
      <c r="K19" s="2"/>
      <c r="L19" s="1"/>
      <c r="M19" s="1"/>
      <c r="N19" s="1"/>
      <c r="O19" s="2"/>
      <c r="P19" s="1"/>
      <c r="Q19" s="1"/>
      <c r="R19" s="1"/>
      <c r="S19" s="3" t="str">
        <f t="shared" si="2"/>
        <v/>
      </c>
      <c r="T19" s="4" t="str">
        <f t="shared" si="3"/>
        <v/>
      </c>
      <c r="U19" s="4" t="str">
        <f t="shared" si="4"/>
        <v/>
      </c>
    </row>
    <row r="20" spans="1:21" ht="14.4">
      <c r="A20" s="1" t="str">
        <f>all!A20</f>
        <v>Buncombe</v>
      </c>
      <c r="B20" s="1" t="s">
        <v>157</v>
      </c>
      <c r="C20" s="1">
        <v>3454</v>
      </c>
      <c r="D20" s="1">
        <v>579</v>
      </c>
      <c r="E20" s="1">
        <v>89</v>
      </c>
      <c r="F20" s="1">
        <v>2651</v>
      </c>
      <c r="G20" s="2">
        <v>3858</v>
      </c>
      <c r="H20" s="1">
        <v>1103</v>
      </c>
      <c r="I20" s="1">
        <v>687</v>
      </c>
      <c r="J20" s="1">
        <v>1786</v>
      </c>
      <c r="K20" s="2">
        <f t="shared" si="1"/>
        <v>3454</v>
      </c>
      <c r="L20" s="1">
        <f t="shared" si="0"/>
        <v>579</v>
      </c>
      <c r="M20" s="1">
        <f t="shared" si="0"/>
        <v>89</v>
      </c>
      <c r="N20" s="1">
        <f t="shared" si="0"/>
        <v>2651</v>
      </c>
      <c r="O20" s="2">
        <f t="shared" si="0"/>
        <v>3858</v>
      </c>
      <c r="P20" s="1">
        <f t="shared" si="0"/>
        <v>1103</v>
      </c>
      <c r="Q20" s="1">
        <f t="shared" si="0"/>
        <v>687</v>
      </c>
      <c r="R20" s="1">
        <f t="shared" si="0"/>
        <v>1786</v>
      </c>
      <c r="S20" s="3">
        <f t="shared" si="2"/>
        <v>0.1780715396578538</v>
      </c>
      <c r="T20" s="4">
        <f t="shared" si="3"/>
        <v>2.5767226404169081E-2</v>
      </c>
      <c r="U20" s="4">
        <f t="shared" si="4"/>
        <v>0.59747577191796264</v>
      </c>
    </row>
    <row r="21" spans="1:21" ht="14.4">
      <c r="A21" s="1" t="str">
        <f>all!A21</f>
        <v>Burke</v>
      </c>
      <c r="B21" s="1" t="s">
        <v>159</v>
      </c>
      <c r="C21" s="1">
        <v>2786</v>
      </c>
      <c r="D21" s="1">
        <v>99</v>
      </c>
      <c r="E21" s="1">
        <v>7</v>
      </c>
      <c r="F21" s="1">
        <v>2680</v>
      </c>
      <c r="G21" s="2">
        <v>3362</v>
      </c>
      <c r="H21" s="1">
        <v>949</v>
      </c>
      <c r="I21" s="1">
        <v>204</v>
      </c>
      <c r="J21" s="1">
        <v>2209</v>
      </c>
      <c r="K21" s="2">
        <f t="shared" si="1"/>
        <v>2786</v>
      </c>
      <c r="L21" s="1">
        <f t="shared" si="1"/>
        <v>99</v>
      </c>
      <c r="M21" s="1">
        <f t="shared" si="1"/>
        <v>7</v>
      </c>
      <c r="N21" s="1">
        <f t="shared" si="1"/>
        <v>2680</v>
      </c>
      <c r="O21" s="2">
        <f t="shared" si="1"/>
        <v>3362</v>
      </c>
      <c r="P21" s="1">
        <f t="shared" si="1"/>
        <v>949</v>
      </c>
      <c r="Q21" s="1">
        <f t="shared" si="1"/>
        <v>204</v>
      </c>
      <c r="R21" s="1">
        <f t="shared" si="1"/>
        <v>2209</v>
      </c>
      <c r="S21" s="3">
        <f t="shared" si="2"/>
        <v>6.0678167757287328E-2</v>
      </c>
      <c r="T21" s="4">
        <f t="shared" si="3"/>
        <v>2.5125628140703518E-3</v>
      </c>
      <c r="U21" s="4">
        <f t="shared" si="4"/>
        <v>0.54816935978727754</v>
      </c>
    </row>
    <row r="22" spans="1:21" ht="14.4">
      <c r="A22" s="1" t="str">
        <f>all!A22</f>
        <v>Cabarrus</v>
      </c>
      <c r="B22" s="1" t="s">
        <v>161</v>
      </c>
      <c r="C22" s="1"/>
      <c r="D22" s="1"/>
      <c r="E22" s="1"/>
      <c r="F22" s="1"/>
      <c r="G22" s="2"/>
      <c r="H22" s="1"/>
      <c r="I22" s="1"/>
      <c r="J22" s="1"/>
      <c r="K22" s="2">
        <f t="shared" si="1"/>
        <v>0</v>
      </c>
      <c r="L22" s="1">
        <f t="shared" si="1"/>
        <v>0</v>
      </c>
      <c r="M22" s="1">
        <f t="shared" si="1"/>
        <v>0</v>
      </c>
      <c r="N22" s="1">
        <f t="shared" si="1"/>
        <v>0</v>
      </c>
      <c r="O22" s="2">
        <f t="shared" si="1"/>
        <v>0</v>
      </c>
      <c r="P22" s="1">
        <f t="shared" si="1"/>
        <v>0</v>
      </c>
      <c r="Q22" s="1">
        <f t="shared" si="1"/>
        <v>0</v>
      </c>
      <c r="R22" s="1">
        <f t="shared" si="1"/>
        <v>0</v>
      </c>
      <c r="S22" s="3" t="str">
        <f t="shared" si="2"/>
        <v/>
      </c>
      <c r="T22" s="4" t="str">
        <f t="shared" si="3"/>
        <v/>
      </c>
      <c r="U22" s="4" t="str">
        <f t="shared" si="4"/>
        <v/>
      </c>
    </row>
    <row r="23" spans="1:21" ht="14.4">
      <c r="A23" s="1" t="str">
        <f>all!A23</f>
        <v>Caldwell</v>
      </c>
      <c r="B23" s="1" t="s">
        <v>163</v>
      </c>
      <c r="C23" s="1">
        <v>2192</v>
      </c>
      <c r="D23" s="1">
        <v>62</v>
      </c>
      <c r="E23" s="1">
        <v>39</v>
      </c>
      <c r="F23" s="1">
        <v>2017</v>
      </c>
      <c r="G23" s="2">
        <v>2970</v>
      </c>
      <c r="H23" s="1">
        <v>219</v>
      </c>
      <c r="I23" s="1">
        <v>206</v>
      </c>
      <c r="J23" s="1">
        <v>2478</v>
      </c>
      <c r="K23" s="2">
        <f t="shared" si="1"/>
        <v>2192</v>
      </c>
      <c r="L23" s="1">
        <f t="shared" si="1"/>
        <v>62</v>
      </c>
      <c r="M23" s="1">
        <f t="shared" si="1"/>
        <v>39</v>
      </c>
      <c r="N23" s="1">
        <f t="shared" si="1"/>
        <v>2017</v>
      </c>
      <c r="O23" s="2">
        <f t="shared" si="1"/>
        <v>2970</v>
      </c>
      <c r="P23" s="1">
        <f t="shared" si="1"/>
        <v>219</v>
      </c>
      <c r="Q23" s="1">
        <f t="shared" si="1"/>
        <v>206</v>
      </c>
      <c r="R23" s="1">
        <f t="shared" si="1"/>
        <v>2478</v>
      </c>
      <c r="S23" s="3">
        <f t="shared" si="2"/>
        <v>6.9360269360269358E-2</v>
      </c>
      <c r="T23" s="4">
        <f t="shared" si="3"/>
        <v>1.7791970802919707E-2</v>
      </c>
      <c r="U23" s="4">
        <f t="shared" si="4"/>
        <v>0.44872080088987765</v>
      </c>
    </row>
    <row r="24" spans="1:21" ht="14.4">
      <c r="A24" s="1" t="str">
        <f>all!A24</f>
        <v>Camden</v>
      </c>
      <c r="B24" s="1" t="s">
        <v>337</v>
      </c>
      <c r="C24" s="1"/>
      <c r="D24" s="1"/>
      <c r="E24" s="1"/>
      <c r="F24" s="1"/>
      <c r="G24" s="2"/>
      <c r="H24" s="1"/>
      <c r="I24" s="1"/>
      <c r="J24" s="1"/>
      <c r="K24" s="2"/>
      <c r="L24" s="1"/>
      <c r="M24" s="1"/>
      <c r="N24" s="1"/>
      <c r="O24" s="2"/>
      <c r="P24" s="1"/>
      <c r="Q24" s="1"/>
      <c r="R24" s="1"/>
      <c r="S24" s="3" t="str">
        <f t="shared" si="2"/>
        <v/>
      </c>
      <c r="T24" s="4" t="str">
        <f t="shared" si="3"/>
        <v/>
      </c>
      <c r="U24" s="4"/>
    </row>
    <row r="25" spans="1:21" ht="14.4">
      <c r="A25" s="1" t="str">
        <f>all!A25</f>
        <v>Carteret</v>
      </c>
      <c r="B25" s="1" t="s">
        <v>165</v>
      </c>
      <c r="C25" s="1">
        <v>2944</v>
      </c>
      <c r="D25" s="1">
        <v>205</v>
      </c>
      <c r="E25" s="1">
        <v>39</v>
      </c>
      <c r="F25" s="1">
        <v>2493</v>
      </c>
      <c r="G25" s="2">
        <v>1778</v>
      </c>
      <c r="H25" s="1">
        <v>732</v>
      </c>
      <c r="I25" s="1">
        <v>342</v>
      </c>
      <c r="J25" s="1">
        <v>701</v>
      </c>
      <c r="K25" s="2">
        <f t="shared" si="1"/>
        <v>2944</v>
      </c>
      <c r="L25" s="1">
        <f t="shared" si="1"/>
        <v>205</v>
      </c>
      <c r="M25" s="1">
        <f t="shared" si="1"/>
        <v>39</v>
      </c>
      <c r="N25" s="1">
        <f t="shared" si="1"/>
        <v>2493</v>
      </c>
      <c r="O25" s="2">
        <f t="shared" si="1"/>
        <v>1778</v>
      </c>
      <c r="P25" s="1">
        <f t="shared" si="1"/>
        <v>732</v>
      </c>
      <c r="Q25" s="1">
        <f t="shared" si="1"/>
        <v>342</v>
      </c>
      <c r="R25" s="1">
        <f t="shared" si="1"/>
        <v>701</v>
      </c>
      <c r="S25" s="3">
        <f t="shared" si="2"/>
        <v>0.1923509561304837</v>
      </c>
      <c r="T25" s="4">
        <f t="shared" si="3"/>
        <v>1.3247282608695652E-2</v>
      </c>
      <c r="U25" s="4">
        <f t="shared" si="4"/>
        <v>0.78052598622417035</v>
      </c>
    </row>
    <row r="26" spans="1:21" ht="14.4">
      <c r="A26" s="1" t="str">
        <f>all!A26</f>
        <v>Caswell</v>
      </c>
      <c r="B26" s="1" t="s">
        <v>166</v>
      </c>
      <c r="C26" s="1">
        <v>784</v>
      </c>
      <c r="D26" s="1">
        <v>225</v>
      </c>
      <c r="E26" s="1">
        <v>16</v>
      </c>
      <c r="F26" s="1">
        <v>521</v>
      </c>
      <c r="G26" s="2">
        <v>1211</v>
      </c>
      <c r="H26" s="1">
        <v>695</v>
      </c>
      <c r="I26" s="1">
        <v>66</v>
      </c>
      <c r="J26" s="1">
        <v>489</v>
      </c>
      <c r="K26" s="2">
        <f t="shared" si="1"/>
        <v>784</v>
      </c>
      <c r="L26" s="1">
        <f t="shared" si="1"/>
        <v>225</v>
      </c>
      <c r="M26" s="1">
        <f t="shared" si="1"/>
        <v>16</v>
      </c>
      <c r="N26" s="1">
        <f t="shared" si="1"/>
        <v>521</v>
      </c>
      <c r="O26" s="2">
        <f t="shared" si="1"/>
        <v>1211</v>
      </c>
      <c r="P26" s="1">
        <f t="shared" si="1"/>
        <v>695</v>
      </c>
      <c r="Q26" s="1">
        <f t="shared" si="1"/>
        <v>66</v>
      </c>
      <c r="R26" s="1">
        <f t="shared" si="1"/>
        <v>489</v>
      </c>
      <c r="S26" s="3">
        <f t="shared" si="2"/>
        <v>5.4500412881915775E-2</v>
      </c>
      <c r="T26" s="4">
        <f t="shared" si="3"/>
        <v>2.0408163265306121E-2</v>
      </c>
      <c r="U26" s="4">
        <f t="shared" si="4"/>
        <v>0.51584158415841586</v>
      </c>
    </row>
    <row r="27" spans="1:21" ht="14.4">
      <c r="A27" s="1" t="str">
        <f>all!A27</f>
        <v>Catawba</v>
      </c>
      <c r="B27" s="1" t="s">
        <v>168</v>
      </c>
      <c r="C27" s="1">
        <v>4517</v>
      </c>
      <c r="D27" s="1">
        <v>302</v>
      </c>
      <c r="E27" s="1">
        <v>44</v>
      </c>
      <c r="F27" s="1">
        <v>4000</v>
      </c>
      <c r="G27" s="2">
        <v>4219</v>
      </c>
      <c r="H27" s="1">
        <v>965</v>
      </c>
      <c r="I27" s="1">
        <v>420</v>
      </c>
      <c r="J27" s="1">
        <v>2690</v>
      </c>
      <c r="K27" s="2">
        <f t="shared" si="1"/>
        <v>4517</v>
      </c>
      <c r="L27" s="1">
        <f t="shared" si="1"/>
        <v>302</v>
      </c>
      <c r="M27" s="1">
        <f t="shared" si="1"/>
        <v>44</v>
      </c>
      <c r="N27" s="1">
        <f t="shared" si="1"/>
        <v>4000</v>
      </c>
      <c r="O27" s="2">
        <f t="shared" si="1"/>
        <v>4219</v>
      </c>
      <c r="P27" s="1">
        <f t="shared" si="1"/>
        <v>965</v>
      </c>
      <c r="Q27" s="1">
        <f t="shared" si="1"/>
        <v>420</v>
      </c>
      <c r="R27" s="1">
        <f t="shared" si="1"/>
        <v>2690</v>
      </c>
      <c r="S27" s="3">
        <f t="shared" si="2"/>
        <v>9.954965631666271E-2</v>
      </c>
      <c r="T27" s="4">
        <f t="shared" si="3"/>
        <v>9.7409785255700692E-3</v>
      </c>
      <c r="U27" s="4">
        <f t="shared" si="4"/>
        <v>0.59790732436472349</v>
      </c>
    </row>
    <row r="28" spans="1:21" ht="14.4">
      <c r="A28" s="1" t="str">
        <f>all!A28</f>
        <v>Chatham</v>
      </c>
      <c r="B28" s="1" t="s">
        <v>170</v>
      </c>
      <c r="C28" s="1"/>
      <c r="D28" s="1"/>
      <c r="E28" s="1"/>
      <c r="F28" s="1"/>
      <c r="G28" s="2"/>
      <c r="H28" s="1"/>
      <c r="I28" s="1"/>
      <c r="J28" s="1"/>
      <c r="K28" s="2">
        <f t="shared" si="1"/>
        <v>0</v>
      </c>
      <c r="L28" s="1">
        <f t="shared" si="1"/>
        <v>0</v>
      </c>
      <c r="M28" s="1">
        <f t="shared" si="1"/>
        <v>0</v>
      </c>
      <c r="N28" s="1">
        <f t="shared" si="1"/>
        <v>0</v>
      </c>
      <c r="O28" s="2">
        <f t="shared" si="1"/>
        <v>0</v>
      </c>
      <c r="P28" s="1">
        <f t="shared" si="1"/>
        <v>0</v>
      </c>
      <c r="Q28" s="1">
        <f t="shared" si="1"/>
        <v>0</v>
      </c>
      <c r="R28" s="1">
        <f t="shared" si="1"/>
        <v>0</v>
      </c>
      <c r="S28" s="3" t="str">
        <f t="shared" si="2"/>
        <v/>
      </c>
      <c r="T28" s="4" t="str">
        <f t="shared" si="3"/>
        <v/>
      </c>
      <c r="U28" s="4" t="str">
        <f t="shared" si="4"/>
        <v/>
      </c>
    </row>
    <row r="29" spans="1:21" ht="14.4">
      <c r="A29" s="1" t="str">
        <f>all!A29</f>
        <v>Cherokee</v>
      </c>
      <c r="B29" s="1" t="s">
        <v>172</v>
      </c>
      <c r="C29" s="1"/>
      <c r="D29" s="1"/>
      <c r="E29" s="1"/>
      <c r="F29" s="1"/>
      <c r="G29" s="2"/>
      <c r="H29" s="1"/>
      <c r="I29" s="1"/>
      <c r="J29" s="1"/>
      <c r="K29" s="2">
        <f>C29+C31+C54</f>
        <v>609</v>
      </c>
      <c r="L29" s="1">
        <f t="shared" ref="L29:Q29" si="8">D29+D31+D54</f>
        <v>363</v>
      </c>
      <c r="M29" s="1">
        <f t="shared" si="8"/>
        <v>2</v>
      </c>
      <c r="N29" s="1">
        <f t="shared" si="8"/>
        <v>246</v>
      </c>
      <c r="O29" s="2">
        <f t="shared" si="8"/>
        <v>1414</v>
      </c>
      <c r="P29" s="1">
        <f t="shared" si="8"/>
        <v>1279</v>
      </c>
      <c r="Q29" s="1">
        <f t="shared" si="8"/>
        <v>3</v>
      </c>
      <c r="R29" s="1">
        <f t="shared" si="1"/>
        <v>0</v>
      </c>
      <c r="S29" s="3">
        <f t="shared" si="2"/>
        <v>2.1216407355021216E-3</v>
      </c>
      <c r="T29" s="4">
        <f t="shared" si="3"/>
        <v>3.2840722495894909E-3</v>
      </c>
      <c r="U29" s="4">
        <f t="shared" si="4"/>
        <v>1</v>
      </c>
    </row>
    <row r="30" spans="1:21" ht="14.4">
      <c r="A30" s="1" t="str">
        <f>all!A30</f>
        <v>Chowan</v>
      </c>
      <c r="B30" s="1" t="s">
        <v>174</v>
      </c>
      <c r="C30" s="1">
        <v>814</v>
      </c>
      <c r="D30" s="1">
        <v>59</v>
      </c>
      <c r="E30" s="1">
        <v>24</v>
      </c>
      <c r="F30" s="1">
        <v>731</v>
      </c>
      <c r="G30" s="2">
        <v>654</v>
      </c>
      <c r="H30" s="1">
        <v>133</v>
      </c>
      <c r="I30" s="1">
        <v>107</v>
      </c>
      <c r="J30" s="1">
        <v>419</v>
      </c>
      <c r="K30" s="2">
        <f t="shared" ref="K30:Q30" si="9">C30+C53+C101</f>
        <v>1680</v>
      </c>
      <c r="L30" s="1">
        <f t="shared" si="9"/>
        <v>99</v>
      </c>
      <c r="M30" s="1">
        <f t="shared" si="9"/>
        <v>25</v>
      </c>
      <c r="N30" s="1">
        <f t="shared" si="9"/>
        <v>1556</v>
      </c>
      <c r="O30" s="2">
        <f t="shared" si="9"/>
        <v>1384</v>
      </c>
      <c r="P30" s="1">
        <f t="shared" si="9"/>
        <v>281</v>
      </c>
      <c r="Q30" s="1">
        <f t="shared" si="9"/>
        <v>170</v>
      </c>
      <c r="R30" s="1">
        <f t="shared" si="1"/>
        <v>419</v>
      </c>
      <c r="S30" s="3">
        <f t="shared" si="2"/>
        <v>0.12283236994219653</v>
      </c>
      <c r="T30" s="4">
        <f t="shared" si="3"/>
        <v>1.488095238095238E-2</v>
      </c>
      <c r="U30" s="4">
        <f t="shared" si="4"/>
        <v>0.78784810126582283</v>
      </c>
    </row>
    <row r="31" spans="1:21" ht="14.4">
      <c r="A31" s="1" t="str">
        <f>all!A31</f>
        <v>Clay</v>
      </c>
      <c r="B31" s="1" t="s">
        <v>123</v>
      </c>
      <c r="C31" s="1">
        <v>609</v>
      </c>
      <c r="D31" s="1">
        <v>363</v>
      </c>
      <c r="E31" s="1">
        <v>2</v>
      </c>
      <c r="F31" s="1">
        <v>246</v>
      </c>
      <c r="G31" s="2">
        <v>1414</v>
      </c>
      <c r="H31" s="1">
        <v>1279</v>
      </c>
      <c r="I31" s="1">
        <v>3</v>
      </c>
      <c r="J31" s="1">
        <v>132</v>
      </c>
      <c r="K31" s="2"/>
      <c r="L31" s="1"/>
      <c r="M31" s="1"/>
      <c r="N31" s="1"/>
      <c r="O31" s="2"/>
      <c r="P31" s="1"/>
      <c r="Q31" s="1"/>
      <c r="R31" s="1"/>
      <c r="S31" s="3" t="str">
        <f t="shared" si="2"/>
        <v/>
      </c>
      <c r="T31" s="4" t="str">
        <f t="shared" si="3"/>
        <v/>
      </c>
      <c r="U31" s="4" t="str">
        <f t="shared" si="4"/>
        <v/>
      </c>
    </row>
    <row r="32" spans="1:21" ht="14.4">
      <c r="A32" s="1" t="str">
        <f>all!A32</f>
        <v>Cleveland</v>
      </c>
      <c r="B32" s="1" t="s">
        <v>176</v>
      </c>
      <c r="C32" s="1">
        <v>3013</v>
      </c>
      <c r="D32" s="1">
        <v>0</v>
      </c>
      <c r="E32" s="1">
        <v>27</v>
      </c>
      <c r="F32" s="1">
        <v>2965</v>
      </c>
      <c r="G32" s="2">
        <v>3496</v>
      </c>
      <c r="H32" s="1">
        <v>10</v>
      </c>
      <c r="I32" s="1">
        <v>315</v>
      </c>
      <c r="J32" s="1">
        <v>3139</v>
      </c>
      <c r="K32" s="2">
        <f t="shared" si="1"/>
        <v>3013</v>
      </c>
      <c r="L32" s="1">
        <f t="shared" si="1"/>
        <v>0</v>
      </c>
      <c r="M32" s="1">
        <f t="shared" si="1"/>
        <v>27</v>
      </c>
      <c r="N32" s="1">
        <f t="shared" si="1"/>
        <v>2965</v>
      </c>
      <c r="O32" s="2">
        <f t="shared" si="1"/>
        <v>3496</v>
      </c>
      <c r="P32" s="1">
        <f t="shared" si="1"/>
        <v>10</v>
      </c>
      <c r="Q32" s="1">
        <f t="shared" si="1"/>
        <v>315</v>
      </c>
      <c r="R32" s="1">
        <f t="shared" si="1"/>
        <v>3139</v>
      </c>
      <c r="S32" s="3">
        <f t="shared" si="2"/>
        <v>9.0102974828375287E-2</v>
      </c>
      <c r="T32" s="4">
        <f t="shared" si="3"/>
        <v>8.9611682708264188E-3</v>
      </c>
      <c r="U32" s="4">
        <f t="shared" si="4"/>
        <v>0.48574705111402361</v>
      </c>
    </row>
    <row r="33" spans="1:21" ht="14.4">
      <c r="A33" s="1" t="str">
        <f>all!A33</f>
        <v>Columbus</v>
      </c>
      <c r="B33" s="1" t="s">
        <v>178</v>
      </c>
      <c r="C33" s="1">
        <v>1882</v>
      </c>
      <c r="D33" s="1">
        <v>84</v>
      </c>
      <c r="E33" s="1">
        <v>4</v>
      </c>
      <c r="F33" s="1">
        <v>1787</v>
      </c>
      <c r="G33" s="2">
        <v>2642</v>
      </c>
      <c r="H33" s="1">
        <v>1225</v>
      </c>
      <c r="I33" s="1">
        <v>46</v>
      </c>
      <c r="J33" s="1">
        <v>1335</v>
      </c>
      <c r="K33" s="2">
        <f t="shared" si="1"/>
        <v>1882</v>
      </c>
      <c r="L33" s="1">
        <f t="shared" si="1"/>
        <v>84</v>
      </c>
      <c r="M33" s="1">
        <f t="shared" si="1"/>
        <v>4</v>
      </c>
      <c r="N33" s="1">
        <f t="shared" si="1"/>
        <v>1787</v>
      </c>
      <c r="O33" s="2">
        <f t="shared" si="1"/>
        <v>2642</v>
      </c>
      <c r="P33" s="1">
        <f t="shared" si="1"/>
        <v>1225</v>
      </c>
      <c r="Q33" s="1">
        <f t="shared" si="1"/>
        <v>46</v>
      </c>
      <c r="R33" s="1">
        <f t="shared" si="1"/>
        <v>1335</v>
      </c>
      <c r="S33" s="3">
        <f t="shared" si="2"/>
        <v>1.7411052233156699E-2</v>
      </c>
      <c r="T33" s="4">
        <f t="shared" si="3"/>
        <v>2.1253985122210413E-3</v>
      </c>
      <c r="U33" s="4">
        <f t="shared" si="4"/>
        <v>0.57238949391415761</v>
      </c>
    </row>
    <row r="34" spans="1:21" ht="14.4">
      <c r="A34" s="1" t="str">
        <f>all!A34</f>
        <v>Craven</v>
      </c>
      <c r="B34" s="1" t="s">
        <v>180</v>
      </c>
      <c r="C34" s="1">
        <v>3513</v>
      </c>
      <c r="D34" s="1">
        <v>175</v>
      </c>
      <c r="E34" s="1">
        <v>29</v>
      </c>
      <c r="F34" s="1">
        <v>3272</v>
      </c>
      <c r="G34" s="2">
        <v>2658</v>
      </c>
      <c r="H34" s="1">
        <v>418</v>
      </c>
      <c r="I34" s="1">
        <v>227</v>
      </c>
      <c r="J34" s="1">
        <v>1932</v>
      </c>
      <c r="K34" s="2">
        <f>C34+C35</f>
        <v>3715</v>
      </c>
      <c r="L34" s="1">
        <f t="shared" ref="L34:Q34" si="10">D34+D35</f>
        <v>191</v>
      </c>
      <c r="M34" s="1">
        <f t="shared" si="10"/>
        <v>38</v>
      </c>
      <c r="N34" s="1">
        <f t="shared" si="10"/>
        <v>3449</v>
      </c>
      <c r="O34" s="2">
        <f t="shared" si="10"/>
        <v>2937</v>
      </c>
      <c r="P34" s="1">
        <f t="shared" si="10"/>
        <v>513</v>
      </c>
      <c r="Q34" s="1">
        <f t="shared" si="10"/>
        <v>339</v>
      </c>
      <c r="R34" s="1">
        <f t="shared" si="1"/>
        <v>1932</v>
      </c>
      <c r="S34" s="3">
        <f t="shared" si="2"/>
        <v>0.11542390194075587</v>
      </c>
      <c r="T34" s="4">
        <f t="shared" si="3"/>
        <v>1.0228802153432033E-2</v>
      </c>
      <c r="U34" s="4">
        <f t="shared" si="4"/>
        <v>0.64095892956699496</v>
      </c>
    </row>
    <row r="35" spans="1:21" ht="14.4">
      <c r="A35" s="1"/>
      <c r="B35" s="1" t="s">
        <v>181</v>
      </c>
      <c r="C35" s="1">
        <v>202</v>
      </c>
      <c r="D35" s="1">
        <v>16</v>
      </c>
      <c r="E35" s="1">
        <v>9</v>
      </c>
      <c r="F35" s="1">
        <v>177</v>
      </c>
      <c r="G35" s="2">
        <v>279</v>
      </c>
      <c r="H35" s="1">
        <v>95</v>
      </c>
      <c r="I35" s="1">
        <v>112</v>
      </c>
      <c r="J35" s="1">
        <v>72</v>
      </c>
      <c r="K35" s="2"/>
      <c r="L35" s="1"/>
      <c r="M35" s="1"/>
      <c r="N35" s="1"/>
      <c r="O35" s="2"/>
      <c r="P35" s="1"/>
      <c r="Q35" s="1"/>
      <c r="R35" s="1"/>
      <c r="S35" s="3" t="str">
        <f t="shared" si="2"/>
        <v/>
      </c>
      <c r="T35" s="4" t="str">
        <f t="shared" si="3"/>
        <v/>
      </c>
      <c r="U35" s="4" t="str">
        <f t="shared" si="4"/>
        <v/>
      </c>
    </row>
    <row r="36" spans="1:21" ht="14.4">
      <c r="A36" s="1" t="str">
        <f>all!A36</f>
        <v>Cumberland</v>
      </c>
      <c r="B36" s="1" t="s">
        <v>182</v>
      </c>
      <c r="C36" s="1">
        <v>5238</v>
      </c>
      <c r="D36" s="1">
        <v>358</v>
      </c>
      <c r="E36" s="1">
        <v>33</v>
      </c>
      <c r="F36" s="1">
        <v>4341</v>
      </c>
      <c r="G36" s="2">
        <v>6749</v>
      </c>
      <c r="H36" s="1">
        <v>1195</v>
      </c>
      <c r="I36" s="1">
        <v>557</v>
      </c>
      <c r="J36" s="1">
        <v>4549</v>
      </c>
      <c r="K36" s="2">
        <f t="shared" si="1"/>
        <v>5238</v>
      </c>
      <c r="L36" s="1">
        <f t="shared" si="1"/>
        <v>358</v>
      </c>
      <c r="M36" s="1">
        <f t="shared" si="1"/>
        <v>33</v>
      </c>
      <c r="N36" s="1">
        <f t="shared" si="1"/>
        <v>4341</v>
      </c>
      <c r="O36" s="2">
        <f t="shared" si="1"/>
        <v>6749</v>
      </c>
      <c r="P36" s="1">
        <f t="shared" si="1"/>
        <v>1195</v>
      </c>
      <c r="Q36" s="1">
        <f t="shared" si="1"/>
        <v>557</v>
      </c>
      <c r="R36" s="1">
        <f t="shared" si="1"/>
        <v>4549</v>
      </c>
      <c r="S36" s="3">
        <f t="shared" si="2"/>
        <v>8.2530745295599353E-2</v>
      </c>
      <c r="T36" s="4">
        <f t="shared" si="3"/>
        <v>6.3001145475372281E-3</v>
      </c>
      <c r="U36" s="4">
        <f t="shared" si="4"/>
        <v>0.48830146231721033</v>
      </c>
    </row>
    <row r="37" spans="1:21" ht="14.4">
      <c r="A37" s="1" t="str">
        <f>all!A37</f>
        <v>Currituck</v>
      </c>
      <c r="B37" s="1" t="s">
        <v>184</v>
      </c>
      <c r="C37" s="1">
        <v>769</v>
      </c>
      <c r="D37" s="1">
        <v>260</v>
      </c>
      <c r="E37" s="1">
        <v>26</v>
      </c>
      <c r="F37" s="1">
        <v>407</v>
      </c>
      <c r="G37" s="2">
        <v>407</v>
      </c>
      <c r="H37" s="1">
        <v>129</v>
      </c>
      <c r="I37" s="1">
        <v>78</v>
      </c>
      <c r="J37" s="1">
        <v>175</v>
      </c>
      <c r="K37" s="2">
        <f t="shared" si="1"/>
        <v>769</v>
      </c>
      <c r="L37" s="1">
        <f t="shared" si="1"/>
        <v>260</v>
      </c>
      <c r="M37" s="1">
        <f t="shared" si="1"/>
        <v>26</v>
      </c>
      <c r="N37" s="1">
        <f t="shared" si="1"/>
        <v>407</v>
      </c>
      <c r="O37" s="2">
        <f t="shared" si="1"/>
        <v>407</v>
      </c>
      <c r="P37" s="1">
        <f t="shared" si="1"/>
        <v>129</v>
      </c>
      <c r="Q37" s="1">
        <f t="shared" si="1"/>
        <v>78</v>
      </c>
      <c r="R37" s="1">
        <f t="shared" si="1"/>
        <v>175</v>
      </c>
      <c r="S37" s="3">
        <f t="shared" si="2"/>
        <v>0.19164619164619165</v>
      </c>
      <c r="T37" s="4">
        <f t="shared" si="3"/>
        <v>3.3810143042912875E-2</v>
      </c>
      <c r="U37" s="4">
        <f t="shared" si="4"/>
        <v>0.69931271477663226</v>
      </c>
    </row>
    <row r="38" spans="1:21" ht="14.4">
      <c r="A38" s="1" t="str">
        <f>all!A38</f>
        <v>Dare</v>
      </c>
      <c r="B38" s="1" t="s">
        <v>186</v>
      </c>
      <c r="C38" s="1"/>
      <c r="D38" s="1"/>
      <c r="E38" s="1"/>
      <c r="F38" s="1"/>
      <c r="G38" s="2"/>
      <c r="H38" s="1"/>
      <c r="I38" s="1"/>
      <c r="J38" s="1"/>
      <c r="K38" s="2">
        <f>C38+C39</f>
        <v>244</v>
      </c>
      <c r="L38" s="6">
        <f t="shared" ref="L38:Q38" si="11">D38+D39</f>
        <v>9</v>
      </c>
      <c r="M38" s="6">
        <f t="shared" si="11"/>
        <v>1</v>
      </c>
      <c r="N38" s="6">
        <f t="shared" si="11"/>
        <v>234</v>
      </c>
      <c r="O38" s="2">
        <f t="shared" si="11"/>
        <v>92</v>
      </c>
      <c r="P38" s="6">
        <f t="shared" si="11"/>
        <v>4</v>
      </c>
      <c r="Q38" s="6">
        <f t="shared" si="11"/>
        <v>57</v>
      </c>
      <c r="R38" s="1">
        <f t="shared" si="1"/>
        <v>0</v>
      </c>
      <c r="S38" s="3">
        <f t="shared" si="2"/>
        <v>0.61956521739130432</v>
      </c>
      <c r="T38" s="4">
        <f t="shared" si="3"/>
        <v>4.0983606557377051E-3</v>
      </c>
      <c r="U38" s="4">
        <f t="shared" si="4"/>
        <v>1</v>
      </c>
    </row>
    <row r="39" spans="1:21" ht="14.4">
      <c r="A39" s="1"/>
      <c r="B39" s="1" t="s">
        <v>187</v>
      </c>
      <c r="C39" s="1">
        <v>244</v>
      </c>
      <c r="D39" s="1">
        <v>9</v>
      </c>
      <c r="E39" s="1">
        <v>1</v>
      </c>
      <c r="F39" s="1">
        <v>234</v>
      </c>
      <c r="G39" s="2">
        <v>92</v>
      </c>
      <c r="H39" s="1">
        <v>4</v>
      </c>
      <c r="I39" s="1">
        <v>57</v>
      </c>
      <c r="J39" s="1">
        <v>31</v>
      </c>
      <c r="K39" s="2"/>
      <c r="L39" s="6"/>
      <c r="M39" s="6"/>
      <c r="N39" s="6"/>
      <c r="O39" s="2"/>
      <c r="P39" s="6"/>
      <c r="Q39" s="6"/>
      <c r="R39" s="1"/>
      <c r="S39" s="3" t="str">
        <f t="shared" si="2"/>
        <v/>
      </c>
      <c r="T39" s="4" t="str">
        <f t="shared" si="3"/>
        <v/>
      </c>
      <c r="U39" s="4" t="str">
        <f t="shared" si="4"/>
        <v/>
      </c>
    </row>
    <row r="40" spans="1:21" ht="14.4">
      <c r="A40" s="1" t="str">
        <f>all!A40</f>
        <v>Davidson</v>
      </c>
      <c r="B40" s="1" t="s">
        <v>188</v>
      </c>
      <c r="C40" s="1">
        <v>3706</v>
      </c>
      <c r="D40" s="1">
        <v>140</v>
      </c>
      <c r="E40" s="1">
        <v>26</v>
      </c>
      <c r="F40" s="1">
        <v>3540</v>
      </c>
      <c r="G40" s="2">
        <v>3775</v>
      </c>
      <c r="H40" s="1">
        <v>395</v>
      </c>
      <c r="I40" s="1">
        <v>420</v>
      </c>
      <c r="J40" s="1">
        <v>2960</v>
      </c>
      <c r="K40" s="2">
        <f t="shared" si="1"/>
        <v>3706</v>
      </c>
      <c r="L40" s="6">
        <f t="shared" si="1"/>
        <v>140</v>
      </c>
      <c r="M40" s="6">
        <f t="shared" si="1"/>
        <v>26</v>
      </c>
      <c r="N40" s="6">
        <f t="shared" si="1"/>
        <v>3540</v>
      </c>
      <c r="O40" s="2">
        <f t="shared" si="1"/>
        <v>3775</v>
      </c>
      <c r="P40" s="6">
        <f t="shared" si="1"/>
        <v>395</v>
      </c>
      <c r="Q40" s="6">
        <f t="shared" si="1"/>
        <v>420</v>
      </c>
      <c r="R40" s="1">
        <f t="shared" si="1"/>
        <v>2960</v>
      </c>
      <c r="S40" s="3">
        <f t="shared" si="2"/>
        <v>0.11125827814569536</v>
      </c>
      <c r="T40" s="4">
        <f t="shared" si="3"/>
        <v>7.0156502968159737E-3</v>
      </c>
      <c r="U40" s="4">
        <f t="shared" si="4"/>
        <v>0.54461538461538461</v>
      </c>
    </row>
    <row r="41" spans="1:21" ht="14.4">
      <c r="A41" s="1" t="str">
        <f>all!A41</f>
        <v>Davie</v>
      </c>
      <c r="B41" s="1" t="s">
        <v>189</v>
      </c>
      <c r="C41" s="1"/>
      <c r="D41" s="1"/>
      <c r="E41" s="1"/>
      <c r="F41" s="1"/>
      <c r="G41" s="2"/>
      <c r="H41" s="1"/>
      <c r="I41" s="1"/>
      <c r="J41" s="1"/>
      <c r="K41" s="2">
        <f t="shared" si="1"/>
        <v>0</v>
      </c>
      <c r="L41" s="6">
        <f t="shared" si="1"/>
        <v>0</v>
      </c>
      <c r="M41" s="6">
        <f t="shared" si="1"/>
        <v>0</v>
      </c>
      <c r="N41" s="6">
        <f t="shared" si="1"/>
        <v>0</v>
      </c>
      <c r="O41" s="2">
        <f t="shared" si="1"/>
        <v>0</v>
      </c>
      <c r="P41" s="6">
        <f t="shared" si="1"/>
        <v>0</v>
      </c>
      <c r="Q41" s="6">
        <f t="shared" si="1"/>
        <v>0</v>
      </c>
      <c r="R41" s="1">
        <f t="shared" si="1"/>
        <v>0</v>
      </c>
      <c r="S41" s="3" t="str">
        <f t="shared" si="2"/>
        <v/>
      </c>
      <c r="T41" s="4" t="str">
        <f t="shared" si="3"/>
        <v/>
      </c>
      <c r="U41" s="4" t="str">
        <f t="shared" si="4"/>
        <v/>
      </c>
    </row>
    <row r="42" spans="1:21" ht="14.4">
      <c r="A42" s="1" t="str">
        <f>all!A42</f>
        <v>Duplin</v>
      </c>
      <c r="B42" s="1" t="s">
        <v>191</v>
      </c>
      <c r="C42" s="122">
        <v>576</v>
      </c>
      <c r="D42" s="122">
        <v>23</v>
      </c>
      <c r="E42" s="122">
        <v>18</v>
      </c>
      <c r="F42" s="122">
        <v>535</v>
      </c>
      <c r="G42" s="123">
        <v>1765</v>
      </c>
      <c r="H42" s="123">
        <v>314</v>
      </c>
      <c r="I42" s="123">
        <v>146</v>
      </c>
      <c r="J42" s="123">
        <v>1305</v>
      </c>
      <c r="K42" s="2">
        <f>SUM(C42:C46)</f>
        <v>576</v>
      </c>
      <c r="L42" s="6">
        <f t="shared" ref="L42:Q42" si="12">SUM(D42:D46)</f>
        <v>23</v>
      </c>
      <c r="M42" s="6">
        <f t="shared" si="12"/>
        <v>18</v>
      </c>
      <c r="N42" s="6">
        <f t="shared" si="12"/>
        <v>535</v>
      </c>
      <c r="O42" s="2">
        <f t="shared" si="12"/>
        <v>1765</v>
      </c>
      <c r="P42" s="6">
        <f t="shared" si="12"/>
        <v>314</v>
      </c>
      <c r="Q42" s="6">
        <f t="shared" si="12"/>
        <v>146</v>
      </c>
      <c r="R42" s="1">
        <f t="shared" si="1"/>
        <v>1305</v>
      </c>
      <c r="S42" s="3">
        <f t="shared" si="2"/>
        <v>8.2719546742209632E-2</v>
      </c>
      <c r="T42" s="4">
        <f t="shared" si="3"/>
        <v>3.125E-2</v>
      </c>
      <c r="U42" s="4">
        <f t="shared" si="4"/>
        <v>0.29076086956521741</v>
      </c>
    </row>
    <row r="43" spans="1:21" ht="14.4">
      <c r="A43" s="1"/>
      <c r="B43" s="1" t="s">
        <v>192</v>
      </c>
      <c r="C43" s="1"/>
      <c r="D43" s="1"/>
      <c r="E43" s="1"/>
      <c r="F43" s="1"/>
      <c r="G43" s="2"/>
      <c r="H43" s="1"/>
      <c r="I43" s="1"/>
      <c r="J43" s="1"/>
      <c r="K43" s="2"/>
      <c r="L43" s="1"/>
      <c r="M43" s="1"/>
      <c r="N43" s="1"/>
      <c r="O43" s="2"/>
      <c r="P43" s="1"/>
      <c r="Q43" s="1"/>
      <c r="R43" s="1"/>
      <c r="S43" s="3" t="str">
        <f t="shared" si="2"/>
        <v/>
      </c>
      <c r="T43" s="4" t="str">
        <f t="shared" si="3"/>
        <v/>
      </c>
      <c r="U43" s="4" t="str">
        <f t="shared" si="4"/>
        <v/>
      </c>
    </row>
    <row r="44" spans="1:21" ht="14.4">
      <c r="A44" s="1"/>
      <c r="B44" s="1" t="s">
        <v>193</v>
      </c>
      <c r="C44" s="1"/>
      <c r="D44" s="1"/>
      <c r="E44" s="1"/>
      <c r="F44" s="1"/>
      <c r="G44" s="2"/>
      <c r="H44" s="1"/>
      <c r="I44" s="1"/>
      <c r="J44" s="1"/>
      <c r="K44" s="2"/>
      <c r="L44" s="1"/>
      <c r="M44" s="1"/>
      <c r="N44" s="1"/>
      <c r="O44" s="2"/>
      <c r="P44" s="1"/>
      <c r="Q44" s="1"/>
      <c r="R44" s="1"/>
      <c r="S44" s="3" t="str">
        <f t="shared" si="2"/>
        <v/>
      </c>
      <c r="T44" s="4" t="str">
        <f t="shared" si="3"/>
        <v/>
      </c>
      <c r="U44" s="4" t="str">
        <f t="shared" si="4"/>
        <v/>
      </c>
    </row>
    <row r="45" spans="1:21" ht="14.4">
      <c r="A45" s="1"/>
      <c r="B45" s="1" t="s">
        <v>194</v>
      </c>
      <c r="C45" s="1"/>
      <c r="D45" s="1"/>
      <c r="E45" s="1"/>
      <c r="F45" s="1"/>
      <c r="G45" s="2"/>
      <c r="H45" s="1"/>
      <c r="I45" s="1"/>
      <c r="J45" s="1"/>
      <c r="K45" s="2"/>
      <c r="L45" s="1"/>
      <c r="M45" s="1"/>
      <c r="N45" s="1"/>
      <c r="O45" s="2"/>
      <c r="P45" s="1"/>
      <c r="Q45" s="1"/>
      <c r="R45" s="1"/>
      <c r="S45" s="3" t="str">
        <f t="shared" si="2"/>
        <v/>
      </c>
      <c r="T45" s="4" t="str">
        <f t="shared" si="3"/>
        <v/>
      </c>
      <c r="U45" s="4" t="str">
        <f t="shared" si="4"/>
        <v/>
      </c>
    </row>
    <row r="46" spans="1:21" ht="14.4">
      <c r="A46" s="1"/>
      <c r="B46" s="1" t="s">
        <v>195</v>
      </c>
      <c r="C46" s="1"/>
      <c r="D46" s="1"/>
      <c r="E46" s="1"/>
      <c r="F46" s="1"/>
      <c r="G46" s="2"/>
      <c r="H46" s="1"/>
      <c r="I46" s="1"/>
      <c r="J46" s="1"/>
      <c r="K46" s="2"/>
      <c r="L46" s="1"/>
      <c r="M46" s="1"/>
      <c r="N46" s="1"/>
      <c r="O46" s="2"/>
      <c r="P46" s="1"/>
      <c r="Q46" s="1"/>
      <c r="R46" s="1"/>
      <c r="S46" s="3" t="str">
        <f t="shared" si="2"/>
        <v/>
      </c>
      <c r="T46" s="4" t="str">
        <f t="shared" si="3"/>
        <v/>
      </c>
      <c r="U46" s="4" t="str">
        <f t="shared" si="4"/>
        <v/>
      </c>
    </row>
    <row r="47" spans="1:21" ht="14.4">
      <c r="A47" s="1" t="str">
        <f>all!A47</f>
        <v>Durham</v>
      </c>
      <c r="B47" s="1" t="s">
        <v>196</v>
      </c>
      <c r="C47" s="1">
        <v>2858</v>
      </c>
      <c r="D47" s="1">
        <v>446</v>
      </c>
      <c r="E47" s="1">
        <v>36</v>
      </c>
      <c r="F47" s="1">
        <v>2323</v>
      </c>
      <c r="G47" s="2">
        <v>1765</v>
      </c>
      <c r="H47" s="1">
        <v>314</v>
      </c>
      <c r="I47" s="1">
        <v>146</v>
      </c>
      <c r="J47" s="1">
        <v>1305</v>
      </c>
      <c r="K47" s="2">
        <f t="shared" si="1"/>
        <v>2858</v>
      </c>
      <c r="L47" s="1">
        <f t="shared" si="1"/>
        <v>446</v>
      </c>
      <c r="M47" s="1">
        <f t="shared" si="1"/>
        <v>36</v>
      </c>
      <c r="N47" s="1">
        <f t="shared" si="1"/>
        <v>2323</v>
      </c>
      <c r="O47" s="2">
        <f t="shared" si="1"/>
        <v>1765</v>
      </c>
      <c r="P47" s="1">
        <f t="shared" si="1"/>
        <v>314</v>
      </c>
      <c r="Q47" s="1">
        <f t="shared" si="1"/>
        <v>146</v>
      </c>
      <c r="R47" s="1">
        <f t="shared" si="1"/>
        <v>1305</v>
      </c>
      <c r="S47" s="3">
        <f t="shared" si="2"/>
        <v>8.2719546742209632E-2</v>
      </c>
      <c r="T47" s="4">
        <f t="shared" si="3"/>
        <v>1.2596221133659902E-2</v>
      </c>
      <c r="U47" s="4">
        <f t="shared" si="4"/>
        <v>0.6402976846747519</v>
      </c>
    </row>
    <row r="48" spans="1:21" ht="14.4">
      <c r="A48" s="1" t="str">
        <f>all!A48</f>
        <v>Edgecombe</v>
      </c>
      <c r="B48" s="1" t="s">
        <v>198</v>
      </c>
      <c r="C48" s="1">
        <v>672</v>
      </c>
      <c r="D48" s="1">
        <v>14</v>
      </c>
      <c r="E48" s="1">
        <v>2</v>
      </c>
      <c r="F48" s="1">
        <v>656</v>
      </c>
      <c r="G48" s="2">
        <v>1056</v>
      </c>
      <c r="H48" s="1">
        <v>119</v>
      </c>
      <c r="I48" s="1">
        <v>26</v>
      </c>
      <c r="J48" s="1">
        <v>908</v>
      </c>
      <c r="K48" s="171"/>
      <c r="O48" s="171"/>
      <c r="S48" s="3" t="str">
        <f t="shared" si="2"/>
        <v/>
      </c>
      <c r="T48" s="4" t="str">
        <f t="shared" si="3"/>
        <v/>
      </c>
      <c r="U48" s="4" t="str">
        <f t="shared" si="4"/>
        <v/>
      </c>
    </row>
    <row r="49" spans="1:21" ht="14.4">
      <c r="A49" s="1"/>
      <c r="B49" s="1" t="s">
        <v>199</v>
      </c>
      <c r="C49" s="124">
        <v>308</v>
      </c>
      <c r="D49" s="124">
        <v>12</v>
      </c>
      <c r="E49" s="124">
        <v>5</v>
      </c>
      <c r="F49" s="124">
        <v>291</v>
      </c>
      <c r="G49" s="125">
        <v>190</v>
      </c>
      <c r="H49" s="125">
        <v>27</v>
      </c>
      <c r="I49" s="125">
        <v>32</v>
      </c>
      <c r="J49" s="125">
        <v>131</v>
      </c>
      <c r="K49" s="2"/>
      <c r="L49" s="1"/>
      <c r="M49" s="1"/>
      <c r="N49" s="1"/>
      <c r="O49" s="2"/>
      <c r="P49" s="1"/>
      <c r="Q49" s="1"/>
      <c r="R49" s="1"/>
      <c r="S49" s="3" t="str">
        <f t="shared" si="2"/>
        <v/>
      </c>
      <c r="T49" s="4" t="str">
        <f t="shared" si="3"/>
        <v/>
      </c>
      <c r="U49" s="4" t="str">
        <f t="shared" si="4"/>
        <v/>
      </c>
    </row>
    <row r="50" spans="1:21" ht="14.4">
      <c r="A50" s="1" t="str">
        <f>all!A50</f>
        <v>Forsyth</v>
      </c>
      <c r="B50" s="1" t="s">
        <v>201</v>
      </c>
      <c r="C50" s="1">
        <v>3712</v>
      </c>
      <c r="D50" s="1">
        <v>387</v>
      </c>
      <c r="E50" s="1">
        <v>41</v>
      </c>
      <c r="F50" s="1">
        <v>3226</v>
      </c>
      <c r="G50" s="2">
        <v>4609</v>
      </c>
      <c r="H50" s="1">
        <v>965</v>
      </c>
      <c r="I50" s="1">
        <v>535</v>
      </c>
      <c r="J50" s="1">
        <v>3075</v>
      </c>
      <c r="K50" s="2">
        <f t="shared" si="1"/>
        <v>3712</v>
      </c>
      <c r="L50" s="1">
        <f t="shared" si="1"/>
        <v>387</v>
      </c>
      <c r="M50" s="1">
        <f t="shared" si="1"/>
        <v>41</v>
      </c>
      <c r="N50" s="1">
        <f t="shared" si="1"/>
        <v>3226</v>
      </c>
      <c r="O50" s="2">
        <f t="shared" si="1"/>
        <v>4609</v>
      </c>
      <c r="P50" s="1">
        <f t="shared" si="1"/>
        <v>965</v>
      </c>
      <c r="Q50" s="1">
        <f t="shared" si="1"/>
        <v>535</v>
      </c>
      <c r="R50" s="1">
        <f t="shared" si="1"/>
        <v>3075</v>
      </c>
      <c r="S50" s="3">
        <f t="shared" si="2"/>
        <v>0.11607724018225211</v>
      </c>
      <c r="T50" s="4">
        <f t="shared" si="3"/>
        <v>1.1045258620689655E-2</v>
      </c>
      <c r="U50" s="4">
        <f t="shared" si="4"/>
        <v>0.51198222504364388</v>
      </c>
    </row>
    <row r="51" spans="1:21" ht="14.4">
      <c r="A51" s="1" t="str">
        <f>all!A51</f>
        <v>Franklin</v>
      </c>
      <c r="B51" s="1" t="s">
        <v>203</v>
      </c>
      <c r="C51" s="1">
        <v>1822</v>
      </c>
      <c r="D51" s="1">
        <v>226</v>
      </c>
      <c r="E51" s="1">
        <v>37</v>
      </c>
      <c r="F51" s="1">
        <v>1460</v>
      </c>
      <c r="G51" s="2">
        <v>2068</v>
      </c>
      <c r="H51" s="1">
        <v>713</v>
      </c>
      <c r="I51" s="1">
        <v>216</v>
      </c>
      <c r="J51" s="1">
        <v>960</v>
      </c>
      <c r="K51" s="2">
        <f t="shared" si="1"/>
        <v>1822</v>
      </c>
      <c r="L51" s="1">
        <f t="shared" si="1"/>
        <v>226</v>
      </c>
      <c r="M51" s="1">
        <f t="shared" si="1"/>
        <v>37</v>
      </c>
      <c r="N51" s="1">
        <f t="shared" si="1"/>
        <v>1460</v>
      </c>
      <c r="O51" s="2">
        <f t="shared" si="1"/>
        <v>2068</v>
      </c>
      <c r="P51" s="1">
        <f t="shared" si="1"/>
        <v>713</v>
      </c>
      <c r="Q51" s="1">
        <f t="shared" si="1"/>
        <v>216</v>
      </c>
      <c r="R51" s="1">
        <f t="shared" si="1"/>
        <v>960</v>
      </c>
      <c r="S51" s="3">
        <f t="shared" si="2"/>
        <v>0.10444874274661509</v>
      </c>
      <c r="T51" s="4">
        <f t="shared" si="3"/>
        <v>2.0307354555433591E-2</v>
      </c>
      <c r="U51" s="4">
        <f t="shared" si="4"/>
        <v>0.60330578512396693</v>
      </c>
    </row>
    <row r="52" spans="1:21" ht="14.4">
      <c r="A52" s="1" t="s">
        <v>18</v>
      </c>
      <c r="B52" s="1" t="s">
        <v>60</v>
      </c>
      <c r="C52" s="1">
        <v>4151</v>
      </c>
      <c r="D52" s="1">
        <v>716</v>
      </c>
      <c r="E52" s="1">
        <v>29</v>
      </c>
      <c r="F52" s="1">
        <v>3219</v>
      </c>
      <c r="G52" s="2">
        <v>4348</v>
      </c>
      <c r="H52" s="1">
        <v>1505</v>
      </c>
      <c r="I52" s="1">
        <v>430</v>
      </c>
      <c r="J52" s="1">
        <v>2378</v>
      </c>
      <c r="K52" s="2">
        <f t="shared" si="1"/>
        <v>4151</v>
      </c>
      <c r="L52" s="1">
        <f t="shared" si="1"/>
        <v>716</v>
      </c>
      <c r="M52" s="1">
        <f t="shared" si="1"/>
        <v>29</v>
      </c>
      <c r="N52" s="1">
        <f t="shared" si="1"/>
        <v>3219</v>
      </c>
      <c r="O52" s="2">
        <f t="shared" si="1"/>
        <v>4348</v>
      </c>
      <c r="P52" s="1">
        <f t="shared" si="1"/>
        <v>1505</v>
      </c>
      <c r="Q52" s="1">
        <f t="shared" si="1"/>
        <v>430</v>
      </c>
      <c r="R52" s="1">
        <f t="shared" si="1"/>
        <v>2378</v>
      </c>
      <c r="S52" s="3">
        <f t="shared" si="2"/>
        <v>9.8896044158233665E-2</v>
      </c>
      <c r="T52" s="4">
        <f t="shared" si="3"/>
        <v>6.9862683690676943E-3</v>
      </c>
      <c r="U52" s="4">
        <f t="shared" si="4"/>
        <v>0.57512953367875652</v>
      </c>
    </row>
    <row r="53" spans="1:21" ht="14.4">
      <c r="A53" s="1" t="s">
        <v>127</v>
      </c>
      <c r="B53" s="1" t="s">
        <v>126</v>
      </c>
      <c r="C53" s="1">
        <v>416</v>
      </c>
      <c r="D53" s="1">
        <v>27</v>
      </c>
      <c r="E53" s="1">
        <v>0</v>
      </c>
      <c r="F53" s="1">
        <v>389</v>
      </c>
      <c r="G53" s="2">
        <v>369</v>
      </c>
      <c r="H53" s="1">
        <v>72</v>
      </c>
      <c r="I53" s="1">
        <v>30</v>
      </c>
      <c r="J53" s="1">
        <v>267</v>
      </c>
      <c r="K53" s="2"/>
      <c r="L53" s="1"/>
      <c r="M53" s="1"/>
      <c r="N53" s="1"/>
      <c r="O53" s="2"/>
      <c r="P53" s="1"/>
      <c r="Q53" s="1"/>
      <c r="R53" s="1"/>
      <c r="S53" s="3" t="str">
        <f t="shared" si="2"/>
        <v/>
      </c>
      <c r="T53" s="4" t="str">
        <f t="shared" si="3"/>
        <v/>
      </c>
      <c r="U53" s="4" t="str">
        <f t="shared" si="4"/>
        <v/>
      </c>
    </row>
    <row r="54" spans="1:21" ht="14.4">
      <c r="A54" s="1" t="str">
        <f>all!A54</f>
        <v>Graham</v>
      </c>
      <c r="B54" s="1" t="s">
        <v>124</v>
      </c>
      <c r="C54" s="1"/>
      <c r="D54" s="1"/>
      <c r="E54" s="1"/>
      <c r="F54" s="1"/>
      <c r="G54" s="2"/>
      <c r="H54" s="1"/>
      <c r="I54" s="1"/>
      <c r="J54" s="1"/>
      <c r="K54" s="2"/>
      <c r="L54" s="1"/>
      <c r="M54" s="1"/>
      <c r="N54" s="1"/>
      <c r="O54" s="2"/>
      <c r="P54" s="1"/>
      <c r="Q54" s="1"/>
      <c r="R54" s="1"/>
      <c r="S54" s="3" t="str">
        <f t="shared" si="2"/>
        <v/>
      </c>
      <c r="T54" s="4" t="str">
        <f t="shared" si="3"/>
        <v/>
      </c>
      <c r="U54" s="4" t="str">
        <f t="shared" si="4"/>
        <v/>
      </c>
    </row>
    <row r="55" spans="1:21" ht="14.4">
      <c r="A55" s="1" t="str">
        <f>all!A55</f>
        <v>Granville</v>
      </c>
      <c r="B55" s="1" t="s">
        <v>205</v>
      </c>
      <c r="C55" s="1"/>
      <c r="D55" s="1"/>
      <c r="E55" s="1"/>
      <c r="F55" s="1"/>
      <c r="G55" s="2"/>
      <c r="H55" s="1"/>
      <c r="I55" s="1"/>
      <c r="J55" s="1"/>
      <c r="K55" s="2">
        <f t="shared" si="1"/>
        <v>0</v>
      </c>
      <c r="L55" s="1">
        <f t="shared" si="1"/>
        <v>0</v>
      </c>
      <c r="M55" s="1">
        <f t="shared" si="1"/>
        <v>0</v>
      </c>
      <c r="N55" s="1">
        <f t="shared" si="1"/>
        <v>0</v>
      </c>
      <c r="O55" s="2">
        <f t="shared" si="1"/>
        <v>0</v>
      </c>
      <c r="P55" s="1">
        <f t="shared" si="1"/>
        <v>0</v>
      </c>
      <c r="Q55" s="1">
        <f t="shared" si="1"/>
        <v>0</v>
      </c>
      <c r="R55" s="1">
        <f t="shared" si="1"/>
        <v>0</v>
      </c>
      <c r="S55" s="3" t="str">
        <f t="shared" si="2"/>
        <v/>
      </c>
      <c r="T55" s="4" t="str">
        <f t="shared" si="3"/>
        <v/>
      </c>
      <c r="U55" s="4" t="str">
        <f t="shared" si="4"/>
        <v/>
      </c>
    </row>
    <row r="56" spans="1:21" ht="14.4">
      <c r="A56" s="1" t="str">
        <f>all!A56</f>
        <v>Greene</v>
      </c>
      <c r="B56" s="1" t="s">
        <v>207</v>
      </c>
      <c r="C56" s="1">
        <v>344</v>
      </c>
      <c r="D56" s="1">
        <v>34</v>
      </c>
      <c r="E56" s="1">
        <v>1</v>
      </c>
      <c r="F56" s="1">
        <v>321</v>
      </c>
      <c r="G56" s="2">
        <v>533</v>
      </c>
      <c r="H56" s="1">
        <v>184</v>
      </c>
      <c r="I56" s="1">
        <v>25</v>
      </c>
      <c r="J56" s="1">
        <v>312</v>
      </c>
      <c r="K56" s="2">
        <f t="shared" si="1"/>
        <v>344</v>
      </c>
      <c r="L56" s="1">
        <f t="shared" si="1"/>
        <v>34</v>
      </c>
      <c r="M56" s="1">
        <f t="shared" si="1"/>
        <v>1</v>
      </c>
      <c r="N56" s="1">
        <f t="shared" si="1"/>
        <v>321</v>
      </c>
      <c r="O56" s="2">
        <f t="shared" si="1"/>
        <v>533</v>
      </c>
      <c r="P56" s="1">
        <f t="shared" si="1"/>
        <v>184</v>
      </c>
      <c r="Q56" s="1">
        <f t="shared" si="1"/>
        <v>25</v>
      </c>
      <c r="R56" s="1">
        <f t="shared" si="1"/>
        <v>312</v>
      </c>
      <c r="S56" s="3">
        <f t="shared" si="2"/>
        <v>4.6904315196998121E-2</v>
      </c>
      <c r="T56" s="4">
        <f t="shared" si="3"/>
        <v>2.9069767441860465E-3</v>
      </c>
      <c r="U56" s="4">
        <f t="shared" si="4"/>
        <v>0.50710900473933651</v>
      </c>
    </row>
    <row r="57" spans="1:21" ht="14.4">
      <c r="A57" s="1" t="str">
        <f>all!A57</f>
        <v>Guilford</v>
      </c>
      <c r="B57" s="1" t="s">
        <v>209</v>
      </c>
      <c r="C57" s="1"/>
      <c r="D57" s="1"/>
      <c r="E57" s="1"/>
      <c r="F57" s="1"/>
      <c r="G57" s="2"/>
      <c r="H57" s="1"/>
      <c r="I57" s="1"/>
      <c r="J57" s="1"/>
      <c r="K57" s="2">
        <f t="shared" si="1"/>
        <v>0</v>
      </c>
      <c r="L57" s="1">
        <f t="shared" si="1"/>
        <v>0</v>
      </c>
      <c r="M57" s="1">
        <f t="shared" si="1"/>
        <v>0</v>
      </c>
      <c r="N57" s="1">
        <f t="shared" si="1"/>
        <v>0</v>
      </c>
      <c r="O57" s="2">
        <f t="shared" si="1"/>
        <v>0</v>
      </c>
      <c r="P57" s="1">
        <f t="shared" si="1"/>
        <v>0</v>
      </c>
      <c r="Q57" s="1">
        <f t="shared" si="1"/>
        <v>0</v>
      </c>
      <c r="R57" s="1">
        <f t="shared" si="1"/>
        <v>0</v>
      </c>
      <c r="S57" s="3" t="str">
        <f t="shared" si="2"/>
        <v/>
      </c>
      <c r="T57" s="4" t="str">
        <f t="shared" si="3"/>
        <v/>
      </c>
      <c r="U57" s="4" t="str">
        <f t="shared" si="4"/>
        <v/>
      </c>
    </row>
    <row r="58" spans="1:21" ht="14.4">
      <c r="A58" s="1" t="str">
        <f>all!A58</f>
        <v>Halifax</v>
      </c>
      <c r="B58" s="1" t="s">
        <v>211</v>
      </c>
      <c r="C58" s="1">
        <v>1835</v>
      </c>
      <c r="D58" s="1">
        <v>227</v>
      </c>
      <c r="E58" s="1">
        <v>40</v>
      </c>
      <c r="F58" s="1">
        <v>1568</v>
      </c>
      <c r="G58" s="2">
        <v>2227</v>
      </c>
      <c r="H58" s="1">
        <v>910</v>
      </c>
      <c r="I58" s="1">
        <v>251</v>
      </c>
      <c r="J58" s="1">
        <v>1066</v>
      </c>
      <c r="K58" s="2">
        <f t="shared" si="1"/>
        <v>1835</v>
      </c>
      <c r="L58" s="6">
        <f t="shared" si="1"/>
        <v>227</v>
      </c>
      <c r="M58" s="6">
        <f t="shared" si="1"/>
        <v>40</v>
      </c>
      <c r="N58" s="6">
        <f t="shared" si="1"/>
        <v>1568</v>
      </c>
      <c r="O58" s="2">
        <f t="shared" si="1"/>
        <v>2227</v>
      </c>
      <c r="P58" s="6">
        <f t="shared" si="1"/>
        <v>910</v>
      </c>
      <c r="Q58" s="6">
        <f t="shared" si="1"/>
        <v>251</v>
      </c>
      <c r="R58" s="6">
        <f t="shared" si="1"/>
        <v>1066</v>
      </c>
      <c r="S58" s="3">
        <f t="shared" si="2"/>
        <v>0.11270767849124383</v>
      </c>
      <c r="T58" s="4">
        <f t="shared" si="3"/>
        <v>2.1798365122615803E-2</v>
      </c>
      <c r="U58" s="4">
        <f t="shared" si="4"/>
        <v>0.595292331055429</v>
      </c>
    </row>
    <row r="59" spans="1:21" ht="14.4">
      <c r="A59" s="1"/>
      <c r="B59" s="1" t="s">
        <v>354</v>
      </c>
      <c r="C59" s="1"/>
      <c r="D59" s="1"/>
      <c r="E59" s="1"/>
      <c r="F59" s="1"/>
      <c r="G59" s="2"/>
      <c r="H59" s="1"/>
      <c r="I59" s="1"/>
      <c r="J59" s="1"/>
      <c r="K59" s="2"/>
      <c r="L59" s="6"/>
      <c r="M59" s="6"/>
      <c r="N59" s="6"/>
      <c r="O59" s="2"/>
      <c r="P59" s="6"/>
      <c r="Q59" s="6"/>
      <c r="R59" s="6"/>
      <c r="S59" s="3"/>
      <c r="T59" s="4"/>
      <c r="U59" s="4"/>
    </row>
    <row r="60" spans="1:21" ht="14.4">
      <c r="A60" s="1" t="str">
        <f>all!A60</f>
        <v>Harnett</v>
      </c>
      <c r="B60" s="1" t="s">
        <v>213</v>
      </c>
      <c r="C60" s="1"/>
      <c r="D60" s="1"/>
      <c r="E60" s="1"/>
      <c r="F60" s="1"/>
      <c r="G60" s="2"/>
      <c r="H60" s="1"/>
      <c r="I60" s="1"/>
      <c r="J60" s="1"/>
      <c r="K60" s="2">
        <f t="shared" si="1"/>
        <v>0</v>
      </c>
      <c r="L60" s="6">
        <f t="shared" si="1"/>
        <v>0</v>
      </c>
      <c r="M60" s="6">
        <f t="shared" si="1"/>
        <v>0</v>
      </c>
      <c r="N60" s="6">
        <f t="shared" si="1"/>
        <v>0</v>
      </c>
      <c r="O60" s="2">
        <f t="shared" si="1"/>
        <v>0</v>
      </c>
      <c r="P60" s="6">
        <f t="shared" si="1"/>
        <v>0</v>
      </c>
      <c r="Q60" s="6">
        <f t="shared" si="1"/>
        <v>0</v>
      </c>
      <c r="R60" s="6">
        <f t="shared" si="1"/>
        <v>0</v>
      </c>
      <c r="S60" s="3" t="str">
        <f t="shared" si="2"/>
        <v/>
      </c>
      <c r="T60" s="4" t="str">
        <f t="shared" si="3"/>
        <v/>
      </c>
      <c r="U60" s="4" t="str">
        <f t="shared" si="4"/>
        <v/>
      </c>
    </row>
    <row r="61" spans="1:21" ht="14.4">
      <c r="A61" s="1"/>
      <c r="B61" s="1" t="s">
        <v>214</v>
      </c>
      <c r="C61" s="1"/>
      <c r="D61" s="1"/>
      <c r="E61" s="1"/>
      <c r="F61" s="1"/>
      <c r="G61" s="2"/>
      <c r="H61" s="1"/>
      <c r="I61" s="1"/>
      <c r="J61" s="1"/>
      <c r="K61" s="2">
        <f t="shared" si="1"/>
        <v>0</v>
      </c>
      <c r="L61" s="6">
        <f t="shared" si="1"/>
        <v>0</v>
      </c>
      <c r="M61" s="6">
        <f t="shared" si="1"/>
        <v>0</v>
      </c>
      <c r="N61" s="6">
        <f t="shared" si="1"/>
        <v>0</v>
      </c>
      <c r="O61" s="2">
        <f t="shared" si="1"/>
        <v>0</v>
      </c>
      <c r="P61" s="6">
        <f t="shared" si="1"/>
        <v>0</v>
      </c>
      <c r="Q61" s="6">
        <f t="shared" si="1"/>
        <v>0</v>
      </c>
      <c r="R61" s="6">
        <f t="shared" si="1"/>
        <v>0</v>
      </c>
      <c r="S61" s="3" t="str">
        <f t="shared" si="2"/>
        <v/>
      </c>
      <c r="T61" s="4" t="str">
        <f t="shared" si="3"/>
        <v/>
      </c>
      <c r="U61" s="4" t="str">
        <f t="shared" si="4"/>
        <v/>
      </c>
    </row>
    <row r="62" spans="1:21" ht="14.4">
      <c r="A62" s="1" t="str">
        <f>all!A62</f>
        <v>Haywood</v>
      </c>
      <c r="B62" s="1" t="s">
        <v>215</v>
      </c>
      <c r="C62" s="1"/>
      <c r="D62" s="1"/>
      <c r="E62" s="1"/>
      <c r="F62" s="1"/>
      <c r="G62" s="2"/>
      <c r="H62" s="1"/>
      <c r="I62" s="1"/>
      <c r="J62" s="1"/>
      <c r="K62" s="2">
        <f t="shared" si="1"/>
        <v>0</v>
      </c>
      <c r="L62" s="6">
        <f t="shared" si="1"/>
        <v>0</v>
      </c>
      <c r="M62" s="6">
        <f t="shared" si="1"/>
        <v>0</v>
      </c>
      <c r="N62" s="6">
        <f t="shared" si="1"/>
        <v>0</v>
      </c>
      <c r="O62" s="2">
        <f t="shared" si="1"/>
        <v>0</v>
      </c>
      <c r="P62" s="6">
        <f t="shared" si="1"/>
        <v>0</v>
      </c>
      <c r="Q62" s="6">
        <f t="shared" si="1"/>
        <v>0</v>
      </c>
      <c r="R62" s="6">
        <f t="shared" si="1"/>
        <v>0</v>
      </c>
      <c r="S62" s="3" t="str">
        <f t="shared" si="2"/>
        <v/>
      </c>
      <c r="T62" s="4" t="str">
        <f t="shared" si="3"/>
        <v/>
      </c>
      <c r="U62" s="4" t="str">
        <f t="shared" si="4"/>
        <v/>
      </c>
    </row>
    <row r="63" spans="1:21" ht="14.4">
      <c r="A63" s="1" t="str">
        <f>all!A63</f>
        <v>Henderson</v>
      </c>
      <c r="B63" s="1" t="s">
        <v>217</v>
      </c>
      <c r="C63" s="1"/>
      <c r="D63" s="1"/>
      <c r="E63" s="1"/>
      <c r="F63" s="1"/>
      <c r="G63" s="2"/>
      <c r="H63" s="1"/>
      <c r="I63" s="1"/>
      <c r="J63" s="1"/>
      <c r="K63" s="2">
        <f t="shared" si="1"/>
        <v>0</v>
      </c>
      <c r="L63" s="6">
        <f t="shared" si="1"/>
        <v>0</v>
      </c>
      <c r="M63" s="6">
        <f t="shared" si="1"/>
        <v>0</v>
      </c>
      <c r="N63" s="6">
        <f t="shared" si="1"/>
        <v>0</v>
      </c>
      <c r="O63" s="2">
        <f t="shared" si="1"/>
        <v>0</v>
      </c>
      <c r="P63" s="6">
        <f t="shared" si="1"/>
        <v>0</v>
      </c>
      <c r="Q63" s="6">
        <f t="shared" si="1"/>
        <v>0</v>
      </c>
      <c r="R63" s="6">
        <f t="shared" si="1"/>
        <v>0</v>
      </c>
      <c r="S63" s="3" t="str">
        <f t="shared" si="2"/>
        <v/>
      </c>
      <c r="T63" s="4" t="str">
        <f t="shared" si="3"/>
        <v/>
      </c>
      <c r="U63" s="4" t="str">
        <f t="shared" si="4"/>
        <v/>
      </c>
    </row>
    <row r="64" spans="1:21" ht="14.4">
      <c r="A64" s="1" t="str">
        <f>all!A64</f>
        <v>Hertford</v>
      </c>
      <c r="B64" s="1" t="s">
        <v>219</v>
      </c>
      <c r="C64" s="1"/>
      <c r="D64" s="1"/>
      <c r="E64" s="1"/>
      <c r="F64" s="1"/>
      <c r="G64" s="2"/>
      <c r="H64" s="1"/>
      <c r="I64" s="1"/>
      <c r="J64" s="1"/>
      <c r="K64" s="2">
        <f t="shared" si="1"/>
        <v>0</v>
      </c>
      <c r="L64" s="6">
        <f t="shared" si="1"/>
        <v>0</v>
      </c>
      <c r="M64" s="6">
        <f t="shared" si="1"/>
        <v>0</v>
      </c>
      <c r="N64" s="6">
        <f t="shared" si="1"/>
        <v>0</v>
      </c>
      <c r="O64" s="2">
        <f t="shared" si="1"/>
        <v>0</v>
      </c>
      <c r="P64" s="6">
        <f t="shared" si="1"/>
        <v>0</v>
      </c>
      <c r="Q64" s="6">
        <f t="shared" si="1"/>
        <v>0</v>
      </c>
      <c r="R64" s="6">
        <f t="shared" si="1"/>
        <v>0</v>
      </c>
      <c r="S64" s="3" t="str">
        <f t="shared" si="2"/>
        <v/>
      </c>
      <c r="T64" s="4" t="str">
        <f t="shared" si="3"/>
        <v/>
      </c>
      <c r="U64" s="4" t="str">
        <f t="shared" si="4"/>
        <v/>
      </c>
    </row>
    <row r="65" spans="1:21" ht="14.4">
      <c r="A65" s="1" t="str">
        <f>all!A65</f>
        <v>Hoke</v>
      </c>
      <c r="B65" s="1" t="s">
        <v>11</v>
      </c>
      <c r="C65" s="1">
        <v>680</v>
      </c>
      <c r="D65" s="1">
        <v>52</v>
      </c>
      <c r="E65" s="1">
        <v>6</v>
      </c>
      <c r="F65" s="1">
        <v>612</v>
      </c>
      <c r="G65" s="2">
        <v>1412</v>
      </c>
      <c r="H65" s="1">
        <v>155</v>
      </c>
      <c r="I65" s="1">
        <v>172</v>
      </c>
      <c r="J65" s="1">
        <v>956</v>
      </c>
      <c r="K65" s="2">
        <f t="shared" ref="K65:R80" si="13">C65</f>
        <v>680</v>
      </c>
      <c r="L65" s="6">
        <f t="shared" si="13"/>
        <v>52</v>
      </c>
      <c r="M65" s="6">
        <f t="shared" si="13"/>
        <v>6</v>
      </c>
      <c r="N65" s="6">
        <f t="shared" si="13"/>
        <v>612</v>
      </c>
      <c r="O65" s="2">
        <f t="shared" si="13"/>
        <v>1412</v>
      </c>
      <c r="P65" s="6">
        <f t="shared" si="13"/>
        <v>155</v>
      </c>
      <c r="Q65" s="6">
        <f t="shared" si="13"/>
        <v>172</v>
      </c>
      <c r="R65" s="6">
        <f t="shared" si="13"/>
        <v>956</v>
      </c>
      <c r="S65" s="3">
        <f t="shared" si="2"/>
        <v>0.12181303116147309</v>
      </c>
      <c r="T65" s="4">
        <f t="shared" si="3"/>
        <v>8.8235294117647058E-3</v>
      </c>
      <c r="U65" s="4">
        <f t="shared" si="4"/>
        <v>0.39030612244897961</v>
      </c>
    </row>
    <row r="66" spans="1:21" ht="14.4">
      <c r="A66" s="1" t="str">
        <f>all!A66</f>
        <v>Hyde</v>
      </c>
      <c r="B66" s="1" t="s">
        <v>221</v>
      </c>
      <c r="C66" s="1"/>
      <c r="D66" s="1"/>
      <c r="E66" s="1"/>
      <c r="F66" s="1"/>
      <c r="G66" s="2"/>
      <c r="H66" s="1"/>
      <c r="I66" s="1"/>
      <c r="J66" s="1"/>
      <c r="K66" s="2">
        <f t="shared" si="13"/>
        <v>0</v>
      </c>
      <c r="L66" s="6">
        <f t="shared" si="13"/>
        <v>0</v>
      </c>
      <c r="M66" s="6">
        <f t="shared" si="13"/>
        <v>0</v>
      </c>
      <c r="N66" s="6">
        <f t="shared" si="13"/>
        <v>0</v>
      </c>
      <c r="O66" s="2">
        <f t="shared" si="13"/>
        <v>0</v>
      </c>
      <c r="P66" s="6">
        <f t="shared" si="13"/>
        <v>0</v>
      </c>
      <c r="Q66" s="6">
        <f t="shared" si="13"/>
        <v>0</v>
      </c>
      <c r="R66" s="6">
        <f t="shared" si="13"/>
        <v>0</v>
      </c>
      <c r="S66" s="3" t="str">
        <f t="shared" si="2"/>
        <v/>
      </c>
      <c r="T66" s="4" t="str">
        <f t="shared" si="3"/>
        <v/>
      </c>
      <c r="U66" s="4" t="str">
        <f t="shared" si="4"/>
        <v/>
      </c>
    </row>
    <row r="67" spans="1:21" ht="14.4">
      <c r="A67" s="1" t="str">
        <f>all!A67</f>
        <v>Iredell</v>
      </c>
      <c r="B67" s="1" t="s">
        <v>222</v>
      </c>
      <c r="C67" s="1">
        <v>4102</v>
      </c>
      <c r="D67" s="1">
        <v>223</v>
      </c>
      <c r="E67" s="1">
        <v>63</v>
      </c>
      <c r="F67" s="1">
        <v>3608</v>
      </c>
      <c r="G67" s="2">
        <v>3508</v>
      </c>
      <c r="H67" s="1">
        <v>506</v>
      </c>
      <c r="I67" s="1">
        <v>410</v>
      </c>
      <c r="J67" s="1">
        <v>2549</v>
      </c>
      <c r="K67" s="2">
        <f t="shared" si="13"/>
        <v>4102</v>
      </c>
      <c r="L67" s="6">
        <f t="shared" si="13"/>
        <v>223</v>
      </c>
      <c r="M67" s="6">
        <f t="shared" si="13"/>
        <v>63</v>
      </c>
      <c r="N67" s="6">
        <f t="shared" si="13"/>
        <v>3608</v>
      </c>
      <c r="O67" s="2">
        <f t="shared" si="13"/>
        <v>3508</v>
      </c>
      <c r="P67" s="6">
        <f t="shared" si="13"/>
        <v>506</v>
      </c>
      <c r="Q67" s="6">
        <f t="shared" si="13"/>
        <v>410</v>
      </c>
      <c r="R67" s="6">
        <f t="shared" si="13"/>
        <v>2549</v>
      </c>
      <c r="S67" s="3">
        <f t="shared" si="2"/>
        <v>0.11687571265678449</v>
      </c>
      <c r="T67" s="4">
        <f t="shared" si="3"/>
        <v>1.5358361774744027E-2</v>
      </c>
      <c r="U67" s="4">
        <f t="shared" si="4"/>
        <v>0.58599967516647722</v>
      </c>
    </row>
    <row r="68" spans="1:21" ht="14.4">
      <c r="A68" s="1" t="str">
        <f>all!A68</f>
        <v>Jackson</v>
      </c>
      <c r="B68" s="1" t="s">
        <v>224</v>
      </c>
      <c r="C68" s="126">
        <v>79</v>
      </c>
      <c r="D68" s="126">
        <v>79</v>
      </c>
      <c r="E68" s="126">
        <v>0</v>
      </c>
      <c r="F68" s="126">
        <v>0</v>
      </c>
      <c r="G68" s="2">
        <v>285</v>
      </c>
      <c r="H68" s="1">
        <v>285</v>
      </c>
      <c r="I68" s="1">
        <v>0</v>
      </c>
      <c r="J68" s="1"/>
      <c r="K68" s="2">
        <f>C68+C69</f>
        <v>229</v>
      </c>
      <c r="L68" s="6">
        <f t="shared" ref="L68:R68" si="14">D68+D69</f>
        <v>214</v>
      </c>
      <c r="M68" s="6">
        <f t="shared" si="14"/>
        <v>0</v>
      </c>
      <c r="N68" s="6">
        <f t="shared" si="14"/>
        <v>3</v>
      </c>
      <c r="O68" s="2">
        <f t="shared" si="14"/>
        <v>285</v>
      </c>
      <c r="P68" s="6">
        <f t="shared" si="14"/>
        <v>285</v>
      </c>
      <c r="Q68" s="6">
        <f t="shared" si="14"/>
        <v>0</v>
      </c>
      <c r="R68" s="6">
        <f t="shared" si="14"/>
        <v>0</v>
      </c>
      <c r="S68" s="3">
        <f t="shared" si="2"/>
        <v>0</v>
      </c>
      <c r="T68" s="4">
        <f t="shared" si="3"/>
        <v>0</v>
      </c>
      <c r="U68" s="4">
        <f t="shared" si="4"/>
        <v>1</v>
      </c>
    </row>
    <row r="69" spans="1:21" ht="14.4">
      <c r="A69" s="1"/>
      <c r="B69" s="1" t="s">
        <v>225</v>
      </c>
      <c r="C69" s="1">
        <v>150</v>
      </c>
      <c r="D69" s="1">
        <v>135</v>
      </c>
      <c r="E69" s="1">
        <v>0</v>
      </c>
      <c r="F69" s="1">
        <v>3</v>
      </c>
      <c r="G69" s="2"/>
      <c r="H69" s="1"/>
      <c r="I69" s="1"/>
      <c r="J69" s="1">
        <v>0</v>
      </c>
      <c r="K69" s="2"/>
      <c r="L69" s="1"/>
      <c r="M69" s="1"/>
      <c r="N69" s="1"/>
      <c r="O69" s="2"/>
      <c r="P69" s="1"/>
      <c r="Q69" s="1"/>
      <c r="R69" s="1"/>
      <c r="S69" s="3" t="str">
        <f t="shared" si="2"/>
        <v/>
      </c>
      <c r="T69" s="4" t="str">
        <f t="shared" si="3"/>
        <v/>
      </c>
      <c r="U69" s="4" t="str">
        <f t="shared" si="4"/>
        <v/>
      </c>
    </row>
    <row r="70" spans="1:21" ht="14.4">
      <c r="A70" s="1" t="str">
        <f>all!A70</f>
        <v>Johnston</v>
      </c>
      <c r="B70" s="1" t="s">
        <v>227</v>
      </c>
      <c r="C70" s="1"/>
      <c r="D70" s="1"/>
      <c r="E70" s="1"/>
      <c r="F70" s="1"/>
      <c r="G70" s="2"/>
      <c r="H70" s="1"/>
      <c r="I70" s="1"/>
      <c r="J70" s="1"/>
      <c r="K70" s="2">
        <f>SUM(C70:C73)</f>
        <v>3770</v>
      </c>
      <c r="L70" s="6">
        <f t="shared" ref="L70:Q70" si="15">SUM(D70:D73)</f>
        <v>2159</v>
      </c>
      <c r="M70" s="6">
        <f t="shared" si="15"/>
        <v>28</v>
      </c>
      <c r="N70" s="6">
        <f t="shared" si="15"/>
        <v>1583</v>
      </c>
      <c r="O70" s="2">
        <f t="shared" si="15"/>
        <v>5515</v>
      </c>
      <c r="P70" s="6">
        <f t="shared" si="15"/>
        <v>3612</v>
      </c>
      <c r="Q70" s="6">
        <f t="shared" si="15"/>
        <v>298</v>
      </c>
      <c r="R70" s="1">
        <f t="shared" ref="R70" si="16">J70+J71</f>
        <v>1605</v>
      </c>
      <c r="S70" s="3">
        <f t="shared" ref="S70:S134" si="17">IFERROR(Q70/O70,"")</f>
        <v>5.4034451495920219E-2</v>
      </c>
      <c r="T70" s="4">
        <f t="shared" ref="T70:T134" si="18">IFERROR(M70/K70,"")</f>
        <v>7.4270557029177718E-3</v>
      </c>
      <c r="U70" s="4">
        <f t="shared" ref="U70:U136" si="19">IFERROR(N70/(N70+R70),"")</f>
        <v>0.49654956085319951</v>
      </c>
    </row>
    <row r="71" spans="1:21" ht="14.4">
      <c r="A71" s="1"/>
      <c r="B71" s="1" t="s">
        <v>228</v>
      </c>
      <c r="C71" s="1">
        <v>3770</v>
      </c>
      <c r="D71" s="1">
        <v>2159</v>
      </c>
      <c r="E71" s="1">
        <v>28</v>
      </c>
      <c r="F71" s="1">
        <v>1583</v>
      </c>
      <c r="G71" s="2">
        <v>5515</v>
      </c>
      <c r="H71" s="1">
        <v>3612</v>
      </c>
      <c r="I71" s="1">
        <v>298</v>
      </c>
      <c r="J71" s="1">
        <v>1605</v>
      </c>
      <c r="K71" s="2"/>
      <c r="L71" s="6"/>
      <c r="M71" s="6"/>
      <c r="N71" s="6"/>
      <c r="O71" s="2"/>
      <c r="P71" s="6"/>
      <c r="Q71" s="6"/>
      <c r="R71" s="1"/>
      <c r="S71" s="3" t="str">
        <f t="shared" si="17"/>
        <v/>
      </c>
      <c r="T71" s="4" t="str">
        <f t="shared" si="18"/>
        <v/>
      </c>
      <c r="U71" s="4" t="str">
        <f t="shared" si="19"/>
        <v/>
      </c>
    </row>
    <row r="72" spans="1:21" ht="14.4">
      <c r="A72" s="1"/>
      <c r="B72" s="1" t="s">
        <v>229</v>
      </c>
      <c r="C72" s="1"/>
      <c r="D72" s="1"/>
      <c r="E72" s="1"/>
      <c r="F72" s="1"/>
      <c r="G72" s="2"/>
      <c r="H72" s="1"/>
      <c r="I72" s="1"/>
      <c r="J72" s="1"/>
      <c r="K72" s="2"/>
      <c r="L72" s="6"/>
      <c r="M72" s="6"/>
      <c r="N72" s="6"/>
      <c r="O72" s="2"/>
      <c r="P72" s="6"/>
      <c r="Q72" s="6"/>
      <c r="R72" s="1"/>
      <c r="S72" s="3" t="str">
        <f t="shared" si="17"/>
        <v/>
      </c>
      <c r="T72" s="4" t="str">
        <f t="shared" si="18"/>
        <v/>
      </c>
      <c r="U72" s="4" t="str">
        <f t="shared" si="19"/>
        <v/>
      </c>
    </row>
    <row r="73" spans="1:21" ht="14.4">
      <c r="A73" s="1"/>
      <c r="B73" s="1" t="s">
        <v>230</v>
      </c>
      <c r="C73" s="1"/>
      <c r="D73" s="1"/>
      <c r="E73" s="1"/>
      <c r="F73" s="1"/>
      <c r="G73" s="2"/>
      <c r="H73" s="1"/>
      <c r="I73" s="1"/>
      <c r="J73" s="1"/>
      <c r="K73" s="2"/>
      <c r="L73" s="6"/>
      <c r="M73" s="6"/>
      <c r="N73" s="6"/>
      <c r="O73" s="2"/>
      <c r="P73" s="6"/>
      <c r="Q73" s="6"/>
      <c r="R73" s="1"/>
      <c r="S73" s="3" t="str">
        <f t="shared" si="17"/>
        <v/>
      </c>
      <c r="T73" s="4" t="str">
        <f t="shared" si="18"/>
        <v/>
      </c>
      <c r="U73" s="4" t="str">
        <f t="shared" si="19"/>
        <v/>
      </c>
    </row>
    <row r="74" spans="1:21" ht="14.4">
      <c r="A74" s="1" t="str">
        <f>all!A74</f>
        <v>Lee</v>
      </c>
      <c r="B74" s="1" t="s">
        <v>232</v>
      </c>
      <c r="C74" s="1"/>
      <c r="D74" s="1"/>
      <c r="E74" s="1"/>
      <c r="F74" s="1"/>
      <c r="G74" s="2"/>
      <c r="H74" s="1"/>
      <c r="I74" s="1"/>
      <c r="J74" s="1"/>
      <c r="K74" s="2">
        <f t="shared" si="13"/>
        <v>0</v>
      </c>
      <c r="L74" s="6">
        <f t="shared" si="13"/>
        <v>0</v>
      </c>
      <c r="M74" s="6">
        <f t="shared" si="13"/>
        <v>0</v>
      </c>
      <c r="N74" s="6">
        <f t="shared" si="13"/>
        <v>0</v>
      </c>
      <c r="O74" s="2">
        <f t="shared" si="13"/>
        <v>0</v>
      </c>
      <c r="P74" s="6">
        <f t="shared" si="13"/>
        <v>0</v>
      </c>
      <c r="Q74" s="6">
        <f t="shared" si="13"/>
        <v>0</v>
      </c>
      <c r="R74" s="1">
        <f t="shared" si="13"/>
        <v>0</v>
      </c>
      <c r="S74" s="3" t="str">
        <f t="shared" si="17"/>
        <v/>
      </c>
      <c r="T74" s="4" t="str">
        <f t="shared" si="18"/>
        <v/>
      </c>
      <c r="U74" s="4" t="str">
        <f t="shared" si="19"/>
        <v/>
      </c>
    </row>
    <row r="75" spans="1:21" ht="14.4">
      <c r="A75" s="1" t="str">
        <f>all!A75</f>
        <v>Lenoir</v>
      </c>
      <c r="B75" s="1" t="s">
        <v>234</v>
      </c>
      <c r="C75" s="1">
        <v>1445</v>
      </c>
      <c r="D75" s="1">
        <v>280</v>
      </c>
      <c r="E75" s="1">
        <v>14</v>
      </c>
      <c r="F75" s="1">
        <v>1020</v>
      </c>
      <c r="G75" s="2">
        <v>2045</v>
      </c>
      <c r="H75" s="1">
        <v>1054</v>
      </c>
      <c r="I75" s="1">
        <v>133</v>
      </c>
      <c r="J75" s="1">
        <v>817</v>
      </c>
      <c r="K75" s="2">
        <f t="shared" si="13"/>
        <v>1445</v>
      </c>
      <c r="L75" s="6">
        <f t="shared" si="13"/>
        <v>280</v>
      </c>
      <c r="M75" s="6">
        <f t="shared" si="13"/>
        <v>14</v>
      </c>
      <c r="N75" s="6">
        <f t="shared" si="13"/>
        <v>1020</v>
      </c>
      <c r="O75" s="2">
        <f t="shared" si="13"/>
        <v>2045</v>
      </c>
      <c r="P75" s="6">
        <f t="shared" si="13"/>
        <v>1054</v>
      </c>
      <c r="Q75" s="6">
        <f t="shared" si="13"/>
        <v>133</v>
      </c>
      <c r="R75" s="1">
        <f t="shared" si="13"/>
        <v>817</v>
      </c>
      <c r="S75" s="3">
        <f t="shared" si="17"/>
        <v>6.5036674816625922E-2</v>
      </c>
      <c r="T75" s="4">
        <f t="shared" si="18"/>
        <v>9.688581314878892E-3</v>
      </c>
      <c r="U75" s="4">
        <f t="shared" si="19"/>
        <v>0.55525313010342947</v>
      </c>
    </row>
    <row r="76" spans="1:21" ht="14.4">
      <c r="A76" s="1" t="str">
        <f>all!A76</f>
        <v>Lincoln</v>
      </c>
      <c r="B76" s="1" t="s">
        <v>236</v>
      </c>
      <c r="C76" s="1"/>
      <c r="D76" s="1"/>
      <c r="E76" s="1"/>
      <c r="F76" s="1"/>
      <c r="G76" s="2"/>
      <c r="H76" s="1"/>
      <c r="I76" s="1"/>
      <c r="J76" s="1"/>
      <c r="K76" s="2">
        <f t="shared" si="13"/>
        <v>0</v>
      </c>
      <c r="L76" s="6">
        <f t="shared" si="13"/>
        <v>0</v>
      </c>
      <c r="M76" s="6">
        <f t="shared" si="13"/>
        <v>0</v>
      </c>
      <c r="N76" s="6">
        <f t="shared" si="13"/>
        <v>0</v>
      </c>
      <c r="O76" s="2">
        <f t="shared" si="13"/>
        <v>0</v>
      </c>
      <c r="P76" s="6">
        <f t="shared" si="13"/>
        <v>0</v>
      </c>
      <c r="Q76" s="6">
        <f t="shared" si="13"/>
        <v>0</v>
      </c>
      <c r="R76" s="1">
        <f t="shared" si="13"/>
        <v>0</v>
      </c>
      <c r="S76" s="3" t="str">
        <f t="shared" si="17"/>
        <v/>
      </c>
      <c r="T76" s="4" t="str">
        <f t="shared" si="18"/>
        <v/>
      </c>
      <c r="U76" s="4" t="str">
        <f t="shared" si="19"/>
        <v/>
      </c>
    </row>
    <row r="77" spans="1:21" ht="14.4">
      <c r="A77" s="1" t="str">
        <f>all!A77</f>
        <v>Macon</v>
      </c>
      <c r="B77" s="1" t="s">
        <v>238</v>
      </c>
      <c r="C77" s="1"/>
      <c r="D77" s="1"/>
      <c r="E77" s="1"/>
      <c r="F77" s="1"/>
      <c r="G77" s="2"/>
      <c r="H77" s="1"/>
      <c r="I77" s="1"/>
      <c r="J77" s="1"/>
      <c r="K77" s="2">
        <f>C77+C78</f>
        <v>0</v>
      </c>
      <c r="L77" s="6">
        <f t="shared" ref="L77:R77" si="20">D77+D78</f>
        <v>0</v>
      </c>
      <c r="M77" s="6">
        <f t="shared" si="20"/>
        <v>0</v>
      </c>
      <c r="N77" s="6">
        <f t="shared" si="20"/>
        <v>0</v>
      </c>
      <c r="O77" s="2">
        <f t="shared" si="20"/>
        <v>0</v>
      </c>
      <c r="P77" s="6">
        <f t="shared" si="20"/>
        <v>0</v>
      </c>
      <c r="Q77" s="6">
        <f t="shared" si="20"/>
        <v>0</v>
      </c>
      <c r="R77" s="1">
        <f t="shared" si="20"/>
        <v>0</v>
      </c>
      <c r="S77" s="3" t="str">
        <f t="shared" si="17"/>
        <v/>
      </c>
      <c r="T77" s="4" t="str">
        <f t="shared" si="18"/>
        <v/>
      </c>
      <c r="U77" s="4" t="str">
        <f t="shared" si="19"/>
        <v/>
      </c>
    </row>
    <row r="78" spans="1:21" ht="14.4">
      <c r="A78" s="1" t="str">
        <f>all!A78</f>
        <v>Madison</v>
      </c>
      <c r="B78" s="1" t="s">
        <v>239</v>
      </c>
      <c r="C78" s="1"/>
      <c r="D78" s="1"/>
      <c r="E78" s="1"/>
      <c r="F78" s="1"/>
      <c r="G78" s="2"/>
      <c r="H78" s="1"/>
      <c r="I78" s="1"/>
      <c r="J78" s="1"/>
      <c r="K78" s="2"/>
      <c r="L78" s="6"/>
      <c r="M78" s="6"/>
      <c r="N78" s="6"/>
      <c r="O78" s="2"/>
      <c r="P78" s="6"/>
      <c r="Q78" s="6"/>
      <c r="R78" s="1"/>
      <c r="S78" s="3" t="str">
        <f t="shared" si="17"/>
        <v/>
      </c>
      <c r="T78" s="4" t="str">
        <f t="shared" si="18"/>
        <v/>
      </c>
      <c r="U78" s="4" t="str">
        <f t="shared" si="19"/>
        <v/>
      </c>
    </row>
    <row r="79" spans="1:21" ht="14.4">
      <c r="A79" s="1" t="s">
        <v>339</v>
      </c>
      <c r="B79" s="1" t="s">
        <v>241</v>
      </c>
      <c r="C79" s="1"/>
      <c r="D79" s="1"/>
      <c r="E79" s="1"/>
      <c r="F79" s="1"/>
      <c r="G79" s="2"/>
      <c r="H79" s="1"/>
      <c r="I79" s="1"/>
      <c r="J79" s="1"/>
      <c r="K79" s="2">
        <f t="shared" si="13"/>
        <v>0</v>
      </c>
      <c r="L79" s="6">
        <f t="shared" si="13"/>
        <v>0</v>
      </c>
      <c r="M79" s="6">
        <f t="shared" si="13"/>
        <v>0</v>
      </c>
      <c r="N79" s="6">
        <f t="shared" si="13"/>
        <v>0</v>
      </c>
      <c r="O79" s="2">
        <f t="shared" si="13"/>
        <v>0</v>
      </c>
      <c r="P79" s="6">
        <f t="shared" si="13"/>
        <v>0</v>
      </c>
      <c r="Q79" s="6">
        <f t="shared" si="13"/>
        <v>0</v>
      </c>
      <c r="R79" s="1">
        <f t="shared" si="13"/>
        <v>0</v>
      </c>
      <c r="S79" s="3" t="str">
        <f t="shared" si="17"/>
        <v/>
      </c>
      <c r="T79" s="4" t="str">
        <f t="shared" si="18"/>
        <v/>
      </c>
      <c r="U79" s="4" t="str">
        <f t="shared" si="19"/>
        <v/>
      </c>
    </row>
    <row r="80" spans="1:21" ht="14.4">
      <c r="A80" s="1" t="str">
        <f>all!A80</f>
        <v>Mcdowell</v>
      </c>
      <c r="B80" s="1" t="s">
        <v>243</v>
      </c>
      <c r="C80" s="1"/>
      <c r="D80" s="1"/>
      <c r="E80" s="1"/>
      <c r="F80" s="1"/>
      <c r="G80" s="2"/>
      <c r="H80" s="1"/>
      <c r="I80" s="1"/>
      <c r="J80" s="1"/>
      <c r="K80" s="2">
        <f t="shared" si="13"/>
        <v>0</v>
      </c>
      <c r="L80" s="6">
        <f t="shared" si="13"/>
        <v>0</v>
      </c>
      <c r="M80" s="6">
        <f t="shared" si="13"/>
        <v>0</v>
      </c>
      <c r="N80" s="6">
        <f t="shared" si="13"/>
        <v>0</v>
      </c>
      <c r="O80" s="2">
        <f t="shared" si="13"/>
        <v>0</v>
      </c>
      <c r="P80" s="6">
        <f t="shared" si="13"/>
        <v>0</v>
      </c>
      <c r="Q80" s="6">
        <f t="shared" si="13"/>
        <v>0</v>
      </c>
      <c r="R80" s="1">
        <f t="shared" si="13"/>
        <v>0</v>
      </c>
      <c r="S80" s="3" t="str">
        <f t="shared" si="17"/>
        <v/>
      </c>
      <c r="T80" s="4" t="str">
        <f t="shared" si="18"/>
        <v/>
      </c>
      <c r="U80" s="4" t="str">
        <f t="shared" si="19"/>
        <v/>
      </c>
    </row>
    <row r="81" spans="1:21" ht="14.4">
      <c r="A81" s="1" t="str">
        <f>all!A81</f>
        <v>Mecklenburg</v>
      </c>
      <c r="B81" s="1" t="s">
        <v>245</v>
      </c>
      <c r="C81" s="1">
        <v>7980</v>
      </c>
      <c r="D81" s="1">
        <v>1065</v>
      </c>
      <c r="E81" s="1">
        <v>223</v>
      </c>
      <c r="F81" s="1">
        <v>6508</v>
      </c>
      <c r="G81" s="2">
        <v>9669</v>
      </c>
      <c r="H81" s="1">
        <v>2838</v>
      </c>
      <c r="I81" s="1">
        <v>1677</v>
      </c>
      <c r="J81" s="1">
        <v>5076</v>
      </c>
      <c r="K81" s="2">
        <f>SUM(C81:C83)</f>
        <v>7980</v>
      </c>
      <c r="L81" s="6">
        <f t="shared" ref="L81:Q81" si="21">SUM(D81:D83)</f>
        <v>1065</v>
      </c>
      <c r="M81" s="6">
        <f t="shared" si="21"/>
        <v>223</v>
      </c>
      <c r="N81" s="6">
        <f t="shared" si="21"/>
        <v>6508</v>
      </c>
      <c r="O81" s="2">
        <f t="shared" si="21"/>
        <v>9669</v>
      </c>
      <c r="P81" s="6">
        <f t="shared" si="21"/>
        <v>2838</v>
      </c>
      <c r="Q81" s="6">
        <f t="shared" si="21"/>
        <v>1677</v>
      </c>
      <c r="R81" s="1">
        <f t="shared" ref="R81" si="22">J81+J82</f>
        <v>5076</v>
      </c>
      <c r="S81" s="3">
        <f t="shared" si="17"/>
        <v>0.17344089357741235</v>
      </c>
      <c r="T81" s="4">
        <f t="shared" si="18"/>
        <v>2.794486215538847E-2</v>
      </c>
      <c r="U81" s="4">
        <f t="shared" si="19"/>
        <v>0.56180939226519333</v>
      </c>
    </row>
    <row r="82" spans="1:21" ht="14.4">
      <c r="A82" s="1"/>
      <c r="B82" s="1" t="s">
        <v>246</v>
      </c>
      <c r="C82" s="1"/>
      <c r="D82" s="1"/>
      <c r="E82" s="1"/>
      <c r="F82" s="1"/>
      <c r="G82" s="2"/>
      <c r="H82" s="1"/>
      <c r="I82" s="1"/>
      <c r="J82" s="1"/>
      <c r="K82" s="2"/>
      <c r="L82" s="1"/>
      <c r="M82" s="1"/>
      <c r="N82" s="1"/>
      <c r="O82" s="2"/>
      <c r="P82" s="1"/>
      <c r="Q82" s="1"/>
      <c r="R82" s="1"/>
      <c r="S82" s="3" t="str">
        <f t="shared" si="17"/>
        <v/>
      </c>
      <c r="T82" s="4" t="str">
        <f t="shared" si="18"/>
        <v/>
      </c>
      <c r="U82" s="4" t="str">
        <f t="shared" si="19"/>
        <v/>
      </c>
    </row>
    <row r="83" spans="1:21" ht="14.4">
      <c r="A83" s="1"/>
      <c r="B83" s="1" t="s">
        <v>247</v>
      </c>
      <c r="C83" s="1"/>
      <c r="D83" s="1"/>
      <c r="E83" s="1"/>
      <c r="F83" s="1"/>
      <c r="G83" s="2"/>
      <c r="H83" s="1"/>
      <c r="I83" s="1"/>
      <c r="J83" s="1"/>
      <c r="K83" s="2"/>
      <c r="L83" s="1"/>
      <c r="M83" s="1"/>
      <c r="N83" s="1"/>
      <c r="O83" s="2"/>
      <c r="P83" s="1"/>
      <c r="Q83" s="1"/>
      <c r="R83" s="1"/>
      <c r="S83" s="3" t="str">
        <f t="shared" si="17"/>
        <v/>
      </c>
      <c r="T83" s="4" t="str">
        <f t="shared" si="18"/>
        <v/>
      </c>
      <c r="U83" s="4" t="str">
        <f t="shared" si="19"/>
        <v/>
      </c>
    </row>
    <row r="84" spans="1:21" ht="14.4">
      <c r="A84" s="1" t="str">
        <f>all!A84</f>
        <v>Mitchell</v>
      </c>
      <c r="B84" s="1" t="s">
        <v>249</v>
      </c>
      <c r="C84" s="1">
        <v>574</v>
      </c>
      <c r="D84" s="1">
        <v>184</v>
      </c>
      <c r="E84" s="1">
        <v>6</v>
      </c>
      <c r="F84" s="1">
        <v>414</v>
      </c>
      <c r="G84" s="2">
        <v>645</v>
      </c>
      <c r="H84" s="1">
        <v>341</v>
      </c>
      <c r="I84" s="1">
        <v>51</v>
      </c>
      <c r="J84" s="1">
        <v>229</v>
      </c>
      <c r="K84" s="2">
        <f t="shared" ref="K84:R86" si="23">C84</f>
        <v>574</v>
      </c>
      <c r="L84" s="1">
        <f t="shared" si="23"/>
        <v>184</v>
      </c>
      <c r="M84" s="1">
        <f t="shared" si="23"/>
        <v>6</v>
      </c>
      <c r="N84" s="1">
        <f t="shared" si="23"/>
        <v>414</v>
      </c>
      <c r="O84" s="2">
        <f t="shared" si="23"/>
        <v>645</v>
      </c>
      <c r="P84" s="1">
        <f t="shared" si="23"/>
        <v>341</v>
      </c>
      <c r="Q84" s="1">
        <f t="shared" si="23"/>
        <v>51</v>
      </c>
      <c r="R84" s="1">
        <f t="shared" si="23"/>
        <v>229</v>
      </c>
      <c r="S84" s="3">
        <f t="shared" si="17"/>
        <v>7.9069767441860464E-2</v>
      </c>
      <c r="T84" s="4">
        <f t="shared" si="18"/>
        <v>1.0452961672473868E-2</v>
      </c>
      <c r="U84" s="4">
        <f t="shared" si="19"/>
        <v>0.64385692068429234</v>
      </c>
    </row>
    <row r="85" spans="1:21" ht="14.4">
      <c r="A85" s="1" t="str">
        <f>all!A85</f>
        <v>Montgomery</v>
      </c>
      <c r="B85" s="1" t="s">
        <v>251</v>
      </c>
      <c r="C85" s="1">
        <v>430</v>
      </c>
      <c r="D85" s="1">
        <v>0</v>
      </c>
      <c r="E85" s="1">
        <v>0</v>
      </c>
      <c r="F85" s="1">
        <v>430</v>
      </c>
      <c r="G85" s="2">
        <v>708</v>
      </c>
      <c r="H85" s="1">
        <v>0</v>
      </c>
      <c r="I85" s="1">
        <v>51</v>
      </c>
      <c r="J85" s="1">
        <v>657</v>
      </c>
      <c r="K85" s="2">
        <f t="shared" si="23"/>
        <v>430</v>
      </c>
      <c r="L85" s="1">
        <f t="shared" si="23"/>
        <v>0</v>
      </c>
      <c r="M85" s="1">
        <f t="shared" si="23"/>
        <v>0</v>
      </c>
      <c r="N85" s="1">
        <f t="shared" si="23"/>
        <v>430</v>
      </c>
      <c r="O85" s="2">
        <f t="shared" si="23"/>
        <v>708</v>
      </c>
      <c r="P85" s="1">
        <f t="shared" si="23"/>
        <v>0</v>
      </c>
      <c r="Q85" s="1">
        <f t="shared" si="23"/>
        <v>51</v>
      </c>
      <c r="R85" s="1">
        <f t="shared" si="23"/>
        <v>657</v>
      </c>
      <c r="S85" s="3">
        <f t="shared" si="17"/>
        <v>7.2033898305084748E-2</v>
      </c>
      <c r="T85" s="4">
        <f t="shared" si="18"/>
        <v>0</v>
      </c>
      <c r="U85" s="4">
        <f t="shared" si="19"/>
        <v>0.39558417663293466</v>
      </c>
    </row>
    <row r="86" spans="1:21" ht="14.4">
      <c r="A86" s="1" t="str">
        <f>all!A86</f>
        <v>Moore</v>
      </c>
      <c r="B86" s="1" t="s">
        <v>253</v>
      </c>
      <c r="C86" s="1">
        <v>1825</v>
      </c>
      <c r="D86" s="1">
        <v>358</v>
      </c>
      <c r="E86" s="1">
        <v>20</v>
      </c>
      <c r="F86" s="1">
        <v>1439</v>
      </c>
      <c r="G86" s="2">
        <v>2431</v>
      </c>
      <c r="H86" s="1">
        <v>932</v>
      </c>
      <c r="I86" s="1">
        <v>218</v>
      </c>
      <c r="J86" s="1">
        <v>1248</v>
      </c>
      <c r="K86" s="2">
        <f t="shared" si="23"/>
        <v>1825</v>
      </c>
      <c r="L86" s="1">
        <f t="shared" si="23"/>
        <v>358</v>
      </c>
      <c r="M86" s="1">
        <f t="shared" si="23"/>
        <v>20</v>
      </c>
      <c r="N86" s="1">
        <f t="shared" si="23"/>
        <v>1439</v>
      </c>
      <c r="O86" s="2">
        <f t="shared" si="23"/>
        <v>2431</v>
      </c>
      <c r="P86" s="1">
        <f t="shared" si="23"/>
        <v>932</v>
      </c>
      <c r="Q86" s="1">
        <f t="shared" si="23"/>
        <v>218</v>
      </c>
      <c r="R86" s="1">
        <f t="shared" si="23"/>
        <v>1248</v>
      </c>
      <c r="S86" s="3">
        <f t="shared" si="17"/>
        <v>8.9675030851501442E-2</v>
      </c>
      <c r="T86" s="4">
        <f t="shared" si="18"/>
        <v>1.0958904109589041E-2</v>
      </c>
      <c r="U86" s="4">
        <f t="shared" si="19"/>
        <v>0.53554149609229629</v>
      </c>
    </row>
    <row r="87" spans="1:21" ht="14.4">
      <c r="A87" s="1" t="str">
        <f>all!A87</f>
        <v>Nash</v>
      </c>
      <c r="B87" s="1" t="s">
        <v>255</v>
      </c>
      <c r="C87" s="1">
        <v>871</v>
      </c>
      <c r="D87" s="1">
        <v>105</v>
      </c>
      <c r="E87" s="1">
        <v>19</v>
      </c>
      <c r="F87" s="1">
        <v>742</v>
      </c>
      <c r="G87" s="2">
        <v>1556</v>
      </c>
      <c r="H87" s="1">
        <v>542</v>
      </c>
      <c r="I87" s="1">
        <v>242</v>
      </c>
      <c r="J87" s="1">
        <v>733</v>
      </c>
      <c r="K87" s="2">
        <f>C87+C88</f>
        <v>871</v>
      </c>
      <c r="L87" s="6">
        <f t="shared" ref="L87:R87" si="24">D87+D88</f>
        <v>105</v>
      </c>
      <c r="M87" s="6">
        <f t="shared" si="24"/>
        <v>19</v>
      </c>
      <c r="N87" s="6">
        <f t="shared" si="24"/>
        <v>742</v>
      </c>
      <c r="O87" s="2">
        <f t="shared" si="24"/>
        <v>1556</v>
      </c>
      <c r="P87" s="6">
        <f t="shared" si="24"/>
        <v>542</v>
      </c>
      <c r="Q87" s="6">
        <f t="shared" si="24"/>
        <v>242</v>
      </c>
      <c r="R87" s="1">
        <f t="shared" si="24"/>
        <v>733</v>
      </c>
      <c r="S87" s="3">
        <f t="shared" si="17"/>
        <v>0.15552699228791775</v>
      </c>
      <c r="T87" s="4">
        <f t="shared" si="18"/>
        <v>2.1814006888633754E-2</v>
      </c>
      <c r="U87" s="4">
        <f t="shared" si="19"/>
        <v>0.50305084745762707</v>
      </c>
    </row>
    <row r="88" spans="1:21" ht="14.4">
      <c r="A88" s="1"/>
      <c r="B88" s="1" t="s">
        <v>256</v>
      </c>
      <c r="C88" s="1"/>
      <c r="D88" s="1"/>
      <c r="E88" s="1"/>
      <c r="F88" s="1"/>
      <c r="G88" s="2"/>
      <c r="H88" s="1"/>
      <c r="I88" s="1"/>
      <c r="J88" s="1"/>
      <c r="K88" s="2"/>
      <c r="L88" s="6"/>
      <c r="M88" s="6"/>
      <c r="N88" s="6"/>
      <c r="O88" s="2"/>
      <c r="P88" s="6"/>
      <c r="Q88" s="6"/>
      <c r="R88" s="1"/>
      <c r="S88" s="3" t="str">
        <f t="shared" si="17"/>
        <v/>
      </c>
      <c r="T88" s="4" t="str">
        <f t="shared" si="18"/>
        <v/>
      </c>
      <c r="U88" s="4" t="str">
        <f t="shared" si="19"/>
        <v/>
      </c>
    </row>
    <row r="89" spans="1:21" ht="14.4">
      <c r="A89" s="1" t="str">
        <f>all!A89</f>
        <v>New Hanover</v>
      </c>
      <c r="B89" s="1" t="s">
        <v>258</v>
      </c>
      <c r="C89" s="1">
        <v>2128</v>
      </c>
      <c r="D89" s="1">
        <v>474</v>
      </c>
      <c r="E89" s="1">
        <v>117</v>
      </c>
      <c r="F89" s="1">
        <v>1426</v>
      </c>
      <c r="G89" s="2">
        <v>1900</v>
      </c>
      <c r="H89" s="1">
        <v>523</v>
      </c>
      <c r="I89" s="1">
        <v>651</v>
      </c>
      <c r="J89" s="1">
        <v>687</v>
      </c>
      <c r="K89" s="2">
        <f>C89+C90</f>
        <v>2128</v>
      </c>
      <c r="L89" s="6">
        <f t="shared" ref="L89:R89" si="25">D89+D90</f>
        <v>474</v>
      </c>
      <c r="M89" s="6">
        <f t="shared" si="25"/>
        <v>117</v>
      </c>
      <c r="N89" s="6">
        <f t="shared" si="25"/>
        <v>1426</v>
      </c>
      <c r="O89" s="2">
        <f t="shared" si="25"/>
        <v>1900</v>
      </c>
      <c r="P89" s="6">
        <f t="shared" si="25"/>
        <v>523</v>
      </c>
      <c r="Q89" s="6">
        <f t="shared" si="25"/>
        <v>651</v>
      </c>
      <c r="R89" s="1">
        <f t="shared" si="25"/>
        <v>687</v>
      </c>
      <c r="S89" s="3">
        <f t="shared" si="17"/>
        <v>0.3426315789473684</v>
      </c>
      <c r="T89" s="4">
        <f t="shared" si="18"/>
        <v>5.4981203007518797E-2</v>
      </c>
      <c r="U89" s="4">
        <f t="shared" si="19"/>
        <v>0.67486985328916238</v>
      </c>
    </row>
    <row r="90" spans="1:21" ht="14.4">
      <c r="A90" s="1"/>
      <c r="B90" s="1" t="s">
        <v>259</v>
      </c>
      <c r="C90" s="1"/>
      <c r="D90" s="1"/>
      <c r="E90" s="1"/>
      <c r="F90" s="1"/>
      <c r="G90" s="2"/>
      <c r="H90" s="1"/>
      <c r="I90" s="1"/>
      <c r="J90" s="1"/>
      <c r="K90" s="2"/>
      <c r="L90" s="6"/>
      <c r="M90" s="6"/>
      <c r="N90" s="6"/>
      <c r="O90" s="2"/>
      <c r="P90" s="6"/>
      <c r="Q90" s="6"/>
      <c r="R90" s="1"/>
      <c r="S90" s="3" t="str">
        <f t="shared" si="17"/>
        <v/>
      </c>
      <c r="T90" s="4" t="str">
        <f t="shared" si="18"/>
        <v/>
      </c>
      <c r="U90" s="4" t="str">
        <f t="shared" si="19"/>
        <v/>
      </c>
    </row>
    <row r="91" spans="1:21" ht="14.4">
      <c r="A91" s="1" t="str">
        <f>all!A91</f>
        <v>Northampton</v>
      </c>
      <c r="B91" s="1" t="s">
        <v>261</v>
      </c>
      <c r="C91" s="1"/>
      <c r="D91" s="1"/>
      <c r="E91" s="1"/>
      <c r="F91" s="1"/>
      <c r="G91" s="2"/>
      <c r="H91" s="1"/>
      <c r="I91" s="1"/>
      <c r="J91" s="1"/>
      <c r="K91" s="2">
        <f>C91+C92</f>
        <v>233</v>
      </c>
      <c r="L91" s="6">
        <f t="shared" ref="L91:Q91" si="26">SUM(D91:D95)</f>
        <v>0</v>
      </c>
      <c r="M91" s="6">
        <f t="shared" si="26"/>
        <v>0</v>
      </c>
      <c r="N91" s="6">
        <f t="shared" si="26"/>
        <v>233</v>
      </c>
      <c r="O91" s="2">
        <f t="shared" si="26"/>
        <v>380</v>
      </c>
      <c r="P91" s="6">
        <f t="shared" si="26"/>
        <v>0</v>
      </c>
      <c r="Q91" s="6">
        <f t="shared" si="26"/>
        <v>0</v>
      </c>
      <c r="R91" s="1">
        <f t="shared" ref="R91" si="27">J91+J92</f>
        <v>375</v>
      </c>
      <c r="S91" s="3">
        <f t="shared" si="17"/>
        <v>0</v>
      </c>
      <c r="T91" s="4">
        <f t="shared" si="18"/>
        <v>0</v>
      </c>
      <c r="U91" s="4">
        <f t="shared" si="19"/>
        <v>0.38322368421052633</v>
      </c>
    </row>
    <row r="92" spans="1:21" ht="14.4">
      <c r="A92" s="1"/>
      <c r="B92" s="1" t="s">
        <v>262</v>
      </c>
      <c r="C92" s="1">
        <v>233</v>
      </c>
      <c r="D92" s="1">
        <v>0</v>
      </c>
      <c r="E92" s="1">
        <v>0</v>
      </c>
      <c r="F92" s="1">
        <v>233</v>
      </c>
      <c r="G92" s="2">
        <v>380</v>
      </c>
      <c r="H92" s="1">
        <v>0</v>
      </c>
      <c r="I92" s="1">
        <v>0</v>
      </c>
      <c r="J92" s="1">
        <v>375</v>
      </c>
      <c r="K92" s="2"/>
      <c r="L92" s="6"/>
      <c r="M92" s="6"/>
      <c r="N92" s="6"/>
      <c r="O92" s="2"/>
      <c r="P92" s="6"/>
      <c r="Q92" s="6"/>
      <c r="R92" s="1"/>
      <c r="S92" s="3" t="str">
        <f t="shared" si="17"/>
        <v/>
      </c>
      <c r="T92" s="4" t="str">
        <f t="shared" si="18"/>
        <v/>
      </c>
      <c r="U92" s="4" t="str">
        <f t="shared" si="19"/>
        <v/>
      </c>
    </row>
    <row r="93" spans="1:21" ht="14.4">
      <c r="A93" s="1"/>
      <c r="B93" s="1" t="s">
        <v>263</v>
      </c>
      <c r="C93" s="1"/>
      <c r="D93" s="1"/>
      <c r="E93" s="1"/>
      <c r="F93" s="1"/>
      <c r="G93" s="2"/>
      <c r="H93" s="1"/>
      <c r="I93" s="1"/>
      <c r="J93" s="1"/>
      <c r="K93" s="2"/>
      <c r="L93" s="6"/>
      <c r="M93" s="6"/>
      <c r="N93" s="6"/>
      <c r="O93" s="2"/>
      <c r="P93" s="6"/>
      <c r="Q93" s="6"/>
      <c r="R93" s="1"/>
      <c r="S93" s="3" t="str">
        <f t="shared" si="17"/>
        <v/>
      </c>
      <c r="T93" s="4" t="str">
        <f t="shared" si="18"/>
        <v/>
      </c>
      <c r="U93" s="4" t="str">
        <f t="shared" si="19"/>
        <v/>
      </c>
    </row>
    <row r="94" spans="1:21" ht="14.4">
      <c r="A94" s="1"/>
      <c r="B94" s="1" t="s">
        <v>264</v>
      </c>
      <c r="C94" s="1"/>
      <c r="D94" s="1"/>
      <c r="E94" s="1"/>
      <c r="F94" s="1"/>
      <c r="G94" s="2"/>
      <c r="H94" s="1"/>
      <c r="I94" s="1"/>
      <c r="J94" s="1"/>
      <c r="K94" s="2"/>
      <c r="L94" s="6"/>
      <c r="M94" s="6"/>
      <c r="N94" s="6"/>
      <c r="O94" s="2"/>
      <c r="P94" s="6"/>
      <c r="Q94" s="6"/>
      <c r="R94" s="1"/>
      <c r="S94" s="3" t="str">
        <f t="shared" si="17"/>
        <v/>
      </c>
      <c r="T94" s="4" t="str">
        <f t="shared" si="18"/>
        <v/>
      </c>
      <c r="U94" s="4" t="str">
        <f t="shared" si="19"/>
        <v/>
      </c>
    </row>
    <row r="95" spans="1:21" ht="14.4">
      <c r="A95" s="1"/>
      <c r="B95" s="1" t="s">
        <v>265</v>
      </c>
      <c r="C95" s="1"/>
      <c r="D95" s="1"/>
      <c r="E95" s="1"/>
      <c r="F95" s="1"/>
      <c r="G95" s="2"/>
      <c r="H95" s="1"/>
      <c r="I95" s="1"/>
      <c r="J95" s="1"/>
      <c r="K95" s="2"/>
      <c r="L95" s="6"/>
      <c r="M95" s="6"/>
      <c r="N95" s="6"/>
      <c r="O95" s="2"/>
      <c r="P95" s="6"/>
      <c r="Q95" s="6"/>
      <c r="R95" s="1"/>
      <c r="S95" s="3" t="str">
        <f t="shared" si="17"/>
        <v/>
      </c>
      <c r="T95" s="4" t="str">
        <f t="shared" si="18"/>
        <v/>
      </c>
      <c r="U95" s="4" t="str">
        <f t="shared" si="19"/>
        <v/>
      </c>
    </row>
    <row r="96" spans="1:21" ht="14.4">
      <c r="A96" s="1" t="str">
        <f>all!A96</f>
        <v>Onslow</v>
      </c>
      <c r="B96" s="1" t="s">
        <v>267</v>
      </c>
      <c r="C96" s="1"/>
      <c r="D96" s="1"/>
      <c r="E96" s="1"/>
      <c r="F96" s="1"/>
      <c r="G96" s="2"/>
      <c r="H96" s="1"/>
      <c r="I96" s="1"/>
      <c r="J96" s="1"/>
      <c r="K96" s="2">
        <f t="shared" ref="K96:R100" si="28">C96</f>
        <v>0</v>
      </c>
      <c r="L96" s="6">
        <f t="shared" si="28"/>
        <v>0</v>
      </c>
      <c r="M96" s="6">
        <f t="shared" si="28"/>
        <v>0</v>
      </c>
      <c r="N96" s="6">
        <f t="shared" si="28"/>
        <v>0</v>
      </c>
      <c r="O96" s="2">
        <f t="shared" si="28"/>
        <v>0</v>
      </c>
      <c r="P96" s="6">
        <f t="shared" si="28"/>
        <v>0</v>
      </c>
      <c r="Q96" s="6">
        <f t="shared" si="28"/>
        <v>0</v>
      </c>
      <c r="R96" s="1">
        <f t="shared" si="28"/>
        <v>0</v>
      </c>
      <c r="S96" s="3" t="str">
        <f t="shared" si="17"/>
        <v/>
      </c>
      <c r="T96" s="4" t="str">
        <f t="shared" si="18"/>
        <v/>
      </c>
      <c r="U96" s="4" t="str">
        <f t="shared" si="19"/>
        <v/>
      </c>
    </row>
    <row r="97" spans="1:21" ht="14.4">
      <c r="A97" s="1" t="str">
        <f>all!A97</f>
        <v>Orange</v>
      </c>
      <c r="B97" s="1" t="s">
        <v>268</v>
      </c>
      <c r="C97" s="1">
        <v>2159</v>
      </c>
      <c r="D97" s="1">
        <v>776</v>
      </c>
      <c r="E97" s="1">
        <v>58</v>
      </c>
      <c r="F97" s="1">
        <v>1265</v>
      </c>
      <c r="G97" s="2">
        <v>2125</v>
      </c>
      <c r="H97" s="1">
        <v>872</v>
      </c>
      <c r="I97" s="1">
        <v>425</v>
      </c>
      <c r="J97" s="1">
        <v>802</v>
      </c>
      <c r="K97" s="2">
        <f>C97+C98</f>
        <v>2159</v>
      </c>
      <c r="L97" s="6">
        <f t="shared" ref="L97:R97" si="29">D97+D98</f>
        <v>776</v>
      </c>
      <c r="M97" s="6">
        <f t="shared" si="29"/>
        <v>58</v>
      </c>
      <c r="N97" s="6">
        <f t="shared" si="29"/>
        <v>1265</v>
      </c>
      <c r="O97" s="2">
        <f t="shared" si="29"/>
        <v>2125</v>
      </c>
      <c r="P97" s="6">
        <f t="shared" si="29"/>
        <v>872</v>
      </c>
      <c r="Q97" s="6">
        <f t="shared" si="29"/>
        <v>425</v>
      </c>
      <c r="R97" s="1">
        <f t="shared" si="29"/>
        <v>802</v>
      </c>
      <c r="S97" s="3">
        <f t="shared" si="17"/>
        <v>0.2</v>
      </c>
      <c r="T97" s="4">
        <f t="shared" si="18"/>
        <v>2.6864289022695692E-2</v>
      </c>
      <c r="U97" s="4">
        <f t="shared" si="19"/>
        <v>0.61199806482825347</v>
      </c>
    </row>
    <row r="98" spans="1:21" ht="14.4">
      <c r="A98" s="1"/>
      <c r="B98" s="1" t="s">
        <v>341</v>
      </c>
      <c r="C98" s="1"/>
      <c r="D98" s="1"/>
      <c r="E98" s="1"/>
      <c r="F98" s="1"/>
      <c r="G98" s="2"/>
      <c r="H98" s="1"/>
      <c r="I98" s="1"/>
      <c r="J98" s="1"/>
      <c r="K98" s="2"/>
      <c r="L98" s="6"/>
      <c r="M98" s="6"/>
      <c r="N98" s="6"/>
      <c r="O98" s="2"/>
      <c r="P98" s="6"/>
      <c r="Q98" s="6"/>
      <c r="R98" s="1"/>
      <c r="S98" s="3" t="str">
        <f t="shared" si="17"/>
        <v/>
      </c>
      <c r="T98" s="4" t="str">
        <f t="shared" si="18"/>
        <v/>
      </c>
      <c r="U98" s="4"/>
    </row>
    <row r="99" spans="1:21" ht="14.4">
      <c r="A99" s="1" t="str">
        <f>all!A99</f>
        <v>Pasquotank</v>
      </c>
      <c r="B99" s="1" t="s">
        <v>270</v>
      </c>
      <c r="C99" s="1">
        <v>1868</v>
      </c>
      <c r="D99" s="1">
        <v>311</v>
      </c>
      <c r="E99" s="1">
        <v>36</v>
      </c>
      <c r="F99" s="1">
        <v>1370</v>
      </c>
      <c r="G99" s="2">
        <v>1211</v>
      </c>
      <c r="H99" s="1">
        <v>563</v>
      </c>
      <c r="I99" s="1">
        <v>241</v>
      </c>
      <c r="J99" s="1">
        <v>323</v>
      </c>
      <c r="K99" s="2">
        <f>G99</f>
        <v>1211</v>
      </c>
      <c r="L99" s="6">
        <f>H99</f>
        <v>563</v>
      </c>
      <c r="M99" s="6">
        <f>I99</f>
        <v>241</v>
      </c>
      <c r="N99" s="6">
        <f>J99</f>
        <v>323</v>
      </c>
      <c r="O99" s="2">
        <f t="shared" ref="O99" si="30">G99</f>
        <v>1211</v>
      </c>
      <c r="P99" s="6">
        <f t="shared" ref="P99" si="31">H99</f>
        <v>563</v>
      </c>
      <c r="Q99" s="6">
        <f t="shared" ref="Q99" si="32">I99</f>
        <v>241</v>
      </c>
      <c r="R99" s="1">
        <f t="shared" ref="R99" si="33">J99</f>
        <v>323</v>
      </c>
      <c r="S99" s="3">
        <f t="shared" si="17"/>
        <v>0.19900908340214699</v>
      </c>
      <c r="T99" s="4">
        <f t="shared" si="18"/>
        <v>0.19900908340214699</v>
      </c>
      <c r="U99" s="4">
        <f t="shared" si="19"/>
        <v>0.5</v>
      </c>
    </row>
    <row r="100" spans="1:21" ht="14.4">
      <c r="A100" s="1" t="str">
        <f>all!A100</f>
        <v>Pender</v>
      </c>
      <c r="B100" s="1" t="s">
        <v>272</v>
      </c>
      <c r="C100" s="1"/>
      <c r="D100" s="1"/>
      <c r="E100" s="1"/>
      <c r="F100" s="1"/>
      <c r="G100" s="2"/>
      <c r="H100" s="1"/>
      <c r="I100" s="1"/>
      <c r="J100" s="1"/>
      <c r="K100" s="2">
        <f t="shared" si="28"/>
        <v>0</v>
      </c>
      <c r="L100" s="6">
        <f t="shared" si="28"/>
        <v>0</v>
      </c>
      <c r="M100" s="6">
        <f t="shared" si="28"/>
        <v>0</v>
      </c>
      <c r="N100" s="6">
        <f t="shared" si="28"/>
        <v>0</v>
      </c>
      <c r="O100" s="2">
        <f t="shared" si="28"/>
        <v>0</v>
      </c>
      <c r="P100" s="6">
        <f t="shared" si="28"/>
        <v>0</v>
      </c>
      <c r="Q100" s="6">
        <f t="shared" si="28"/>
        <v>0</v>
      </c>
      <c r="R100" s="1">
        <f t="shared" si="28"/>
        <v>0</v>
      </c>
      <c r="S100" s="3" t="str">
        <f t="shared" si="17"/>
        <v/>
      </c>
      <c r="T100" s="4" t="str">
        <f t="shared" si="18"/>
        <v/>
      </c>
      <c r="U100" s="4" t="str">
        <f t="shared" si="19"/>
        <v/>
      </c>
    </row>
    <row r="101" spans="1:21" ht="14.4">
      <c r="A101" s="1" t="str">
        <f>all!A101</f>
        <v>Perquimans</v>
      </c>
      <c r="B101" s="1" t="s">
        <v>273</v>
      </c>
      <c r="C101" s="1">
        <v>450</v>
      </c>
      <c r="D101" s="1">
        <v>13</v>
      </c>
      <c r="E101" s="1">
        <v>1</v>
      </c>
      <c r="F101" s="1">
        <v>436</v>
      </c>
      <c r="G101" s="2">
        <v>361</v>
      </c>
      <c r="H101" s="1">
        <v>76</v>
      </c>
      <c r="I101" s="1">
        <v>33</v>
      </c>
      <c r="J101" s="1">
        <v>252</v>
      </c>
      <c r="K101" s="2"/>
      <c r="L101" s="6"/>
      <c r="M101" s="6"/>
      <c r="N101" s="6"/>
      <c r="O101" s="2"/>
      <c r="P101" s="6"/>
      <c r="Q101" s="6"/>
      <c r="R101" s="1"/>
      <c r="S101" s="3" t="str">
        <f t="shared" si="17"/>
        <v/>
      </c>
      <c r="T101" s="4" t="str">
        <f t="shared" si="18"/>
        <v/>
      </c>
      <c r="U101" s="4" t="str">
        <f t="shared" si="19"/>
        <v/>
      </c>
    </row>
    <row r="102" spans="1:21" ht="14.4">
      <c r="A102" s="1" t="str">
        <f>all!A102</f>
        <v>Person</v>
      </c>
      <c r="B102" s="1" t="s">
        <v>274</v>
      </c>
      <c r="C102" s="1">
        <v>1033</v>
      </c>
      <c r="D102" s="1">
        <v>74</v>
      </c>
      <c r="E102" s="1">
        <v>9</v>
      </c>
      <c r="F102" s="1">
        <v>940</v>
      </c>
      <c r="G102" s="2">
        <v>1427</v>
      </c>
      <c r="H102" s="1">
        <v>144</v>
      </c>
      <c r="I102" s="1">
        <v>62</v>
      </c>
      <c r="J102" s="1">
        <v>1221</v>
      </c>
      <c r="K102" s="2">
        <f t="shared" ref="K102:R102" si="34">C102</f>
        <v>1033</v>
      </c>
      <c r="L102" s="6">
        <f t="shared" si="34"/>
        <v>74</v>
      </c>
      <c r="M102" s="6">
        <f t="shared" si="34"/>
        <v>9</v>
      </c>
      <c r="N102" s="6">
        <f t="shared" si="34"/>
        <v>940</v>
      </c>
      <c r="O102" s="2">
        <f t="shared" si="34"/>
        <v>1427</v>
      </c>
      <c r="P102" s="6">
        <f t="shared" si="34"/>
        <v>144</v>
      </c>
      <c r="Q102" s="6">
        <f t="shared" si="34"/>
        <v>62</v>
      </c>
      <c r="R102" s="1">
        <f t="shared" si="34"/>
        <v>1221</v>
      </c>
      <c r="S102" s="3">
        <f t="shared" si="17"/>
        <v>4.3447792571829014E-2</v>
      </c>
      <c r="T102" s="4">
        <f t="shared" si="18"/>
        <v>8.7124878993223628E-3</v>
      </c>
      <c r="U102" s="4">
        <f t="shared" si="19"/>
        <v>0.43498380379453955</v>
      </c>
    </row>
    <row r="103" spans="1:21" ht="14.4">
      <c r="A103" s="1" t="str">
        <f>all!A103</f>
        <v>Pitt</v>
      </c>
      <c r="B103" s="1" t="s">
        <v>276</v>
      </c>
      <c r="C103" s="1"/>
      <c r="D103" s="1"/>
      <c r="E103" s="1"/>
      <c r="F103" s="1"/>
      <c r="G103" s="2"/>
      <c r="H103" s="1"/>
      <c r="I103" s="1"/>
      <c r="J103" s="1"/>
      <c r="K103" s="2">
        <f>SUM(C103:C108)</f>
        <v>1883</v>
      </c>
      <c r="L103" s="6">
        <f t="shared" ref="L103:R103" si="35">SUM(D103:D108)</f>
        <v>317</v>
      </c>
      <c r="M103" s="6">
        <f t="shared" si="35"/>
        <v>17</v>
      </c>
      <c r="N103" s="6">
        <f t="shared" si="35"/>
        <v>1428</v>
      </c>
      <c r="O103" s="2">
        <f t="shared" si="35"/>
        <v>2637</v>
      </c>
      <c r="P103" s="6">
        <f t="shared" si="35"/>
        <v>654</v>
      </c>
      <c r="Q103" s="6">
        <f t="shared" si="35"/>
        <v>259</v>
      </c>
      <c r="R103" s="1">
        <f t="shared" si="35"/>
        <v>1463</v>
      </c>
      <c r="S103" s="3">
        <f t="shared" si="17"/>
        <v>9.821767159651118E-2</v>
      </c>
      <c r="T103" s="4">
        <f t="shared" si="18"/>
        <v>9.0281465746149762E-3</v>
      </c>
      <c r="U103" s="4">
        <f t="shared" si="19"/>
        <v>0.49394673123486682</v>
      </c>
    </row>
    <row r="104" spans="1:21" ht="14.4">
      <c r="A104" s="1"/>
      <c r="B104" s="1" t="s">
        <v>277</v>
      </c>
      <c r="C104" s="1"/>
      <c r="D104" s="1"/>
      <c r="E104" s="1"/>
      <c r="F104" s="1"/>
      <c r="G104" s="2"/>
      <c r="H104" s="1"/>
      <c r="I104" s="1"/>
      <c r="J104" s="1"/>
      <c r="K104" s="2"/>
      <c r="L104" s="6"/>
      <c r="M104" s="6"/>
      <c r="N104" s="6"/>
      <c r="O104" s="2"/>
      <c r="P104" s="6"/>
      <c r="Q104" s="6"/>
      <c r="R104" s="1"/>
      <c r="S104" s="3" t="str">
        <f t="shared" si="17"/>
        <v/>
      </c>
      <c r="T104" s="4" t="str">
        <f t="shared" si="18"/>
        <v/>
      </c>
      <c r="U104" s="4" t="str">
        <f t="shared" si="19"/>
        <v/>
      </c>
    </row>
    <row r="105" spans="1:21" ht="14.4">
      <c r="A105" s="1"/>
      <c r="B105" s="1" t="s">
        <v>278</v>
      </c>
      <c r="C105" s="1">
        <v>1883</v>
      </c>
      <c r="D105" s="1">
        <v>317</v>
      </c>
      <c r="E105" s="1">
        <v>17</v>
      </c>
      <c r="F105" s="1">
        <v>1428</v>
      </c>
      <c r="G105" s="2">
        <v>2637</v>
      </c>
      <c r="H105" s="1">
        <v>654</v>
      </c>
      <c r="I105" s="1">
        <v>259</v>
      </c>
      <c r="J105" s="1">
        <v>1463</v>
      </c>
      <c r="K105" s="2"/>
      <c r="L105" s="6"/>
      <c r="M105" s="6"/>
      <c r="N105" s="6"/>
      <c r="O105" s="2"/>
      <c r="P105" s="6"/>
      <c r="Q105" s="6"/>
      <c r="R105" s="1"/>
      <c r="S105" s="3" t="str">
        <f t="shared" si="17"/>
        <v/>
      </c>
      <c r="T105" s="4" t="str">
        <f t="shared" si="18"/>
        <v/>
      </c>
      <c r="U105" s="4" t="str">
        <f t="shared" si="19"/>
        <v/>
      </c>
    </row>
    <row r="106" spans="1:21" ht="14.4">
      <c r="A106" s="1"/>
      <c r="B106" s="1" t="s">
        <v>279</v>
      </c>
      <c r="C106" s="1"/>
      <c r="D106" s="1"/>
      <c r="E106" s="1"/>
      <c r="F106" s="1"/>
      <c r="G106" s="2"/>
      <c r="H106" s="1"/>
      <c r="I106" s="1"/>
      <c r="J106" s="1"/>
      <c r="K106" s="2"/>
      <c r="L106" s="6"/>
      <c r="M106" s="6"/>
      <c r="N106" s="6"/>
      <c r="O106" s="2"/>
      <c r="P106" s="6"/>
      <c r="Q106" s="6"/>
      <c r="R106" s="1"/>
      <c r="S106" s="3" t="str">
        <f t="shared" si="17"/>
        <v/>
      </c>
      <c r="T106" s="4" t="str">
        <f t="shared" si="18"/>
        <v/>
      </c>
      <c r="U106" s="4" t="str">
        <f t="shared" si="19"/>
        <v/>
      </c>
    </row>
    <row r="107" spans="1:21" ht="14.4">
      <c r="A107" s="1"/>
      <c r="B107" s="1" t="s">
        <v>280</v>
      </c>
      <c r="C107" s="1"/>
      <c r="D107" s="1"/>
      <c r="E107" s="1"/>
      <c r="F107" s="1"/>
      <c r="G107" s="2"/>
      <c r="H107" s="1"/>
      <c r="I107" s="1"/>
      <c r="J107" s="1"/>
      <c r="K107" s="2"/>
      <c r="L107" s="6"/>
      <c r="M107" s="6"/>
      <c r="N107" s="6"/>
      <c r="O107" s="2"/>
      <c r="P107" s="6"/>
      <c r="Q107" s="6"/>
      <c r="R107" s="1"/>
      <c r="S107" s="3" t="str">
        <f t="shared" si="17"/>
        <v/>
      </c>
      <c r="T107" s="4" t="str">
        <f t="shared" si="18"/>
        <v/>
      </c>
      <c r="U107" s="4" t="str">
        <f t="shared" si="19"/>
        <v/>
      </c>
    </row>
    <row r="108" spans="1:21" ht="14.4">
      <c r="A108" s="1"/>
      <c r="B108" s="1" t="s">
        <v>281</v>
      </c>
      <c r="C108" s="1"/>
      <c r="D108" s="1"/>
      <c r="E108" s="1"/>
      <c r="F108" s="1"/>
      <c r="G108" s="2"/>
      <c r="H108" s="1"/>
      <c r="I108" s="1"/>
      <c r="J108" s="1"/>
      <c r="K108" s="2"/>
      <c r="L108" s="6"/>
      <c r="M108" s="6"/>
      <c r="N108" s="6"/>
      <c r="O108" s="2"/>
      <c r="P108" s="6"/>
      <c r="Q108" s="6"/>
      <c r="R108" s="1"/>
      <c r="S108" s="3" t="str">
        <f t="shared" si="17"/>
        <v/>
      </c>
      <c r="T108" s="4" t="str">
        <f t="shared" si="18"/>
        <v/>
      </c>
      <c r="U108" s="4" t="str">
        <f t="shared" si="19"/>
        <v/>
      </c>
    </row>
    <row r="109" spans="1:21" ht="14.4">
      <c r="A109" s="1" t="str">
        <f>all!A109</f>
        <v>Polk</v>
      </c>
      <c r="B109" s="1" t="s">
        <v>283</v>
      </c>
      <c r="C109" s="1"/>
      <c r="D109" s="1"/>
      <c r="E109" s="1"/>
      <c r="F109" s="1"/>
      <c r="G109" s="2"/>
      <c r="H109" s="1"/>
      <c r="I109" s="1"/>
      <c r="J109" s="1"/>
      <c r="K109" s="2">
        <f t="shared" ref="K109:R110" si="36">C109</f>
        <v>0</v>
      </c>
      <c r="L109" s="6">
        <f t="shared" si="36"/>
        <v>0</v>
      </c>
      <c r="M109" s="6">
        <f t="shared" si="36"/>
        <v>0</v>
      </c>
      <c r="N109" s="6">
        <f t="shared" si="36"/>
        <v>0</v>
      </c>
      <c r="O109" s="2">
        <f t="shared" si="36"/>
        <v>0</v>
      </c>
      <c r="P109" s="6">
        <f t="shared" si="36"/>
        <v>0</v>
      </c>
      <c r="Q109" s="6">
        <f t="shared" si="36"/>
        <v>0</v>
      </c>
      <c r="R109" s="1">
        <f t="shared" si="36"/>
        <v>0</v>
      </c>
      <c r="S109" s="3" t="str">
        <f t="shared" si="17"/>
        <v/>
      </c>
      <c r="T109" s="4" t="str">
        <f t="shared" si="18"/>
        <v/>
      </c>
      <c r="U109" s="4" t="str">
        <f t="shared" si="19"/>
        <v/>
      </c>
    </row>
    <row r="110" spans="1:21" ht="14.4">
      <c r="A110" s="1" t="str">
        <f>all!A110</f>
        <v>Randolph</v>
      </c>
      <c r="B110" s="1" t="s">
        <v>284</v>
      </c>
      <c r="C110" s="1">
        <v>3365</v>
      </c>
      <c r="D110" s="1">
        <v>113</v>
      </c>
      <c r="E110" s="1">
        <v>14</v>
      </c>
      <c r="F110" s="1">
        <v>3227</v>
      </c>
      <c r="G110" s="2">
        <v>3410</v>
      </c>
      <c r="H110" s="1">
        <v>383</v>
      </c>
      <c r="I110" s="1">
        <v>257</v>
      </c>
      <c r="J110" s="1">
        <v>2754</v>
      </c>
      <c r="K110" s="2">
        <f t="shared" si="36"/>
        <v>3365</v>
      </c>
      <c r="L110" s="6">
        <f t="shared" si="36"/>
        <v>113</v>
      </c>
      <c r="M110" s="6">
        <f t="shared" si="36"/>
        <v>14</v>
      </c>
      <c r="N110" s="6">
        <f t="shared" si="36"/>
        <v>3227</v>
      </c>
      <c r="O110" s="2">
        <f t="shared" si="36"/>
        <v>3410</v>
      </c>
      <c r="P110" s="6">
        <f t="shared" si="36"/>
        <v>383</v>
      </c>
      <c r="Q110" s="6">
        <f t="shared" si="36"/>
        <v>257</v>
      </c>
      <c r="R110" s="1">
        <f t="shared" si="36"/>
        <v>2754</v>
      </c>
      <c r="S110" s="3">
        <f t="shared" si="17"/>
        <v>7.5366568914956009E-2</v>
      </c>
      <c r="T110" s="4">
        <f t="shared" si="18"/>
        <v>4.1604754829123328E-3</v>
      </c>
      <c r="U110" s="4">
        <f t="shared" si="19"/>
        <v>0.53954188262832303</v>
      </c>
    </row>
    <row r="111" spans="1:21" ht="14.4">
      <c r="A111" s="1" t="str">
        <f>all!A111</f>
        <v>Richmond</v>
      </c>
      <c r="B111" s="1" t="s">
        <v>285</v>
      </c>
      <c r="C111" s="1">
        <v>1336</v>
      </c>
      <c r="D111" s="1">
        <v>197</v>
      </c>
      <c r="E111" s="1">
        <v>3</v>
      </c>
      <c r="F111" s="1">
        <v>1063</v>
      </c>
      <c r="G111" s="2">
        <v>2914</v>
      </c>
      <c r="H111" s="1">
        <v>402</v>
      </c>
      <c r="I111" s="1">
        <v>110</v>
      </c>
      <c r="J111" s="1">
        <v>2383</v>
      </c>
      <c r="K111" s="2">
        <f t="shared" ref="K111" si="37">C111</f>
        <v>1336</v>
      </c>
      <c r="L111" s="6">
        <f t="shared" ref="L111" si="38">D111</f>
        <v>197</v>
      </c>
      <c r="M111" s="6">
        <f t="shared" ref="M111" si="39">E111</f>
        <v>3</v>
      </c>
      <c r="N111" s="6">
        <f t="shared" ref="N111" si="40">F111</f>
        <v>1063</v>
      </c>
      <c r="O111" s="2">
        <f t="shared" ref="O111" si="41">G111</f>
        <v>2914</v>
      </c>
      <c r="P111" s="6">
        <f t="shared" ref="P111" si="42">H111</f>
        <v>402</v>
      </c>
      <c r="Q111" s="6">
        <f t="shared" ref="Q111" si="43">I111</f>
        <v>110</v>
      </c>
      <c r="R111" s="1">
        <f t="shared" ref="R111" si="44">J111</f>
        <v>2383</v>
      </c>
      <c r="S111" s="3">
        <f t="shared" si="17"/>
        <v>3.774879890185312E-2</v>
      </c>
      <c r="T111" s="4">
        <f t="shared" si="18"/>
        <v>2.2455089820359281E-3</v>
      </c>
      <c r="U111" s="4">
        <f t="shared" si="19"/>
        <v>0.30847359257109691</v>
      </c>
    </row>
    <row r="112" spans="1:21" ht="14.4">
      <c r="A112" s="1" t="str">
        <f>all!A112</f>
        <v>Robeson</v>
      </c>
      <c r="B112" s="1" t="s">
        <v>286</v>
      </c>
      <c r="C112" s="1"/>
      <c r="D112" s="1"/>
      <c r="E112" s="1"/>
      <c r="F112" s="1"/>
      <c r="G112" s="2"/>
      <c r="H112" s="1"/>
      <c r="I112" s="1"/>
      <c r="J112" s="1"/>
      <c r="K112" s="2">
        <f>SUM(C112:C115)</f>
        <v>1645</v>
      </c>
      <c r="L112" s="6">
        <f t="shared" ref="L112:R112" si="45">SUM(D112:D115)</f>
        <v>241</v>
      </c>
      <c r="M112" s="6">
        <f t="shared" si="45"/>
        <v>8</v>
      </c>
      <c r="N112" s="6">
        <f t="shared" si="45"/>
        <v>1402</v>
      </c>
      <c r="O112" s="2">
        <f t="shared" si="45"/>
        <v>4117</v>
      </c>
      <c r="P112" s="6">
        <f t="shared" si="45"/>
        <v>1114</v>
      </c>
      <c r="Q112" s="6">
        <f t="shared" si="45"/>
        <v>112</v>
      </c>
      <c r="R112" s="1">
        <f t="shared" si="45"/>
        <v>2898</v>
      </c>
      <c r="S112" s="3">
        <f t="shared" si="17"/>
        <v>2.7204274957493321E-2</v>
      </c>
      <c r="T112" s="4">
        <f t="shared" si="18"/>
        <v>4.8632218844984806E-3</v>
      </c>
      <c r="U112" s="4">
        <f t="shared" si="19"/>
        <v>0.32604651162790699</v>
      </c>
    </row>
    <row r="113" spans="1:21" ht="14.4">
      <c r="A113" s="1"/>
      <c r="B113" s="1" t="s">
        <v>287</v>
      </c>
      <c r="C113" s="1"/>
      <c r="D113" s="1"/>
      <c r="E113" s="1"/>
      <c r="F113" s="1"/>
      <c r="G113" s="2"/>
      <c r="H113" s="1"/>
      <c r="I113" s="1"/>
      <c r="J113" s="1"/>
      <c r="K113" s="2"/>
      <c r="L113" s="6"/>
      <c r="M113" s="6"/>
      <c r="N113" s="6"/>
      <c r="O113" s="2"/>
      <c r="P113" s="6"/>
      <c r="Q113" s="6"/>
      <c r="R113" s="1"/>
      <c r="S113" s="3" t="str">
        <f t="shared" si="17"/>
        <v/>
      </c>
      <c r="T113" s="4" t="str">
        <f t="shared" si="18"/>
        <v/>
      </c>
      <c r="U113" s="4" t="str">
        <f t="shared" si="19"/>
        <v/>
      </c>
    </row>
    <row r="114" spans="1:21" ht="14.4">
      <c r="A114" s="1"/>
      <c r="B114" s="1" t="s">
        <v>288</v>
      </c>
      <c r="C114" s="1">
        <v>1645</v>
      </c>
      <c r="D114" s="1">
        <v>241</v>
      </c>
      <c r="E114" s="1">
        <v>8</v>
      </c>
      <c r="F114" s="1">
        <v>1402</v>
      </c>
      <c r="G114" s="2">
        <v>4117</v>
      </c>
      <c r="H114" s="1">
        <v>1114</v>
      </c>
      <c r="I114" s="1">
        <v>112</v>
      </c>
      <c r="J114" s="1">
        <v>2898</v>
      </c>
      <c r="K114" s="2"/>
      <c r="L114" s="6"/>
      <c r="M114" s="6"/>
      <c r="N114" s="6"/>
      <c r="O114" s="2"/>
      <c r="P114" s="6"/>
      <c r="Q114" s="6"/>
      <c r="R114" s="1"/>
      <c r="S114" s="3" t="str">
        <f t="shared" si="17"/>
        <v/>
      </c>
      <c r="T114" s="4" t="str">
        <f t="shared" si="18"/>
        <v/>
      </c>
      <c r="U114" s="4" t="str">
        <f t="shared" si="19"/>
        <v/>
      </c>
    </row>
    <row r="115" spans="1:21" ht="14.4">
      <c r="A115" s="1"/>
      <c r="B115" s="1" t="s">
        <v>289</v>
      </c>
      <c r="C115" s="1"/>
      <c r="D115" s="1"/>
      <c r="E115" s="1"/>
      <c r="F115" s="1"/>
      <c r="G115" s="2"/>
      <c r="H115" s="1"/>
      <c r="I115" s="1"/>
      <c r="J115" s="1"/>
      <c r="K115" s="2"/>
      <c r="L115" s="6"/>
      <c r="M115" s="6"/>
      <c r="N115" s="6"/>
      <c r="O115" s="2"/>
      <c r="P115" s="6"/>
      <c r="Q115" s="6"/>
      <c r="R115" s="1"/>
      <c r="S115" s="3" t="str">
        <f t="shared" si="17"/>
        <v/>
      </c>
      <c r="T115" s="4" t="str">
        <f t="shared" si="18"/>
        <v/>
      </c>
      <c r="U115" s="4" t="str">
        <f t="shared" si="19"/>
        <v/>
      </c>
    </row>
    <row r="116" spans="1:21" ht="14.4">
      <c r="A116" s="1" t="str">
        <f>all!A116</f>
        <v>Rockingham</v>
      </c>
      <c r="B116" s="1" t="s">
        <v>342</v>
      </c>
      <c r="C116" s="127">
        <v>1864</v>
      </c>
      <c r="D116" s="127">
        <v>0</v>
      </c>
      <c r="E116" s="127">
        <v>0</v>
      </c>
      <c r="F116" s="127">
        <f>C116</f>
        <v>1864</v>
      </c>
      <c r="G116" s="169">
        <v>1594</v>
      </c>
      <c r="H116" s="128">
        <v>0</v>
      </c>
      <c r="I116" s="128">
        <v>0</v>
      </c>
      <c r="J116" s="127">
        <f>G116</f>
        <v>1594</v>
      </c>
      <c r="K116" s="2">
        <f>C116+C117</f>
        <v>1864</v>
      </c>
      <c r="L116" s="6">
        <f t="shared" ref="L116:R116" si="46">D116+D117</f>
        <v>0</v>
      </c>
      <c r="M116" s="6">
        <f t="shared" si="46"/>
        <v>0</v>
      </c>
      <c r="N116" s="6">
        <f t="shared" si="46"/>
        <v>1864</v>
      </c>
      <c r="O116" s="2">
        <f t="shared" si="46"/>
        <v>1594</v>
      </c>
      <c r="P116" s="6">
        <f t="shared" si="46"/>
        <v>0</v>
      </c>
      <c r="Q116" s="6">
        <f t="shared" si="46"/>
        <v>0</v>
      </c>
      <c r="R116" s="1">
        <f t="shared" si="46"/>
        <v>1594</v>
      </c>
      <c r="S116" s="3">
        <f t="shared" si="17"/>
        <v>0</v>
      </c>
      <c r="T116" s="4">
        <f t="shared" si="18"/>
        <v>0</v>
      </c>
      <c r="U116" s="4">
        <f t="shared" si="19"/>
        <v>0.53903990746096009</v>
      </c>
    </row>
    <row r="117" spans="1:21" ht="14.4">
      <c r="A117" s="1"/>
      <c r="B117" s="1" t="s">
        <v>343</v>
      </c>
      <c r="C117" s="1"/>
      <c r="D117" s="1"/>
      <c r="E117" s="1"/>
      <c r="F117" s="1"/>
      <c r="G117" s="2"/>
      <c r="H117" s="1"/>
      <c r="I117" s="1"/>
      <c r="J117" s="1"/>
      <c r="K117" s="2"/>
      <c r="L117" s="6"/>
      <c r="M117" s="6"/>
      <c r="N117" s="6"/>
      <c r="O117" s="2"/>
      <c r="P117" s="6"/>
      <c r="Q117" s="6"/>
      <c r="R117" s="1"/>
      <c r="S117" s="3" t="str">
        <f t="shared" si="17"/>
        <v/>
      </c>
      <c r="T117" s="4" t="str">
        <f t="shared" si="18"/>
        <v/>
      </c>
      <c r="U117" s="4"/>
    </row>
    <row r="118" spans="1:21" ht="14.4">
      <c r="A118" s="1" t="str">
        <f>all!A118</f>
        <v>Rowan</v>
      </c>
      <c r="B118" s="1" t="s">
        <v>292</v>
      </c>
      <c r="C118" s="1">
        <v>4079</v>
      </c>
      <c r="D118" s="1">
        <v>133</v>
      </c>
      <c r="E118" s="1">
        <v>16</v>
      </c>
      <c r="F118" s="1">
        <v>3480</v>
      </c>
      <c r="G118" s="2">
        <v>3604</v>
      </c>
      <c r="H118" s="1">
        <v>613</v>
      </c>
      <c r="I118" s="1">
        <v>341</v>
      </c>
      <c r="J118" s="1">
        <v>2422</v>
      </c>
      <c r="K118" s="2">
        <f t="shared" ref="K118:R129" si="47">C118</f>
        <v>4079</v>
      </c>
      <c r="L118" s="6">
        <f t="shared" si="47"/>
        <v>133</v>
      </c>
      <c r="M118" s="6">
        <f t="shared" si="47"/>
        <v>16</v>
      </c>
      <c r="N118" s="6">
        <f t="shared" si="47"/>
        <v>3480</v>
      </c>
      <c r="O118" s="2">
        <f t="shared" si="47"/>
        <v>3604</v>
      </c>
      <c r="P118" s="6">
        <f t="shared" si="47"/>
        <v>613</v>
      </c>
      <c r="Q118" s="6">
        <f t="shared" si="47"/>
        <v>341</v>
      </c>
      <c r="R118" s="1">
        <f t="shared" si="47"/>
        <v>2422</v>
      </c>
      <c r="S118" s="3">
        <f t="shared" si="17"/>
        <v>9.4617092119866811E-2</v>
      </c>
      <c r="T118" s="4">
        <f t="shared" si="18"/>
        <v>3.9225300318705561E-3</v>
      </c>
      <c r="U118" s="4">
        <f t="shared" si="19"/>
        <v>0.58963063368349711</v>
      </c>
    </row>
    <row r="119" spans="1:21" ht="14.4">
      <c r="A119" s="1" t="str">
        <f>all!A119</f>
        <v>Rutherford</v>
      </c>
      <c r="B119" s="1" t="s">
        <v>294</v>
      </c>
      <c r="C119" s="1">
        <v>1760</v>
      </c>
      <c r="D119" s="1">
        <v>0</v>
      </c>
      <c r="E119" s="1">
        <v>0</v>
      </c>
      <c r="F119" s="127">
        <f>C119</f>
        <v>1760</v>
      </c>
      <c r="G119" s="2">
        <v>2532</v>
      </c>
      <c r="H119" s="1">
        <v>874</v>
      </c>
      <c r="I119" s="1">
        <v>209</v>
      </c>
      <c r="J119" s="1">
        <v>3092</v>
      </c>
      <c r="K119" s="2">
        <f t="shared" si="47"/>
        <v>1760</v>
      </c>
      <c r="L119" s="6">
        <f t="shared" si="47"/>
        <v>0</v>
      </c>
      <c r="M119" s="6">
        <f t="shared" si="47"/>
        <v>0</v>
      </c>
      <c r="N119" s="6">
        <f t="shared" si="47"/>
        <v>1760</v>
      </c>
      <c r="O119" s="2">
        <f t="shared" si="47"/>
        <v>2532</v>
      </c>
      <c r="P119" s="6">
        <f t="shared" si="47"/>
        <v>874</v>
      </c>
      <c r="Q119" s="6">
        <f t="shared" si="47"/>
        <v>209</v>
      </c>
      <c r="R119" s="1">
        <f t="shared" si="47"/>
        <v>3092</v>
      </c>
      <c r="S119" s="3">
        <f t="shared" si="17"/>
        <v>8.2543443917851497E-2</v>
      </c>
      <c r="T119" s="4">
        <f t="shared" si="18"/>
        <v>0</v>
      </c>
      <c r="U119" s="4">
        <f t="shared" si="19"/>
        <v>0.36273701566364386</v>
      </c>
    </row>
    <row r="120" spans="1:21" ht="14.4">
      <c r="A120" s="1" t="str">
        <f>all!A120</f>
        <v>Sampson</v>
      </c>
      <c r="B120" s="1" t="s">
        <v>296</v>
      </c>
      <c r="C120" s="1"/>
      <c r="D120" s="1"/>
      <c r="E120" s="1"/>
      <c r="F120" s="1"/>
      <c r="G120" s="2"/>
      <c r="H120" s="1"/>
      <c r="I120" s="1"/>
      <c r="J120" s="1"/>
      <c r="K120" s="2">
        <f t="shared" si="47"/>
        <v>0</v>
      </c>
      <c r="L120" s="6">
        <f t="shared" si="47"/>
        <v>0</v>
      </c>
      <c r="M120" s="6">
        <f t="shared" si="47"/>
        <v>0</v>
      </c>
      <c r="N120" s="6">
        <f t="shared" si="47"/>
        <v>0</v>
      </c>
      <c r="O120" s="2">
        <f t="shared" si="47"/>
        <v>0</v>
      </c>
      <c r="P120" s="6">
        <f t="shared" si="47"/>
        <v>0</v>
      </c>
      <c r="Q120" s="6">
        <f t="shared" si="47"/>
        <v>0</v>
      </c>
      <c r="R120" s="1">
        <f t="shared" si="47"/>
        <v>0</v>
      </c>
      <c r="S120" s="3" t="str">
        <f t="shared" si="17"/>
        <v/>
      </c>
      <c r="T120" s="4" t="str">
        <f t="shared" si="18"/>
        <v/>
      </c>
      <c r="U120" s="4" t="str">
        <f t="shared" si="19"/>
        <v/>
      </c>
    </row>
    <row r="121" spans="1:21" ht="14.4">
      <c r="A121" s="1" t="str">
        <f>all!A121</f>
        <v>Scotland</v>
      </c>
      <c r="B121" s="1" t="s">
        <v>297</v>
      </c>
      <c r="C121" s="1">
        <v>602</v>
      </c>
      <c r="D121" s="1">
        <v>112</v>
      </c>
      <c r="E121" s="1">
        <v>16</v>
      </c>
      <c r="F121" s="1">
        <v>437</v>
      </c>
      <c r="G121" s="2">
        <v>1229</v>
      </c>
      <c r="H121" s="1">
        <v>258</v>
      </c>
      <c r="I121" s="1">
        <v>129</v>
      </c>
      <c r="J121" s="1">
        <v>829</v>
      </c>
      <c r="K121" s="2">
        <f t="shared" si="47"/>
        <v>602</v>
      </c>
      <c r="L121" s="6">
        <f t="shared" si="47"/>
        <v>112</v>
      </c>
      <c r="M121" s="6">
        <f t="shared" si="47"/>
        <v>16</v>
      </c>
      <c r="N121" s="6">
        <f t="shared" si="47"/>
        <v>437</v>
      </c>
      <c r="O121" s="2">
        <f t="shared" si="47"/>
        <v>1229</v>
      </c>
      <c r="P121" s="6">
        <f t="shared" si="47"/>
        <v>258</v>
      </c>
      <c r="Q121" s="6">
        <f t="shared" si="47"/>
        <v>129</v>
      </c>
      <c r="R121" s="1">
        <f t="shared" si="47"/>
        <v>829</v>
      </c>
      <c r="S121" s="3">
        <f t="shared" si="17"/>
        <v>0.10496338486574451</v>
      </c>
      <c r="T121" s="4">
        <f t="shared" si="18"/>
        <v>2.6578073089700997E-2</v>
      </c>
      <c r="U121" s="4">
        <f t="shared" si="19"/>
        <v>0.34518167456556081</v>
      </c>
    </row>
    <row r="122" spans="1:21" ht="14.4">
      <c r="A122" s="1" t="str">
        <f>all!A122</f>
        <v>Stanly</v>
      </c>
      <c r="B122" s="1" t="s">
        <v>299</v>
      </c>
      <c r="C122" s="1">
        <v>1805</v>
      </c>
      <c r="D122" s="1">
        <v>123</v>
      </c>
      <c r="E122" s="1">
        <v>18</v>
      </c>
      <c r="F122" s="1">
        <v>1664</v>
      </c>
      <c r="G122" s="2">
        <v>1357</v>
      </c>
      <c r="H122" s="1">
        <v>301</v>
      </c>
      <c r="I122" s="1">
        <v>155</v>
      </c>
      <c r="J122" s="1">
        <v>901</v>
      </c>
      <c r="K122" s="2">
        <f t="shared" si="47"/>
        <v>1805</v>
      </c>
      <c r="L122" s="6">
        <f t="shared" si="47"/>
        <v>123</v>
      </c>
      <c r="M122" s="6">
        <f t="shared" si="47"/>
        <v>18</v>
      </c>
      <c r="N122" s="6">
        <f t="shared" si="47"/>
        <v>1664</v>
      </c>
      <c r="O122" s="2">
        <f t="shared" si="47"/>
        <v>1357</v>
      </c>
      <c r="P122" s="6">
        <f t="shared" si="47"/>
        <v>301</v>
      </c>
      <c r="Q122" s="6">
        <f t="shared" si="47"/>
        <v>155</v>
      </c>
      <c r="R122" s="1">
        <f t="shared" si="47"/>
        <v>901</v>
      </c>
      <c r="S122" s="3">
        <f t="shared" si="17"/>
        <v>0.11422254974207811</v>
      </c>
      <c r="T122" s="4">
        <f t="shared" si="18"/>
        <v>9.9722991689750688E-3</v>
      </c>
      <c r="U122" s="4">
        <f t="shared" si="19"/>
        <v>0.64873294346978561</v>
      </c>
    </row>
    <row r="123" spans="1:21" ht="14.4">
      <c r="A123" s="1" t="str">
        <f>all!A123</f>
        <v>Stokes</v>
      </c>
      <c r="B123" s="1" t="s">
        <v>301</v>
      </c>
      <c r="C123" s="1">
        <v>1284</v>
      </c>
      <c r="D123" s="1">
        <v>112</v>
      </c>
      <c r="E123" s="1">
        <v>19</v>
      </c>
      <c r="F123" s="1">
        <v>963</v>
      </c>
      <c r="G123" s="2">
        <v>1355</v>
      </c>
      <c r="H123" s="1">
        <v>257</v>
      </c>
      <c r="I123" s="1">
        <v>87</v>
      </c>
      <c r="J123" s="1">
        <v>1126</v>
      </c>
      <c r="K123" s="2">
        <f t="shared" si="47"/>
        <v>1284</v>
      </c>
      <c r="L123" s="6">
        <f t="shared" si="47"/>
        <v>112</v>
      </c>
      <c r="M123" s="6">
        <f t="shared" si="47"/>
        <v>19</v>
      </c>
      <c r="N123" s="6">
        <f t="shared" si="47"/>
        <v>963</v>
      </c>
      <c r="O123" s="2">
        <f t="shared" si="47"/>
        <v>1355</v>
      </c>
      <c r="P123" s="6">
        <f t="shared" si="47"/>
        <v>257</v>
      </c>
      <c r="Q123" s="6">
        <f t="shared" si="47"/>
        <v>87</v>
      </c>
      <c r="R123" s="1">
        <f t="shared" si="47"/>
        <v>1126</v>
      </c>
      <c r="S123" s="3">
        <f t="shared" si="17"/>
        <v>6.4206642066420669E-2</v>
      </c>
      <c r="T123" s="4">
        <f t="shared" si="18"/>
        <v>1.4797507788161994E-2</v>
      </c>
      <c r="U123" s="4">
        <f t="shared" si="19"/>
        <v>0.46098611775969361</v>
      </c>
    </row>
    <row r="124" spans="1:21" ht="14.4">
      <c r="A124" s="1" t="str">
        <f>all!A124</f>
        <v>Surry</v>
      </c>
      <c r="B124" s="1" t="s">
        <v>303</v>
      </c>
      <c r="C124" s="1">
        <v>1932</v>
      </c>
      <c r="D124" s="1">
        <v>70</v>
      </c>
      <c r="E124" s="1">
        <v>9</v>
      </c>
      <c r="F124" s="1">
        <v>1761</v>
      </c>
      <c r="G124" s="2">
        <v>3075</v>
      </c>
      <c r="H124" s="1">
        <v>344</v>
      </c>
      <c r="I124" s="1">
        <v>62</v>
      </c>
      <c r="J124" s="1">
        <v>2482</v>
      </c>
      <c r="K124" s="2">
        <f t="shared" si="47"/>
        <v>1932</v>
      </c>
      <c r="L124" s="6">
        <f t="shared" si="47"/>
        <v>70</v>
      </c>
      <c r="M124" s="6">
        <f t="shared" si="47"/>
        <v>9</v>
      </c>
      <c r="N124" s="6">
        <f t="shared" si="47"/>
        <v>1761</v>
      </c>
      <c r="O124" s="2">
        <f t="shared" si="47"/>
        <v>3075</v>
      </c>
      <c r="P124" s="6">
        <f t="shared" si="47"/>
        <v>344</v>
      </c>
      <c r="Q124" s="6">
        <f t="shared" si="47"/>
        <v>62</v>
      </c>
      <c r="R124" s="1">
        <f t="shared" si="47"/>
        <v>2482</v>
      </c>
      <c r="S124" s="3">
        <f t="shared" si="17"/>
        <v>2.0162601626016262E-2</v>
      </c>
      <c r="T124" s="4">
        <f t="shared" si="18"/>
        <v>4.658385093167702E-3</v>
      </c>
      <c r="U124" s="4">
        <f t="shared" si="19"/>
        <v>0.41503653075654018</v>
      </c>
    </row>
    <row r="125" spans="1:21" ht="14.4">
      <c r="A125" s="1" t="s">
        <v>345</v>
      </c>
      <c r="B125" s="1" t="s">
        <v>344</v>
      </c>
      <c r="C125" s="5"/>
      <c r="D125" s="1"/>
      <c r="E125" s="1"/>
      <c r="F125" s="1"/>
      <c r="G125" s="2"/>
      <c r="H125" s="1"/>
      <c r="I125" s="1"/>
      <c r="J125" s="1"/>
      <c r="K125" s="2">
        <f t="shared" si="47"/>
        <v>0</v>
      </c>
      <c r="L125" s="6">
        <f t="shared" si="47"/>
        <v>0</v>
      </c>
      <c r="M125" s="6">
        <f t="shared" si="47"/>
        <v>0</v>
      </c>
      <c r="N125" s="6">
        <f t="shared" si="47"/>
        <v>0</v>
      </c>
      <c r="O125" s="2">
        <f t="shared" si="47"/>
        <v>0</v>
      </c>
      <c r="P125" s="6">
        <f t="shared" si="47"/>
        <v>0</v>
      </c>
      <c r="Q125" s="6">
        <f t="shared" si="47"/>
        <v>0</v>
      </c>
      <c r="R125" s="1">
        <f t="shared" si="47"/>
        <v>0</v>
      </c>
      <c r="S125" s="3" t="str">
        <f t="shared" si="17"/>
        <v/>
      </c>
      <c r="T125" s="4" t="str">
        <f t="shared" si="18"/>
        <v/>
      </c>
      <c r="U125" s="4" t="str">
        <f t="shared" si="19"/>
        <v/>
      </c>
    </row>
    <row r="126" spans="1:21" ht="14.4">
      <c r="A126" s="1" t="str">
        <f>all!A126</f>
        <v>Transylvania</v>
      </c>
      <c r="B126" s="1" t="s">
        <v>305</v>
      </c>
      <c r="C126" s="129">
        <v>279</v>
      </c>
      <c r="D126" s="129">
        <v>46</v>
      </c>
      <c r="E126" s="129">
        <v>6</v>
      </c>
      <c r="F126" s="129">
        <v>247</v>
      </c>
      <c r="G126" s="170">
        <v>608</v>
      </c>
      <c r="H126" s="130">
        <v>134</v>
      </c>
      <c r="I126" s="130">
        <v>51</v>
      </c>
      <c r="J126" s="130">
        <v>432</v>
      </c>
      <c r="K126" s="2">
        <f t="shared" si="47"/>
        <v>279</v>
      </c>
      <c r="L126" s="6">
        <f t="shared" si="47"/>
        <v>46</v>
      </c>
      <c r="M126" s="6">
        <f t="shared" si="47"/>
        <v>6</v>
      </c>
      <c r="N126" s="6">
        <f t="shared" si="47"/>
        <v>247</v>
      </c>
      <c r="O126" s="2">
        <f t="shared" si="47"/>
        <v>608</v>
      </c>
      <c r="P126" s="6">
        <f t="shared" si="47"/>
        <v>134</v>
      </c>
      <c r="Q126" s="6">
        <f t="shared" si="47"/>
        <v>51</v>
      </c>
      <c r="R126" s="1">
        <f t="shared" si="47"/>
        <v>432</v>
      </c>
      <c r="S126" s="3">
        <f t="shared" si="17"/>
        <v>8.3881578947368418E-2</v>
      </c>
      <c r="T126" s="4">
        <f t="shared" si="18"/>
        <v>2.1505376344086023E-2</v>
      </c>
      <c r="U126" s="4">
        <f t="shared" si="19"/>
        <v>0.3637702503681885</v>
      </c>
    </row>
    <row r="127" spans="1:21" ht="14.4">
      <c r="A127" s="1" t="str">
        <f>all!A127</f>
        <v>Tyrrell</v>
      </c>
      <c r="B127" s="1" t="s">
        <v>307</v>
      </c>
      <c r="C127" s="1"/>
      <c r="D127" s="1"/>
      <c r="E127" s="1"/>
      <c r="F127" s="1"/>
      <c r="G127" s="2"/>
      <c r="H127" s="1"/>
      <c r="I127" s="1"/>
      <c r="J127" s="1"/>
      <c r="K127" s="2">
        <f t="shared" si="47"/>
        <v>0</v>
      </c>
      <c r="L127" s="6">
        <f t="shared" si="47"/>
        <v>0</v>
      </c>
      <c r="M127" s="6">
        <f t="shared" si="47"/>
        <v>0</v>
      </c>
      <c r="N127" s="6">
        <f t="shared" si="47"/>
        <v>0</v>
      </c>
      <c r="O127" s="2">
        <f t="shared" si="47"/>
        <v>0</v>
      </c>
      <c r="P127" s="6">
        <f t="shared" si="47"/>
        <v>0</v>
      </c>
      <c r="Q127" s="6">
        <f t="shared" si="47"/>
        <v>0</v>
      </c>
      <c r="R127" s="1">
        <f t="shared" si="47"/>
        <v>0</v>
      </c>
      <c r="S127" s="3" t="str">
        <f t="shared" si="17"/>
        <v/>
      </c>
      <c r="T127" s="4" t="str">
        <f t="shared" si="18"/>
        <v/>
      </c>
      <c r="U127" s="4" t="str">
        <f t="shared" si="19"/>
        <v/>
      </c>
    </row>
    <row r="128" spans="1:21" ht="14.4">
      <c r="A128" s="1" t="str">
        <f>all!A128</f>
        <v>Union</v>
      </c>
      <c r="B128" s="1" t="s">
        <v>309</v>
      </c>
      <c r="C128" s="1">
        <v>3571</v>
      </c>
      <c r="D128" s="1">
        <v>198</v>
      </c>
      <c r="E128" s="1">
        <v>17</v>
      </c>
      <c r="F128" s="1">
        <v>3292</v>
      </c>
      <c r="G128" s="2">
        <v>3234</v>
      </c>
      <c r="H128" s="1">
        <v>556</v>
      </c>
      <c r="I128" s="1">
        <v>306</v>
      </c>
      <c r="J128" s="1">
        <v>2222</v>
      </c>
      <c r="K128" s="2">
        <f t="shared" si="47"/>
        <v>3571</v>
      </c>
      <c r="L128" s="6">
        <f t="shared" si="47"/>
        <v>198</v>
      </c>
      <c r="M128" s="6">
        <f t="shared" si="47"/>
        <v>17</v>
      </c>
      <c r="N128" s="6">
        <f t="shared" si="47"/>
        <v>3292</v>
      </c>
      <c r="O128" s="2">
        <f t="shared" si="47"/>
        <v>3234</v>
      </c>
      <c r="P128" s="6">
        <f t="shared" si="47"/>
        <v>556</v>
      </c>
      <c r="Q128" s="6">
        <f t="shared" si="47"/>
        <v>306</v>
      </c>
      <c r="R128" s="1">
        <f t="shared" si="47"/>
        <v>2222</v>
      </c>
      <c r="S128" s="3">
        <f t="shared" si="17"/>
        <v>9.4619666048237475E-2</v>
      </c>
      <c r="T128" s="4">
        <f t="shared" si="18"/>
        <v>4.7605712685522264E-3</v>
      </c>
      <c r="U128" s="4">
        <f t="shared" si="19"/>
        <v>0.59702575262966995</v>
      </c>
    </row>
    <row r="129" spans="1:21" ht="14.4">
      <c r="A129" s="1" t="str">
        <f>all!A129</f>
        <v>Vance</v>
      </c>
      <c r="B129" s="1" t="s">
        <v>311</v>
      </c>
      <c r="C129" s="1"/>
      <c r="D129" s="1"/>
      <c r="E129" s="1"/>
      <c r="F129" s="1"/>
      <c r="G129" s="2"/>
      <c r="H129" s="1"/>
      <c r="I129" s="1"/>
      <c r="J129" s="1"/>
      <c r="K129" s="2">
        <f t="shared" si="47"/>
        <v>0</v>
      </c>
      <c r="L129" s="6">
        <f t="shared" si="47"/>
        <v>0</v>
      </c>
      <c r="M129" s="6">
        <f t="shared" si="47"/>
        <v>0</v>
      </c>
      <c r="N129" s="6">
        <f t="shared" si="47"/>
        <v>0</v>
      </c>
      <c r="O129" s="2">
        <f t="shared" si="47"/>
        <v>0</v>
      </c>
      <c r="P129" s="6">
        <f t="shared" si="47"/>
        <v>0</v>
      </c>
      <c r="Q129" s="6">
        <f t="shared" si="47"/>
        <v>0</v>
      </c>
      <c r="R129" s="1">
        <f t="shared" si="47"/>
        <v>0</v>
      </c>
      <c r="S129" s="3" t="str">
        <f t="shared" si="17"/>
        <v/>
      </c>
      <c r="T129" s="4" t="str">
        <f t="shared" si="18"/>
        <v/>
      </c>
      <c r="U129" s="4" t="str">
        <f t="shared" si="19"/>
        <v/>
      </c>
    </row>
    <row r="130" spans="1:21" ht="14.4">
      <c r="A130" s="1" t="str">
        <f>all!A130</f>
        <v>Wake</v>
      </c>
      <c r="B130" s="1" t="s">
        <v>312</v>
      </c>
      <c r="C130" s="1"/>
      <c r="D130" s="1"/>
      <c r="E130" s="1"/>
      <c r="F130" s="1"/>
      <c r="G130" s="2"/>
      <c r="H130" s="1"/>
      <c r="I130" s="1"/>
      <c r="J130" s="1"/>
      <c r="K130" s="2">
        <f>C131+C130</f>
        <v>5655</v>
      </c>
      <c r="L130" s="6">
        <f t="shared" ref="L130:R130" si="48">D131+D130</f>
        <v>890</v>
      </c>
      <c r="M130" s="6">
        <f t="shared" si="48"/>
        <v>79</v>
      </c>
      <c r="N130" s="6">
        <f t="shared" si="48"/>
        <v>4393</v>
      </c>
      <c r="O130" s="2">
        <f t="shared" si="48"/>
        <v>5345</v>
      </c>
      <c r="P130" s="6">
        <f t="shared" si="48"/>
        <v>2291</v>
      </c>
      <c r="Q130" s="6">
        <f t="shared" si="48"/>
        <v>663</v>
      </c>
      <c r="R130" s="1">
        <f t="shared" si="48"/>
        <v>2229</v>
      </c>
      <c r="S130" s="3">
        <f t="shared" si="17"/>
        <v>0.12404115996258185</v>
      </c>
      <c r="T130" s="4">
        <f t="shared" si="18"/>
        <v>1.3969938107869142E-2</v>
      </c>
      <c r="U130" s="4">
        <f t="shared" si="19"/>
        <v>0.66339474479009364</v>
      </c>
    </row>
    <row r="131" spans="1:21" ht="14.4">
      <c r="A131" s="1"/>
      <c r="B131" s="1" t="s">
        <v>313</v>
      </c>
      <c r="C131" s="1">
        <v>5655</v>
      </c>
      <c r="D131" s="1">
        <v>890</v>
      </c>
      <c r="E131" s="1">
        <v>79</v>
      </c>
      <c r="F131" s="1">
        <v>4393</v>
      </c>
      <c r="G131" s="2">
        <v>5345</v>
      </c>
      <c r="H131" s="1">
        <v>2291</v>
      </c>
      <c r="I131" s="1">
        <v>663</v>
      </c>
      <c r="J131" s="1">
        <v>2229</v>
      </c>
      <c r="K131" s="2"/>
      <c r="L131" s="6"/>
      <c r="M131" s="6"/>
      <c r="N131" s="6"/>
      <c r="O131" s="2"/>
      <c r="P131" s="6"/>
      <c r="Q131" s="6"/>
      <c r="R131" s="1"/>
      <c r="S131" s="3" t="str">
        <f t="shared" si="17"/>
        <v/>
      </c>
      <c r="T131" s="4" t="str">
        <f t="shared" si="18"/>
        <v/>
      </c>
      <c r="U131" s="4" t="str">
        <f t="shared" si="19"/>
        <v/>
      </c>
    </row>
    <row r="132" spans="1:21" ht="14.4">
      <c r="A132" s="1" t="str">
        <f>all!A132</f>
        <v>Warren</v>
      </c>
      <c r="B132" s="1" t="s">
        <v>315</v>
      </c>
      <c r="C132" s="131">
        <v>284</v>
      </c>
      <c r="D132" s="131">
        <v>46</v>
      </c>
      <c r="E132" s="131">
        <v>4</v>
      </c>
      <c r="F132" s="131">
        <v>216</v>
      </c>
      <c r="G132" s="132">
        <v>738</v>
      </c>
      <c r="H132" s="132">
        <v>101</v>
      </c>
      <c r="I132" s="132">
        <v>0</v>
      </c>
      <c r="J132" s="132">
        <v>310</v>
      </c>
      <c r="K132" s="2">
        <f t="shared" ref="K132:R133" si="49">C132</f>
        <v>284</v>
      </c>
      <c r="L132" s="6">
        <f t="shared" si="49"/>
        <v>46</v>
      </c>
      <c r="M132" s="6">
        <f t="shared" si="49"/>
        <v>4</v>
      </c>
      <c r="N132" s="6">
        <f t="shared" si="49"/>
        <v>216</v>
      </c>
      <c r="O132" s="2">
        <f t="shared" si="49"/>
        <v>738</v>
      </c>
      <c r="P132" s="6">
        <f t="shared" si="49"/>
        <v>101</v>
      </c>
      <c r="Q132" s="6">
        <f t="shared" si="49"/>
        <v>0</v>
      </c>
      <c r="R132" s="1">
        <f t="shared" si="49"/>
        <v>310</v>
      </c>
      <c r="S132" s="3">
        <f t="shared" si="17"/>
        <v>0</v>
      </c>
      <c r="T132" s="4">
        <f t="shared" si="18"/>
        <v>1.4084507042253521E-2</v>
      </c>
      <c r="U132" s="4">
        <f t="shared" si="19"/>
        <v>0.41064638783269963</v>
      </c>
    </row>
    <row r="133" spans="1:21" ht="14.4">
      <c r="A133" s="1" t="str">
        <f>all!A133</f>
        <v>Washington</v>
      </c>
      <c r="B133" s="1" t="s">
        <v>317</v>
      </c>
      <c r="C133" s="1"/>
      <c r="D133" s="1"/>
      <c r="E133" s="1"/>
      <c r="F133" s="1"/>
      <c r="G133" s="2"/>
      <c r="H133" s="1"/>
      <c r="I133" s="1"/>
      <c r="J133" s="1"/>
      <c r="K133" s="2">
        <f t="shared" si="49"/>
        <v>0</v>
      </c>
      <c r="L133" s="6">
        <f t="shared" si="49"/>
        <v>0</v>
      </c>
      <c r="M133" s="6">
        <f t="shared" si="49"/>
        <v>0</v>
      </c>
      <c r="N133" s="6">
        <f t="shared" si="49"/>
        <v>0</v>
      </c>
      <c r="O133" s="2">
        <f t="shared" si="49"/>
        <v>0</v>
      </c>
      <c r="P133" s="6">
        <f t="shared" si="49"/>
        <v>0</v>
      </c>
      <c r="Q133" s="6">
        <f t="shared" si="49"/>
        <v>0</v>
      </c>
      <c r="R133" s="1">
        <f t="shared" si="49"/>
        <v>0</v>
      </c>
      <c r="S133" s="3" t="str">
        <f t="shared" si="17"/>
        <v/>
      </c>
      <c r="T133" s="4" t="str">
        <f t="shared" si="18"/>
        <v/>
      </c>
      <c r="U133" s="4" t="str">
        <f t="shared" si="19"/>
        <v/>
      </c>
    </row>
    <row r="134" spans="1:21" ht="14.4">
      <c r="A134" s="1" t="str">
        <f>all!A134</f>
        <v>Watauga</v>
      </c>
      <c r="B134" s="1" t="s">
        <v>319</v>
      </c>
      <c r="C134" s="1">
        <v>633</v>
      </c>
      <c r="D134" s="1">
        <v>146</v>
      </c>
      <c r="E134" s="1">
        <v>25</v>
      </c>
      <c r="F134" s="1">
        <v>307</v>
      </c>
      <c r="G134" s="2">
        <v>845</v>
      </c>
      <c r="H134" s="1">
        <v>275</v>
      </c>
      <c r="I134" s="1">
        <v>153</v>
      </c>
      <c r="J134" s="1">
        <v>67</v>
      </c>
      <c r="K134" s="2">
        <f>C135+C134</f>
        <v>633</v>
      </c>
      <c r="L134" s="6">
        <f t="shared" ref="L134:R134" si="50">D135+D134</f>
        <v>146</v>
      </c>
      <c r="M134" s="6">
        <f t="shared" si="50"/>
        <v>25</v>
      </c>
      <c r="N134" s="6">
        <f t="shared" si="50"/>
        <v>307</v>
      </c>
      <c r="O134" s="2">
        <f t="shared" si="50"/>
        <v>845</v>
      </c>
      <c r="P134" s="6">
        <f t="shared" si="50"/>
        <v>275</v>
      </c>
      <c r="Q134" s="6">
        <f t="shared" si="50"/>
        <v>153</v>
      </c>
      <c r="R134" s="1">
        <f t="shared" si="50"/>
        <v>67</v>
      </c>
      <c r="S134" s="3">
        <f t="shared" si="17"/>
        <v>0.18106508875739644</v>
      </c>
      <c r="T134" s="4">
        <f t="shared" si="18"/>
        <v>3.9494470774091628E-2</v>
      </c>
      <c r="U134" s="4">
        <f t="shared" si="19"/>
        <v>0.82085561497326198</v>
      </c>
    </row>
    <row r="135" spans="1:21" ht="14.4">
      <c r="A135" s="1"/>
      <c r="B135" s="1" t="s">
        <v>320</v>
      </c>
      <c r="C135" s="1"/>
      <c r="D135" s="1"/>
      <c r="E135" s="1"/>
      <c r="F135" s="1"/>
      <c r="G135" s="2"/>
      <c r="H135" s="1"/>
      <c r="I135" s="1"/>
      <c r="J135" s="1"/>
      <c r="K135" s="2"/>
      <c r="L135" s="6"/>
      <c r="M135" s="6"/>
      <c r="N135" s="6"/>
      <c r="O135" s="2"/>
      <c r="P135" s="6"/>
      <c r="Q135" s="6"/>
      <c r="R135" s="1"/>
      <c r="S135" s="3" t="str">
        <f t="shared" ref="S135:S140" si="51">IFERROR(Q135/O135,"")</f>
        <v/>
      </c>
      <c r="T135" s="4" t="str">
        <f t="shared" ref="T135:T140" si="52">IFERROR(M135/K135,"")</f>
        <v/>
      </c>
      <c r="U135" s="4" t="str">
        <f t="shared" si="19"/>
        <v/>
      </c>
    </row>
    <row r="136" spans="1:21" ht="14.4">
      <c r="A136" s="1" t="str">
        <f>all!A136</f>
        <v>Wayne</v>
      </c>
      <c r="B136" s="1" t="s">
        <v>322</v>
      </c>
      <c r="C136" s="1"/>
      <c r="D136" s="1"/>
      <c r="E136" s="1"/>
      <c r="F136" s="1"/>
      <c r="G136" s="2"/>
      <c r="H136" s="1"/>
      <c r="I136" s="1"/>
      <c r="J136" s="1"/>
      <c r="K136" s="2">
        <f t="shared" ref="K136:R140" si="53">C136</f>
        <v>0</v>
      </c>
      <c r="L136" s="6">
        <f t="shared" si="53"/>
        <v>0</v>
      </c>
      <c r="M136" s="6">
        <f t="shared" si="53"/>
        <v>0</v>
      </c>
      <c r="N136" s="6">
        <f t="shared" si="53"/>
        <v>0</v>
      </c>
      <c r="O136" s="2">
        <f t="shared" si="53"/>
        <v>0</v>
      </c>
      <c r="P136" s="6">
        <f t="shared" si="53"/>
        <v>0</v>
      </c>
      <c r="Q136" s="6">
        <f t="shared" si="53"/>
        <v>0</v>
      </c>
      <c r="R136" s="1">
        <f t="shared" si="53"/>
        <v>0</v>
      </c>
      <c r="S136" s="3" t="str">
        <f t="shared" si="51"/>
        <v/>
      </c>
      <c r="T136" s="4" t="str">
        <f t="shared" si="52"/>
        <v/>
      </c>
      <c r="U136" s="4" t="str">
        <f t="shared" si="19"/>
        <v/>
      </c>
    </row>
    <row r="137" spans="1:21" ht="14.4">
      <c r="A137" s="1" t="str">
        <f>all!A137</f>
        <v>Wilkes</v>
      </c>
      <c r="B137" s="1" t="s">
        <v>324</v>
      </c>
      <c r="C137" s="1">
        <v>2888</v>
      </c>
      <c r="D137" s="1">
        <v>384</v>
      </c>
      <c r="E137" s="1">
        <v>9</v>
      </c>
      <c r="F137" s="1">
        <v>2698</v>
      </c>
      <c r="G137" s="2">
        <v>3709</v>
      </c>
      <c r="H137" s="1">
        <v>1008</v>
      </c>
      <c r="I137" s="1">
        <v>278</v>
      </c>
      <c r="J137" s="1">
        <v>2832</v>
      </c>
      <c r="K137" s="2">
        <f t="shared" si="53"/>
        <v>2888</v>
      </c>
      <c r="L137" s="6">
        <f t="shared" si="53"/>
        <v>384</v>
      </c>
      <c r="M137" s="6">
        <f t="shared" si="53"/>
        <v>9</v>
      </c>
      <c r="N137" s="6">
        <f t="shared" si="53"/>
        <v>2698</v>
      </c>
      <c r="O137" s="2">
        <f t="shared" si="53"/>
        <v>3709</v>
      </c>
      <c r="P137" s="6">
        <f t="shared" si="53"/>
        <v>1008</v>
      </c>
      <c r="Q137" s="6">
        <f t="shared" si="53"/>
        <v>278</v>
      </c>
      <c r="R137" s="1">
        <f t="shared" si="53"/>
        <v>2832</v>
      </c>
      <c r="S137" s="3">
        <f t="shared" si="51"/>
        <v>7.4952817471016453E-2</v>
      </c>
      <c r="T137" s="4">
        <f t="shared" si="52"/>
        <v>3.1163434903047093E-3</v>
      </c>
      <c r="U137" s="4">
        <f t="shared" ref="U137:U140" si="54">IFERROR(N137/(N137+R137),"")</f>
        <v>0.4878842676311031</v>
      </c>
    </row>
    <row r="138" spans="1:21" ht="14.4">
      <c r="A138" s="1" t="str">
        <f>all!A138</f>
        <v>Wilson</v>
      </c>
      <c r="B138" s="1" t="s">
        <v>326</v>
      </c>
      <c r="C138" s="1"/>
      <c r="D138" s="1"/>
      <c r="E138" s="1"/>
      <c r="F138" s="1"/>
      <c r="G138" s="2"/>
      <c r="H138" s="1"/>
      <c r="I138" s="1"/>
      <c r="J138" s="1"/>
      <c r="K138" s="2">
        <f t="shared" si="53"/>
        <v>0</v>
      </c>
      <c r="L138" s="6">
        <f t="shared" si="53"/>
        <v>0</v>
      </c>
      <c r="M138" s="6">
        <f t="shared" si="53"/>
        <v>0</v>
      </c>
      <c r="N138" s="6">
        <f t="shared" si="53"/>
        <v>0</v>
      </c>
      <c r="O138" s="2">
        <f t="shared" si="53"/>
        <v>0</v>
      </c>
      <c r="P138" s="6">
        <f t="shared" si="53"/>
        <v>0</v>
      </c>
      <c r="Q138" s="6">
        <f t="shared" si="53"/>
        <v>0</v>
      </c>
      <c r="R138" s="1">
        <f t="shared" si="53"/>
        <v>0</v>
      </c>
      <c r="S138" s="3" t="str">
        <f t="shared" si="51"/>
        <v/>
      </c>
      <c r="T138" s="4" t="str">
        <f t="shared" si="52"/>
        <v/>
      </c>
      <c r="U138" s="4" t="str">
        <f t="shared" si="54"/>
        <v/>
      </c>
    </row>
    <row r="139" spans="1:21" ht="14.4">
      <c r="A139" s="1" t="str">
        <f>all!A139</f>
        <v>Yadkin</v>
      </c>
      <c r="B139" s="1" t="s">
        <v>328</v>
      </c>
      <c r="C139" s="1">
        <v>1136</v>
      </c>
      <c r="D139" s="1">
        <v>8</v>
      </c>
      <c r="E139" s="1">
        <v>6</v>
      </c>
      <c r="F139" s="1">
        <v>1122</v>
      </c>
      <c r="G139" s="2">
        <v>939</v>
      </c>
      <c r="H139" s="1">
        <v>109</v>
      </c>
      <c r="I139" s="1">
        <v>92</v>
      </c>
      <c r="J139" s="1">
        <v>738</v>
      </c>
      <c r="K139" s="2">
        <f t="shared" si="53"/>
        <v>1136</v>
      </c>
      <c r="L139" s="6">
        <f t="shared" si="53"/>
        <v>8</v>
      </c>
      <c r="M139" s="6">
        <f t="shared" si="53"/>
        <v>6</v>
      </c>
      <c r="N139" s="6">
        <f t="shared" si="53"/>
        <v>1122</v>
      </c>
      <c r="O139" s="2">
        <f t="shared" si="53"/>
        <v>939</v>
      </c>
      <c r="P139" s="6">
        <f t="shared" si="53"/>
        <v>109</v>
      </c>
      <c r="Q139" s="6">
        <f t="shared" si="53"/>
        <v>92</v>
      </c>
      <c r="R139" s="1">
        <f t="shared" si="53"/>
        <v>738</v>
      </c>
      <c r="S139" s="3">
        <f t="shared" si="51"/>
        <v>9.79765708200213E-2</v>
      </c>
      <c r="T139" s="4">
        <f t="shared" si="52"/>
        <v>5.2816901408450703E-3</v>
      </c>
      <c r="U139" s="4">
        <f t="shared" si="54"/>
        <v>0.60322580645161294</v>
      </c>
    </row>
    <row r="140" spans="1:21" ht="14.4">
      <c r="A140" s="1" t="str">
        <f>all!A140</f>
        <v>Yancey</v>
      </c>
      <c r="B140" s="1" t="s">
        <v>330</v>
      </c>
      <c r="C140" s="133">
        <v>513</v>
      </c>
      <c r="D140" s="133">
        <v>116</v>
      </c>
      <c r="E140" s="133">
        <v>5</v>
      </c>
      <c r="F140" s="133">
        <v>352</v>
      </c>
      <c r="G140" s="134">
        <v>609</v>
      </c>
      <c r="H140" s="134">
        <v>311</v>
      </c>
      <c r="I140" s="134">
        <v>53</v>
      </c>
      <c r="J140" s="134">
        <v>212</v>
      </c>
      <c r="K140" s="2">
        <f t="shared" si="53"/>
        <v>513</v>
      </c>
      <c r="L140" s="6">
        <f t="shared" si="53"/>
        <v>116</v>
      </c>
      <c r="M140" s="6">
        <f t="shared" si="53"/>
        <v>5</v>
      </c>
      <c r="N140" s="6">
        <f t="shared" si="53"/>
        <v>352</v>
      </c>
      <c r="O140" s="2">
        <f t="shared" si="53"/>
        <v>609</v>
      </c>
      <c r="P140" s="6">
        <f t="shared" si="53"/>
        <v>311</v>
      </c>
      <c r="Q140" s="6">
        <f t="shared" si="53"/>
        <v>53</v>
      </c>
      <c r="R140" s="1">
        <f t="shared" si="53"/>
        <v>212</v>
      </c>
      <c r="S140" s="3">
        <f t="shared" si="51"/>
        <v>8.7027914614121515E-2</v>
      </c>
      <c r="T140" s="4">
        <f t="shared" si="52"/>
        <v>9.7465886939571145E-3</v>
      </c>
      <c r="U140" s="4">
        <f t="shared" si="54"/>
        <v>0.62411347517730498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0"/>
  <sheetViews>
    <sheetView zoomScale="90" zoomScaleNormal="90" workbookViewId="0">
      <pane ySplit="3" topLeftCell="A131" activePane="bottomLeft" state="frozen"/>
      <selection activeCell="O48" sqref="O48"/>
      <selection pane="bottomLeft" activeCell="O48" sqref="O48"/>
    </sheetView>
  </sheetViews>
  <sheetFormatPr defaultRowHeight="12.6" customHeight="1"/>
  <cols>
    <col min="1" max="1" width="15.109375" customWidth="1"/>
    <col min="2" max="2" width="36.44140625" customWidth="1"/>
    <col min="3" max="10" width="7.44140625" customWidth="1"/>
    <col min="11" max="18" width="6.77734375" customWidth="1"/>
    <col min="22" max="25" width="8.88671875" customWidth="1"/>
  </cols>
  <sheetData>
    <row r="1" spans="1:21" ht="14.4">
      <c r="A1" s="1">
        <v>2009</v>
      </c>
      <c r="B1" s="1"/>
      <c r="C1" s="1"/>
      <c r="D1" s="1"/>
      <c r="E1" s="1"/>
      <c r="F1" s="1"/>
      <c r="G1" s="2"/>
      <c r="H1" s="1"/>
      <c r="I1" s="1"/>
      <c r="J1" s="1"/>
      <c r="K1" s="2"/>
      <c r="L1" s="1"/>
      <c r="M1" s="1"/>
      <c r="N1" s="1"/>
      <c r="O1" s="2"/>
      <c r="P1" s="1"/>
      <c r="Q1" s="1"/>
      <c r="R1" s="1"/>
      <c r="S1" s="3"/>
      <c r="T1" s="4"/>
      <c r="U1" s="4"/>
    </row>
    <row r="2" spans="1:21" ht="14.4">
      <c r="A2" s="1"/>
      <c r="B2" s="1"/>
      <c r="C2" s="1"/>
      <c r="D2" s="1" t="s">
        <v>4</v>
      </c>
      <c r="E2" s="1"/>
      <c r="F2" s="1"/>
      <c r="G2" s="2" t="s">
        <v>5</v>
      </c>
      <c r="H2" s="1"/>
      <c r="I2" s="1"/>
      <c r="J2" s="1"/>
      <c r="K2" s="2" t="s">
        <v>117</v>
      </c>
      <c r="L2" s="1" t="s">
        <v>4</v>
      </c>
      <c r="M2" s="1"/>
      <c r="N2" s="1"/>
      <c r="O2" s="2" t="s">
        <v>5</v>
      </c>
      <c r="P2" s="1"/>
      <c r="Q2" s="1"/>
      <c r="R2" s="1"/>
      <c r="S2" s="3" t="s">
        <v>8</v>
      </c>
      <c r="T2" s="4"/>
      <c r="U2" s="4" t="s">
        <v>333</v>
      </c>
    </row>
    <row r="3" spans="1:21" ht="14.4">
      <c r="A3" s="1" t="s">
        <v>0</v>
      </c>
      <c r="B3" s="1" t="s">
        <v>1</v>
      </c>
      <c r="C3" s="1" t="s">
        <v>6</v>
      </c>
      <c r="D3" s="1" t="s">
        <v>7</v>
      </c>
      <c r="E3" s="1" t="s">
        <v>8</v>
      </c>
      <c r="F3" s="1" t="s">
        <v>9</v>
      </c>
      <c r="G3" s="2" t="s">
        <v>6</v>
      </c>
      <c r="H3" s="1" t="s">
        <v>7</v>
      </c>
      <c r="I3" s="1" t="s">
        <v>8</v>
      </c>
      <c r="J3" s="1" t="s">
        <v>9</v>
      </c>
      <c r="K3" s="2" t="s">
        <v>6</v>
      </c>
      <c r="L3" s="1" t="s">
        <v>7</v>
      </c>
      <c r="M3" s="1" t="s">
        <v>8</v>
      </c>
      <c r="N3" s="1" t="s">
        <v>9</v>
      </c>
      <c r="O3" s="2" t="s">
        <v>6</v>
      </c>
      <c r="P3" s="1" t="s">
        <v>7</v>
      </c>
      <c r="Q3" s="1" t="s">
        <v>8</v>
      </c>
      <c r="R3" s="1" t="s">
        <v>9</v>
      </c>
      <c r="S3" s="3" t="s">
        <v>2</v>
      </c>
      <c r="T3" s="4" t="s">
        <v>3</v>
      </c>
      <c r="U3" s="4" t="s">
        <v>26</v>
      </c>
    </row>
    <row r="4" spans="1:21" ht="14.4">
      <c r="A4" s="1" t="str">
        <f>all!A4</f>
        <v>Alamance</v>
      </c>
      <c r="B4" s="1" t="s">
        <v>132</v>
      </c>
      <c r="C4" s="1">
        <v>4541</v>
      </c>
      <c r="D4" s="1">
        <v>274</v>
      </c>
      <c r="E4" s="1">
        <v>47</v>
      </c>
      <c r="F4" s="1">
        <v>3913</v>
      </c>
      <c r="G4" s="2">
        <v>3708</v>
      </c>
      <c r="H4" s="1">
        <v>525</v>
      </c>
      <c r="I4" s="1">
        <v>469</v>
      </c>
      <c r="J4" s="1">
        <v>2231</v>
      </c>
      <c r="K4" s="2">
        <f>C4</f>
        <v>4541</v>
      </c>
      <c r="L4" s="1">
        <f t="shared" ref="L4:Q20" si="0">D4</f>
        <v>274</v>
      </c>
      <c r="M4" s="1">
        <f t="shared" si="0"/>
        <v>47</v>
      </c>
      <c r="N4" s="1">
        <f t="shared" si="0"/>
        <v>3913</v>
      </c>
      <c r="O4" s="2">
        <f t="shared" si="0"/>
        <v>3708</v>
      </c>
      <c r="P4" s="1">
        <f t="shared" si="0"/>
        <v>525</v>
      </c>
      <c r="Q4" s="1">
        <f t="shared" si="0"/>
        <v>469</v>
      </c>
      <c r="R4" s="1">
        <f t="shared" ref="R4" si="1">J4</f>
        <v>2231</v>
      </c>
      <c r="S4" s="3">
        <f>IFERROR(Q4/O4,"")</f>
        <v>0.12648327939590076</v>
      </c>
      <c r="T4" s="4">
        <f>IFERROR(M4/K4,"")</f>
        <v>1.0350143140277471E-2</v>
      </c>
      <c r="U4" s="4">
        <f>IFERROR(N4/(N4+R4),"")</f>
        <v>0.63688151041666663</v>
      </c>
    </row>
    <row r="5" spans="1:21" ht="14.4">
      <c r="A5" s="1" t="str">
        <f>all!A5</f>
        <v>Alexander</v>
      </c>
      <c r="B5" s="1" t="s">
        <v>134</v>
      </c>
      <c r="C5" s="1"/>
      <c r="D5" s="1"/>
      <c r="E5" s="1"/>
      <c r="F5" s="1"/>
      <c r="G5" s="2"/>
      <c r="H5" s="1"/>
      <c r="I5" s="1"/>
      <c r="J5" s="1"/>
      <c r="K5" s="2">
        <f t="shared" ref="K5:Q64" si="2">C5</f>
        <v>0</v>
      </c>
      <c r="L5" s="1">
        <f t="shared" si="0"/>
        <v>0</v>
      </c>
      <c r="M5" s="1">
        <f t="shared" si="0"/>
        <v>0</v>
      </c>
      <c r="N5" s="1">
        <f t="shared" si="0"/>
        <v>0</v>
      </c>
      <c r="O5" s="2">
        <f t="shared" si="0"/>
        <v>0</v>
      </c>
      <c r="P5" s="1">
        <f t="shared" si="0"/>
        <v>0</v>
      </c>
      <c r="Q5" s="1">
        <f t="shared" si="0"/>
        <v>0</v>
      </c>
      <c r="R5" s="1">
        <f t="shared" ref="R5:R74" si="3">J5</f>
        <v>0</v>
      </c>
      <c r="S5" s="3" t="str">
        <f t="shared" ref="S5:S69" si="4">IFERROR(Q5/O5,"")</f>
        <v/>
      </c>
      <c r="T5" s="4" t="str">
        <f t="shared" ref="T5:T69" si="5">IFERROR(M5/K5,"")</f>
        <v/>
      </c>
      <c r="U5" s="4" t="str">
        <f t="shared" ref="U5:U69" si="6">IFERROR(N5/(N5+R5),"")</f>
        <v/>
      </c>
    </row>
    <row r="6" spans="1:21" ht="14.4">
      <c r="A6" s="1" t="str">
        <f>all!A6</f>
        <v>Alleghany</v>
      </c>
      <c r="B6" s="1" t="s">
        <v>136</v>
      </c>
      <c r="C6" s="1"/>
      <c r="D6" s="1"/>
      <c r="E6" s="1"/>
      <c r="F6" s="1"/>
      <c r="G6" s="2"/>
      <c r="H6" s="1"/>
      <c r="I6" s="1"/>
      <c r="J6" s="1"/>
      <c r="K6" s="2">
        <f t="shared" si="2"/>
        <v>0</v>
      </c>
      <c r="L6" s="1">
        <f t="shared" si="0"/>
        <v>0</v>
      </c>
      <c r="M6" s="1">
        <f t="shared" si="0"/>
        <v>0</v>
      </c>
      <c r="N6" s="1">
        <f t="shared" si="0"/>
        <v>0</v>
      </c>
      <c r="O6" s="2">
        <f t="shared" si="0"/>
        <v>0</v>
      </c>
      <c r="P6" s="1">
        <f t="shared" si="0"/>
        <v>0</v>
      </c>
      <c r="Q6" s="1">
        <f t="shared" si="0"/>
        <v>0</v>
      </c>
      <c r="R6" s="1">
        <f t="shared" si="3"/>
        <v>0</v>
      </c>
      <c r="S6" s="3" t="str">
        <f t="shared" si="4"/>
        <v/>
      </c>
      <c r="T6" s="4" t="str">
        <f t="shared" si="5"/>
        <v/>
      </c>
      <c r="U6" s="4" t="str">
        <f t="shared" si="6"/>
        <v/>
      </c>
    </row>
    <row r="7" spans="1:21" ht="14.4">
      <c r="A7" s="1" t="str">
        <f>all!A7</f>
        <v>Anson</v>
      </c>
      <c r="B7" s="1" t="s">
        <v>138</v>
      </c>
      <c r="C7" s="1">
        <v>222</v>
      </c>
      <c r="D7" s="1">
        <v>0</v>
      </c>
      <c r="E7" s="1">
        <v>0</v>
      </c>
      <c r="F7" s="1">
        <v>222</v>
      </c>
      <c r="G7" s="2">
        <v>577</v>
      </c>
      <c r="H7" s="1">
        <v>11</v>
      </c>
      <c r="I7" s="1">
        <v>9</v>
      </c>
      <c r="J7" s="1">
        <v>557</v>
      </c>
      <c r="K7" s="2">
        <f t="shared" si="2"/>
        <v>222</v>
      </c>
      <c r="L7" s="1">
        <f t="shared" si="0"/>
        <v>0</v>
      </c>
      <c r="M7" s="1">
        <f t="shared" si="0"/>
        <v>0</v>
      </c>
      <c r="N7" s="1">
        <f t="shared" si="0"/>
        <v>222</v>
      </c>
      <c r="O7" s="2">
        <f t="shared" si="0"/>
        <v>577</v>
      </c>
      <c r="P7" s="1">
        <f t="shared" si="0"/>
        <v>11</v>
      </c>
      <c r="Q7" s="1">
        <f t="shared" si="0"/>
        <v>9</v>
      </c>
      <c r="R7" s="1">
        <f t="shared" si="3"/>
        <v>557</v>
      </c>
      <c r="S7" s="3">
        <f t="shared" si="4"/>
        <v>1.5597920277296361E-2</v>
      </c>
      <c r="T7" s="4">
        <f t="shared" si="5"/>
        <v>0</v>
      </c>
      <c r="U7" s="4">
        <f t="shared" si="6"/>
        <v>0.28498074454428757</v>
      </c>
    </row>
    <row r="8" spans="1:21" ht="14.4">
      <c r="A8" s="1" t="str">
        <f>all!A8</f>
        <v>Ashe</v>
      </c>
      <c r="B8" s="1" t="s">
        <v>140</v>
      </c>
      <c r="C8" s="1"/>
      <c r="D8" s="1"/>
      <c r="E8" s="1"/>
      <c r="F8" s="1"/>
      <c r="G8" s="2"/>
      <c r="H8" s="1"/>
      <c r="I8" s="1"/>
      <c r="J8" s="1"/>
      <c r="K8" s="2">
        <f t="shared" si="2"/>
        <v>0</v>
      </c>
      <c r="L8" s="1">
        <f t="shared" si="0"/>
        <v>0</v>
      </c>
      <c r="M8" s="1">
        <f t="shared" si="0"/>
        <v>0</v>
      </c>
      <c r="N8" s="1">
        <f t="shared" si="0"/>
        <v>0</v>
      </c>
      <c r="O8" s="2">
        <f t="shared" si="0"/>
        <v>0</v>
      </c>
      <c r="P8" s="1">
        <f t="shared" si="0"/>
        <v>0</v>
      </c>
      <c r="Q8" s="1">
        <f t="shared" si="0"/>
        <v>0</v>
      </c>
      <c r="R8" s="1">
        <f t="shared" si="3"/>
        <v>0</v>
      </c>
      <c r="S8" s="3" t="str">
        <f t="shared" si="4"/>
        <v/>
      </c>
      <c r="T8" s="4" t="str">
        <f t="shared" si="5"/>
        <v/>
      </c>
      <c r="U8" s="4" t="str">
        <f t="shared" si="6"/>
        <v/>
      </c>
    </row>
    <row r="9" spans="1:21" ht="14.4">
      <c r="A9" s="1" t="str">
        <f>all!A9</f>
        <v>Avery</v>
      </c>
      <c r="B9" s="1" t="s">
        <v>142</v>
      </c>
      <c r="C9" s="1">
        <v>439</v>
      </c>
      <c r="D9" s="1">
        <v>124</v>
      </c>
      <c r="E9" s="1">
        <v>4</v>
      </c>
      <c r="F9" s="1">
        <v>300</v>
      </c>
      <c r="G9" s="2">
        <v>597</v>
      </c>
      <c r="H9" s="1">
        <v>369</v>
      </c>
      <c r="I9" s="1">
        <v>45</v>
      </c>
      <c r="J9" s="1">
        <v>169</v>
      </c>
      <c r="K9" s="2">
        <f t="shared" si="2"/>
        <v>439</v>
      </c>
      <c r="L9" s="1">
        <f t="shared" si="0"/>
        <v>124</v>
      </c>
      <c r="M9" s="1">
        <f t="shared" si="0"/>
        <v>4</v>
      </c>
      <c r="N9" s="1">
        <f t="shared" si="0"/>
        <v>300</v>
      </c>
      <c r="O9" s="2">
        <f t="shared" si="0"/>
        <v>597</v>
      </c>
      <c r="P9" s="1">
        <f t="shared" si="0"/>
        <v>369</v>
      </c>
      <c r="Q9" s="1">
        <f t="shared" si="0"/>
        <v>45</v>
      </c>
      <c r="R9" s="1">
        <f t="shared" si="3"/>
        <v>169</v>
      </c>
      <c r="S9" s="3">
        <f t="shared" si="4"/>
        <v>7.5376884422110546E-2</v>
      </c>
      <c r="T9" s="4">
        <f t="shared" si="5"/>
        <v>9.1116173120728925E-3</v>
      </c>
      <c r="U9" s="4">
        <f t="shared" si="6"/>
        <v>0.63965884861407252</v>
      </c>
    </row>
    <row r="10" spans="1:21" ht="14.4">
      <c r="A10" s="1" t="str">
        <f>all!A10</f>
        <v>Beaufort</v>
      </c>
      <c r="B10" s="1" t="s">
        <v>144</v>
      </c>
      <c r="C10" s="1"/>
      <c r="D10" s="1"/>
      <c r="E10" s="1"/>
      <c r="F10" s="1"/>
      <c r="G10" s="2"/>
      <c r="H10" s="1"/>
      <c r="I10" s="1"/>
      <c r="J10" s="1"/>
      <c r="K10" s="2">
        <f t="shared" si="2"/>
        <v>0</v>
      </c>
      <c r="L10" s="1">
        <f t="shared" si="0"/>
        <v>0</v>
      </c>
      <c r="M10" s="1">
        <f t="shared" si="0"/>
        <v>0</v>
      </c>
      <c r="N10" s="1">
        <f t="shared" si="0"/>
        <v>0</v>
      </c>
      <c r="O10" s="2">
        <f t="shared" si="0"/>
        <v>0</v>
      </c>
      <c r="P10" s="1">
        <f t="shared" si="0"/>
        <v>0</v>
      </c>
      <c r="Q10" s="1">
        <f t="shared" si="0"/>
        <v>0</v>
      </c>
      <c r="R10" s="1">
        <f t="shared" si="3"/>
        <v>0</v>
      </c>
      <c r="S10" s="3" t="str">
        <f t="shared" si="4"/>
        <v/>
      </c>
      <c r="T10" s="4" t="str">
        <f t="shared" si="5"/>
        <v/>
      </c>
      <c r="U10" s="4" t="str">
        <f t="shared" si="6"/>
        <v/>
      </c>
    </row>
    <row r="11" spans="1:21" ht="14.4">
      <c r="A11" s="1" t="str">
        <f>all!A11</f>
        <v>Bertie</v>
      </c>
      <c r="B11" s="1" t="s">
        <v>146</v>
      </c>
      <c r="C11" s="1">
        <v>432</v>
      </c>
      <c r="D11" s="1">
        <v>23</v>
      </c>
      <c r="E11" s="1">
        <v>1</v>
      </c>
      <c r="F11" s="1">
        <v>368</v>
      </c>
      <c r="G11" s="2">
        <v>492</v>
      </c>
      <c r="H11" s="1">
        <v>49</v>
      </c>
      <c r="I11" s="1">
        <v>23</v>
      </c>
      <c r="J11" s="1">
        <v>235</v>
      </c>
      <c r="K11" s="2">
        <f>C11+C12</f>
        <v>432</v>
      </c>
      <c r="L11" s="1">
        <f t="shared" ref="L11:Q11" si="7">D11+D12</f>
        <v>23</v>
      </c>
      <c r="M11" s="1">
        <f t="shared" si="7"/>
        <v>1</v>
      </c>
      <c r="N11" s="1">
        <f t="shared" si="7"/>
        <v>368</v>
      </c>
      <c r="O11" s="2">
        <f t="shared" si="7"/>
        <v>492</v>
      </c>
      <c r="P11" s="1">
        <f t="shared" si="7"/>
        <v>49</v>
      </c>
      <c r="Q11" s="1">
        <f t="shared" si="7"/>
        <v>23</v>
      </c>
      <c r="R11" s="1">
        <f t="shared" ref="R11" si="8">J11+J12</f>
        <v>235</v>
      </c>
      <c r="S11" s="3">
        <f t="shared" si="4"/>
        <v>4.6747967479674794E-2</v>
      </c>
      <c r="T11" s="4">
        <f t="shared" si="5"/>
        <v>2.3148148148148147E-3</v>
      </c>
      <c r="U11" s="4">
        <f t="shared" si="6"/>
        <v>0.61028192371475953</v>
      </c>
    </row>
    <row r="12" spans="1:21" ht="14.4">
      <c r="A12" s="1"/>
      <c r="B12" s="1" t="s">
        <v>147</v>
      </c>
      <c r="C12" s="1"/>
      <c r="D12" s="1"/>
      <c r="E12" s="1"/>
      <c r="F12" s="1"/>
      <c r="G12" s="2"/>
      <c r="H12" s="1"/>
      <c r="I12" s="1"/>
      <c r="J12" s="1"/>
      <c r="K12" s="2"/>
      <c r="L12" s="1"/>
      <c r="M12" s="1"/>
      <c r="N12" s="1"/>
      <c r="O12" s="2"/>
      <c r="P12" s="1"/>
      <c r="Q12" s="1"/>
      <c r="R12" s="1"/>
      <c r="S12" s="3" t="str">
        <f t="shared" si="4"/>
        <v/>
      </c>
      <c r="T12" s="4" t="str">
        <f t="shared" si="5"/>
        <v/>
      </c>
      <c r="U12" s="4" t="str">
        <f t="shared" si="6"/>
        <v/>
      </c>
    </row>
    <row r="13" spans="1:21" ht="14.4">
      <c r="A13" s="1" t="str">
        <f>all!A13</f>
        <v>Bladen</v>
      </c>
      <c r="B13" s="1" t="s">
        <v>148</v>
      </c>
      <c r="C13" s="1">
        <v>886</v>
      </c>
      <c r="D13" s="1">
        <v>254</v>
      </c>
      <c r="E13" s="1">
        <v>382</v>
      </c>
      <c r="F13" s="1">
        <v>250</v>
      </c>
      <c r="G13" s="2">
        <v>2130</v>
      </c>
      <c r="H13" s="1">
        <v>1941</v>
      </c>
      <c r="I13" s="1">
        <v>43</v>
      </c>
      <c r="J13" s="1">
        <v>146</v>
      </c>
      <c r="K13" s="2">
        <f t="shared" si="2"/>
        <v>886</v>
      </c>
      <c r="L13" s="1">
        <f t="shared" si="0"/>
        <v>254</v>
      </c>
      <c r="M13" s="1">
        <f t="shared" si="0"/>
        <v>382</v>
      </c>
      <c r="N13" s="1">
        <f t="shared" si="0"/>
        <v>250</v>
      </c>
      <c r="O13" s="2">
        <f t="shared" si="0"/>
        <v>2130</v>
      </c>
      <c r="P13" s="1">
        <f t="shared" si="0"/>
        <v>1941</v>
      </c>
      <c r="Q13" s="1">
        <f t="shared" si="0"/>
        <v>43</v>
      </c>
      <c r="R13" s="1">
        <f t="shared" si="3"/>
        <v>146</v>
      </c>
      <c r="S13" s="3">
        <f t="shared" si="4"/>
        <v>2.0187793427230045E-2</v>
      </c>
      <c r="T13" s="4">
        <f t="shared" si="5"/>
        <v>0.43115124153498874</v>
      </c>
      <c r="U13" s="4">
        <f t="shared" si="6"/>
        <v>0.63131313131313127</v>
      </c>
    </row>
    <row r="14" spans="1:21" ht="14.4">
      <c r="A14" s="1" t="str">
        <f>all!A14</f>
        <v>Brunswick</v>
      </c>
      <c r="B14" s="1" t="s">
        <v>150</v>
      </c>
      <c r="C14" s="1">
        <v>3446</v>
      </c>
      <c r="D14" s="1">
        <v>286</v>
      </c>
      <c r="E14" s="1">
        <v>15</v>
      </c>
      <c r="F14" s="1">
        <v>3076</v>
      </c>
      <c r="G14" s="2">
        <v>2521</v>
      </c>
      <c r="H14" s="1">
        <v>466</v>
      </c>
      <c r="I14" s="1">
        <v>248</v>
      </c>
      <c r="J14" s="1">
        <v>1763</v>
      </c>
      <c r="K14" s="2">
        <f>SUM(C14:C19)</f>
        <v>3446</v>
      </c>
      <c r="L14" s="6">
        <f t="shared" ref="L14:Q14" si="9">SUM(D14:D19)</f>
        <v>286</v>
      </c>
      <c r="M14" s="6">
        <f t="shared" si="9"/>
        <v>15</v>
      </c>
      <c r="N14" s="6">
        <f t="shared" si="9"/>
        <v>3076</v>
      </c>
      <c r="O14" s="2">
        <f t="shared" si="9"/>
        <v>2521</v>
      </c>
      <c r="P14" s="6">
        <f t="shared" si="9"/>
        <v>466</v>
      </c>
      <c r="Q14" s="6">
        <f t="shared" si="9"/>
        <v>248</v>
      </c>
      <c r="R14" s="6">
        <f t="shared" ref="R14" si="10">J14+J15</f>
        <v>1763</v>
      </c>
      <c r="S14" s="3">
        <f t="shared" si="4"/>
        <v>9.837366124553748E-2</v>
      </c>
      <c r="T14" s="4">
        <f t="shared" si="5"/>
        <v>4.3528728961114331E-3</v>
      </c>
      <c r="U14" s="4">
        <f t="shared" si="6"/>
        <v>0.63566852655507333</v>
      </c>
    </row>
    <row r="15" spans="1:21" ht="14.4">
      <c r="A15" s="1"/>
      <c r="B15" s="1" t="s">
        <v>151</v>
      </c>
      <c r="C15" s="1"/>
      <c r="D15" s="1"/>
      <c r="E15" s="1"/>
      <c r="F15" s="1"/>
      <c r="G15" s="2"/>
      <c r="H15" s="1"/>
      <c r="I15" s="1"/>
      <c r="J15" s="1"/>
      <c r="K15" s="2"/>
      <c r="L15" s="1"/>
      <c r="M15" s="1"/>
      <c r="N15" s="1"/>
      <c r="O15" s="2"/>
      <c r="P15" s="1"/>
      <c r="Q15" s="1"/>
      <c r="R15" s="1"/>
      <c r="S15" s="3" t="str">
        <f t="shared" si="4"/>
        <v/>
      </c>
      <c r="T15" s="4" t="str">
        <f t="shared" si="5"/>
        <v/>
      </c>
      <c r="U15" s="4" t="str">
        <f t="shared" si="6"/>
        <v/>
      </c>
    </row>
    <row r="16" spans="1:21" ht="14.4">
      <c r="A16" s="1"/>
      <c r="B16" s="1" t="s">
        <v>152</v>
      </c>
      <c r="C16" s="1"/>
      <c r="D16" s="1"/>
      <c r="E16" s="1"/>
      <c r="F16" s="1"/>
      <c r="G16" s="2"/>
      <c r="H16" s="1"/>
      <c r="I16" s="1"/>
      <c r="J16" s="1"/>
      <c r="K16" s="2"/>
      <c r="L16" s="1"/>
      <c r="M16" s="1"/>
      <c r="N16" s="1"/>
      <c r="O16" s="2"/>
      <c r="P16" s="1"/>
      <c r="Q16" s="1"/>
      <c r="R16" s="1"/>
      <c r="S16" s="3" t="str">
        <f t="shared" si="4"/>
        <v/>
      </c>
      <c r="T16" s="4" t="str">
        <f t="shared" si="5"/>
        <v/>
      </c>
      <c r="U16" s="4" t="str">
        <f t="shared" si="6"/>
        <v/>
      </c>
    </row>
    <row r="17" spans="1:21" ht="14.4">
      <c r="A17" s="1"/>
      <c r="B17" s="1" t="s">
        <v>153</v>
      </c>
      <c r="C17" s="1"/>
      <c r="D17" s="1"/>
      <c r="E17" s="1"/>
      <c r="F17" s="1"/>
      <c r="G17" s="2"/>
      <c r="H17" s="1"/>
      <c r="I17" s="1"/>
      <c r="J17" s="1"/>
      <c r="K17" s="2"/>
      <c r="L17" s="1"/>
      <c r="M17" s="1"/>
      <c r="N17" s="1"/>
      <c r="O17" s="2"/>
      <c r="P17" s="1"/>
      <c r="Q17" s="1"/>
      <c r="R17" s="1"/>
      <c r="S17" s="3" t="str">
        <f t="shared" si="4"/>
        <v/>
      </c>
      <c r="T17" s="4" t="str">
        <f t="shared" si="5"/>
        <v/>
      </c>
      <c r="U17" s="4" t="str">
        <f t="shared" si="6"/>
        <v/>
      </c>
    </row>
    <row r="18" spans="1:21" ht="14.4">
      <c r="A18" s="1"/>
      <c r="B18" s="1" t="s">
        <v>154</v>
      </c>
      <c r="C18" s="1"/>
      <c r="D18" s="1"/>
      <c r="E18" s="1"/>
      <c r="F18" s="1"/>
      <c r="G18" s="2"/>
      <c r="H18" s="1"/>
      <c r="I18" s="1"/>
      <c r="J18" s="1"/>
      <c r="K18" s="2"/>
      <c r="L18" s="1"/>
      <c r="M18" s="1"/>
      <c r="N18" s="1"/>
      <c r="O18" s="2"/>
      <c r="P18" s="1"/>
      <c r="Q18" s="1"/>
      <c r="R18" s="1"/>
      <c r="S18" s="3" t="str">
        <f t="shared" si="4"/>
        <v/>
      </c>
      <c r="T18" s="4" t="str">
        <f t="shared" si="5"/>
        <v/>
      </c>
      <c r="U18" s="4" t="str">
        <f t="shared" si="6"/>
        <v/>
      </c>
    </row>
    <row r="19" spans="1:21" ht="14.4">
      <c r="A19" s="1"/>
      <c r="B19" s="1" t="s">
        <v>155</v>
      </c>
      <c r="C19" s="1"/>
      <c r="D19" s="1"/>
      <c r="E19" s="1"/>
      <c r="F19" s="1"/>
      <c r="G19" s="2"/>
      <c r="H19" s="1"/>
      <c r="I19" s="1"/>
      <c r="J19" s="1"/>
      <c r="K19" s="2"/>
      <c r="L19" s="1"/>
      <c r="M19" s="1"/>
      <c r="N19" s="1"/>
      <c r="O19" s="2"/>
      <c r="P19" s="1"/>
      <c r="Q19" s="1"/>
      <c r="R19" s="1"/>
      <c r="S19" s="3" t="str">
        <f t="shared" si="4"/>
        <v/>
      </c>
      <c r="T19" s="4" t="str">
        <f t="shared" si="5"/>
        <v/>
      </c>
      <c r="U19" s="4" t="str">
        <f t="shared" si="6"/>
        <v/>
      </c>
    </row>
    <row r="20" spans="1:21" ht="14.4">
      <c r="A20" s="1" t="str">
        <f>all!A20</f>
        <v>Buncombe</v>
      </c>
      <c r="B20" s="1" t="s">
        <v>157</v>
      </c>
      <c r="C20" s="1">
        <v>3465</v>
      </c>
      <c r="D20" s="1">
        <v>637</v>
      </c>
      <c r="E20" s="1">
        <v>70</v>
      </c>
      <c r="F20" s="1">
        <v>2642</v>
      </c>
      <c r="G20" s="2">
        <v>3398</v>
      </c>
      <c r="H20" s="1">
        <v>991</v>
      </c>
      <c r="I20" s="1">
        <v>621</v>
      </c>
      <c r="J20" s="1">
        <v>1521</v>
      </c>
      <c r="K20" s="2">
        <f t="shared" si="2"/>
        <v>3465</v>
      </c>
      <c r="L20" s="1">
        <f t="shared" si="0"/>
        <v>637</v>
      </c>
      <c r="M20" s="1">
        <f t="shared" si="0"/>
        <v>70</v>
      </c>
      <c r="N20" s="1">
        <f t="shared" si="0"/>
        <v>2642</v>
      </c>
      <c r="O20" s="2">
        <f t="shared" si="0"/>
        <v>3398</v>
      </c>
      <c r="P20" s="1">
        <f t="shared" si="0"/>
        <v>991</v>
      </c>
      <c r="Q20" s="1">
        <f t="shared" si="0"/>
        <v>621</v>
      </c>
      <c r="R20" s="1">
        <f t="shared" si="3"/>
        <v>1521</v>
      </c>
      <c r="S20" s="3">
        <f t="shared" si="4"/>
        <v>0.18275456150676869</v>
      </c>
      <c r="T20" s="4">
        <f t="shared" si="5"/>
        <v>2.0202020202020204E-2</v>
      </c>
      <c r="U20" s="4">
        <f t="shared" si="6"/>
        <v>0.63463848186404037</v>
      </c>
    </row>
    <row r="21" spans="1:21" ht="14.4">
      <c r="A21" s="1" t="str">
        <f>all!A21</f>
        <v>Burke</v>
      </c>
      <c r="B21" s="1" t="s">
        <v>159</v>
      </c>
      <c r="C21" s="1">
        <v>2935</v>
      </c>
      <c r="D21" s="1">
        <v>131</v>
      </c>
      <c r="E21" s="1">
        <v>5</v>
      </c>
      <c r="F21" s="1">
        <v>2799</v>
      </c>
      <c r="G21" s="2">
        <v>3191</v>
      </c>
      <c r="H21" s="1">
        <v>778</v>
      </c>
      <c r="I21" s="1">
        <v>199</v>
      </c>
      <c r="J21" s="1">
        <v>2214</v>
      </c>
      <c r="K21" s="2">
        <f t="shared" si="2"/>
        <v>2935</v>
      </c>
      <c r="L21" s="1">
        <f t="shared" si="2"/>
        <v>131</v>
      </c>
      <c r="M21" s="1">
        <f t="shared" si="2"/>
        <v>5</v>
      </c>
      <c r="N21" s="1">
        <f t="shared" si="2"/>
        <v>2799</v>
      </c>
      <c r="O21" s="2">
        <f t="shared" si="2"/>
        <v>3191</v>
      </c>
      <c r="P21" s="1">
        <f t="shared" si="2"/>
        <v>778</v>
      </c>
      <c r="Q21" s="1">
        <f t="shared" si="2"/>
        <v>199</v>
      </c>
      <c r="R21" s="1">
        <f t="shared" si="3"/>
        <v>2214</v>
      </c>
      <c r="S21" s="3">
        <f t="shared" si="4"/>
        <v>6.2362895643998745E-2</v>
      </c>
      <c r="T21" s="4">
        <f t="shared" si="5"/>
        <v>1.7035775127768314E-3</v>
      </c>
      <c r="U21" s="4">
        <f t="shared" si="6"/>
        <v>0.55834829443447043</v>
      </c>
    </row>
    <row r="22" spans="1:21" ht="14.4">
      <c r="A22" s="1" t="str">
        <f>all!A22</f>
        <v>Cabarrus</v>
      </c>
      <c r="B22" s="1" t="s">
        <v>161</v>
      </c>
      <c r="C22" s="1">
        <v>1907</v>
      </c>
      <c r="D22" s="1">
        <v>81</v>
      </c>
      <c r="E22" s="1">
        <v>11</v>
      </c>
      <c r="F22" s="1">
        <v>1693</v>
      </c>
      <c r="G22" s="2">
        <v>2075</v>
      </c>
      <c r="H22" s="1">
        <v>238</v>
      </c>
      <c r="I22" s="1">
        <v>375</v>
      </c>
      <c r="J22" s="1">
        <v>1385</v>
      </c>
      <c r="K22" s="2">
        <f t="shared" si="2"/>
        <v>1907</v>
      </c>
      <c r="L22" s="1">
        <f t="shared" si="2"/>
        <v>81</v>
      </c>
      <c r="M22" s="1">
        <f t="shared" si="2"/>
        <v>11</v>
      </c>
      <c r="N22" s="1">
        <f t="shared" si="2"/>
        <v>1693</v>
      </c>
      <c r="O22" s="2">
        <f t="shared" si="2"/>
        <v>2075</v>
      </c>
      <c r="P22" s="1">
        <f t="shared" si="2"/>
        <v>238</v>
      </c>
      <c r="Q22" s="1">
        <f t="shared" si="2"/>
        <v>375</v>
      </c>
      <c r="R22" s="1">
        <f t="shared" si="3"/>
        <v>1385</v>
      </c>
      <c r="S22" s="3">
        <f t="shared" si="4"/>
        <v>0.18072289156626506</v>
      </c>
      <c r="T22" s="4">
        <f t="shared" si="5"/>
        <v>5.7682223387519665E-3</v>
      </c>
      <c r="U22" s="4">
        <f t="shared" si="6"/>
        <v>0.55003248862897991</v>
      </c>
    </row>
    <row r="23" spans="1:21" ht="14.4">
      <c r="A23" s="1" t="str">
        <f>all!A23</f>
        <v>Caldwell</v>
      </c>
      <c r="B23" s="1" t="s">
        <v>163</v>
      </c>
      <c r="C23" s="1">
        <v>2708</v>
      </c>
      <c r="D23" s="1">
        <v>55</v>
      </c>
      <c r="E23" s="1">
        <v>13</v>
      </c>
      <c r="F23" s="1">
        <v>2599</v>
      </c>
      <c r="G23" s="2">
        <v>2756</v>
      </c>
      <c r="H23" s="1">
        <v>163</v>
      </c>
      <c r="I23" s="1">
        <v>231</v>
      </c>
      <c r="J23" s="1">
        <v>2300</v>
      </c>
      <c r="K23" s="2">
        <f t="shared" si="2"/>
        <v>2708</v>
      </c>
      <c r="L23" s="1">
        <f t="shared" si="2"/>
        <v>55</v>
      </c>
      <c r="M23" s="1">
        <f t="shared" si="2"/>
        <v>13</v>
      </c>
      <c r="N23" s="1">
        <f t="shared" si="2"/>
        <v>2599</v>
      </c>
      <c r="O23" s="2">
        <f t="shared" si="2"/>
        <v>2756</v>
      </c>
      <c r="P23" s="1">
        <f t="shared" si="2"/>
        <v>163</v>
      </c>
      <c r="Q23" s="1">
        <f t="shared" si="2"/>
        <v>231</v>
      </c>
      <c r="R23" s="1">
        <f t="shared" si="3"/>
        <v>2300</v>
      </c>
      <c r="S23" s="3">
        <f t="shared" si="4"/>
        <v>8.3817126269956452E-2</v>
      </c>
      <c r="T23" s="4">
        <f t="shared" si="5"/>
        <v>4.8005908419497785E-3</v>
      </c>
      <c r="U23" s="4">
        <f t="shared" si="6"/>
        <v>0.53051643192488263</v>
      </c>
    </row>
    <row r="24" spans="1:21" ht="14.4">
      <c r="A24" s="1" t="str">
        <f>all!A24</f>
        <v>Camden</v>
      </c>
      <c r="B24" s="1" t="s">
        <v>337</v>
      </c>
      <c r="C24" s="1"/>
      <c r="D24" s="1"/>
      <c r="E24" s="1"/>
      <c r="F24" s="1"/>
      <c r="G24" s="2"/>
      <c r="H24" s="1"/>
      <c r="I24" s="1"/>
      <c r="J24" s="1"/>
      <c r="K24" s="2"/>
      <c r="L24" s="1"/>
      <c r="M24" s="1"/>
      <c r="N24" s="1"/>
      <c r="O24" s="2"/>
      <c r="P24" s="1"/>
      <c r="Q24" s="1"/>
      <c r="R24" s="1"/>
      <c r="S24" s="3"/>
      <c r="T24" s="4"/>
      <c r="U24" s="4"/>
    </row>
    <row r="25" spans="1:21" ht="14.4">
      <c r="A25" s="1" t="str">
        <f>all!A25</f>
        <v>Carteret</v>
      </c>
      <c r="B25" s="1" t="s">
        <v>165</v>
      </c>
      <c r="C25" s="1">
        <v>2977</v>
      </c>
      <c r="D25" s="1">
        <v>236</v>
      </c>
      <c r="E25" s="1">
        <v>92</v>
      </c>
      <c r="F25" s="1">
        <v>2233</v>
      </c>
      <c r="G25" s="2">
        <v>1479</v>
      </c>
      <c r="H25" s="1">
        <v>730</v>
      </c>
      <c r="I25" s="1">
        <v>270</v>
      </c>
      <c r="J25" s="1">
        <v>439</v>
      </c>
      <c r="K25" s="2">
        <f t="shared" si="2"/>
        <v>2977</v>
      </c>
      <c r="L25" s="1">
        <f t="shared" si="2"/>
        <v>236</v>
      </c>
      <c r="M25" s="1">
        <f t="shared" si="2"/>
        <v>92</v>
      </c>
      <c r="N25" s="1">
        <f t="shared" si="2"/>
        <v>2233</v>
      </c>
      <c r="O25" s="2">
        <f t="shared" si="2"/>
        <v>1479</v>
      </c>
      <c r="P25" s="1">
        <f t="shared" si="2"/>
        <v>730</v>
      </c>
      <c r="Q25" s="1">
        <f t="shared" si="2"/>
        <v>270</v>
      </c>
      <c r="R25" s="1">
        <f t="shared" si="3"/>
        <v>439</v>
      </c>
      <c r="S25" s="3">
        <f t="shared" si="4"/>
        <v>0.18255578093306288</v>
      </c>
      <c r="T25" s="4">
        <f t="shared" si="5"/>
        <v>3.0903594222371517E-2</v>
      </c>
      <c r="U25" s="4">
        <f t="shared" si="6"/>
        <v>0.83570359281437123</v>
      </c>
    </row>
    <row r="26" spans="1:21" ht="14.4">
      <c r="A26" s="1" t="str">
        <f>all!A26</f>
        <v>Caswell</v>
      </c>
      <c r="B26" s="1" t="s">
        <v>166</v>
      </c>
      <c r="C26" s="1">
        <v>968</v>
      </c>
      <c r="D26" s="1">
        <v>224</v>
      </c>
      <c r="E26" s="1">
        <v>10</v>
      </c>
      <c r="F26" s="1">
        <v>724</v>
      </c>
      <c r="G26" s="2">
        <v>1119</v>
      </c>
      <c r="H26" s="1">
        <v>702</v>
      </c>
      <c r="I26" s="1">
        <v>70</v>
      </c>
      <c r="J26" s="1">
        <v>393</v>
      </c>
      <c r="K26" s="2">
        <f t="shared" si="2"/>
        <v>968</v>
      </c>
      <c r="L26" s="1">
        <f t="shared" si="2"/>
        <v>224</v>
      </c>
      <c r="M26" s="1">
        <f t="shared" si="2"/>
        <v>10</v>
      </c>
      <c r="N26" s="1">
        <f t="shared" si="2"/>
        <v>724</v>
      </c>
      <c r="O26" s="2">
        <f t="shared" si="2"/>
        <v>1119</v>
      </c>
      <c r="P26" s="1">
        <f t="shared" si="2"/>
        <v>702</v>
      </c>
      <c r="Q26" s="1">
        <f t="shared" si="2"/>
        <v>70</v>
      </c>
      <c r="R26" s="1">
        <f t="shared" si="3"/>
        <v>393</v>
      </c>
      <c r="S26" s="3">
        <f t="shared" si="4"/>
        <v>6.2555853440571935E-2</v>
      </c>
      <c r="T26" s="4">
        <f t="shared" si="5"/>
        <v>1.0330578512396695E-2</v>
      </c>
      <c r="U26" s="4">
        <f t="shared" si="6"/>
        <v>0.64816472694717997</v>
      </c>
    </row>
    <row r="27" spans="1:21" ht="14.4">
      <c r="A27" s="1" t="str">
        <f>all!A27</f>
        <v>Catawba</v>
      </c>
      <c r="B27" s="1" t="s">
        <v>168</v>
      </c>
      <c r="C27" s="1"/>
      <c r="D27" s="1"/>
      <c r="E27" s="1"/>
      <c r="F27" s="1"/>
      <c r="G27" s="2"/>
      <c r="H27" s="1"/>
      <c r="I27" s="1"/>
      <c r="J27" s="1"/>
      <c r="K27" s="2">
        <f t="shared" si="2"/>
        <v>0</v>
      </c>
      <c r="L27" s="1">
        <f t="shared" si="2"/>
        <v>0</v>
      </c>
      <c r="M27" s="1">
        <f t="shared" si="2"/>
        <v>0</v>
      </c>
      <c r="N27" s="1">
        <f t="shared" si="2"/>
        <v>0</v>
      </c>
      <c r="O27" s="2">
        <f t="shared" si="2"/>
        <v>0</v>
      </c>
      <c r="P27" s="1">
        <f t="shared" si="2"/>
        <v>0</v>
      </c>
      <c r="Q27" s="1">
        <f t="shared" si="2"/>
        <v>0</v>
      </c>
      <c r="R27" s="1">
        <f t="shared" si="3"/>
        <v>0</v>
      </c>
      <c r="S27" s="3" t="str">
        <f t="shared" si="4"/>
        <v/>
      </c>
      <c r="T27" s="4" t="str">
        <f t="shared" si="5"/>
        <v/>
      </c>
      <c r="U27" s="4" t="str">
        <f t="shared" si="6"/>
        <v/>
      </c>
    </row>
    <row r="28" spans="1:21" ht="14.4">
      <c r="A28" s="1" t="str">
        <f>all!A28</f>
        <v>Chatham</v>
      </c>
      <c r="B28" s="1" t="s">
        <v>170</v>
      </c>
      <c r="C28" s="1">
        <v>1369</v>
      </c>
      <c r="D28" s="1">
        <v>229</v>
      </c>
      <c r="E28" s="1">
        <v>12</v>
      </c>
      <c r="F28" s="1">
        <v>994</v>
      </c>
      <c r="G28" s="2">
        <v>1350</v>
      </c>
      <c r="H28" s="1">
        <v>416</v>
      </c>
      <c r="I28" s="1">
        <v>113</v>
      </c>
      <c r="J28" s="1">
        <v>696</v>
      </c>
      <c r="K28" s="2">
        <f t="shared" si="2"/>
        <v>1369</v>
      </c>
      <c r="L28" s="1">
        <f t="shared" si="2"/>
        <v>229</v>
      </c>
      <c r="M28" s="1">
        <f t="shared" si="2"/>
        <v>12</v>
      </c>
      <c r="N28" s="1">
        <f t="shared" si="2"/>
        <v>994</v>
      </c>
      <c r="O28" s="2">
        <f t="shared" si="2"/>
        <v>1350</v>
      </c>
      <c r="P28" s="1">
        <f t="shared" si="2"/>
        <v>416</v>
      </c>
      <c r="Q28" s="1">
        <f t="shared" si="2"/>
        <v>113</v>
      </c>
      <c r="R28" s="1">
        <f t="shared" si="3"/>
        <v>696</v>
      </c>
      <c r="S28" s="3">
        <f t="shared" si="4"/>
        <v>8.3703703703703697E-2</v>
      </c>
      <c r="T28" s="4">
        <f t="shared" si="5"/>
        <v>8.7655222790357923E-3</v>
      </c>
      <c r="U28" s="4">
        <f t="shared" si="6"/>
        <v>0.58816568047337281</v>
      </c>
    </row>
    <row r="29" spans="1:21" ht="14.4">
      <c r="A29" s="1" t="str">
        <f>all!A29</f>
        <v>Cherokee</v>
      </c>
      <c r="B29" s="1" t="s">
        <v>172</v>
      </c>
      <c r="C29" s="1"/>
      <c r="D29" s="1"/>
      <c r="E29" s="1"/>
      <c r="F29" s="1"/>
      <c r="G29" s="2"/>
      <c r="H29" s="1"/>
      <c r="I29" s="1"/>
      <c r="J29" s="1"/>
      <c r="K29" s="2">
        <f>C29+C31+C54</f>
        <v>609</v>
      </c>
      <c r="L29" s="1">
        <f t="shared" ref="L29:Q29" si="11">D29+D31+D54</f>
        <v>363</v>
      </c>
      <c r="M29" s="1">
        <f t="shared" si="11"/>
        <v>2</v>
      </c>
      <c r="N29" s="1">
        <f t="shared" si="11"/>
        <v>246</v>
      </c>
      <c r="O29" s="2">
        <f t="shared" si="11"/>
        <v>1414</v>
      </c>
      <c r="P29" s="1">
        <f t="shared" si="11"/>
        <v>1279</v>
      </c>
      <c r="Q29" s="1">
        <f t="shared" si="11"/>
        <v>3</v>
      </c>
      <c r="R29" s="1">
        <f t="shared" si="3"/>
        <v>0</v>
      </c>
      <c r="S29" s="3">
        <f t="shared" si="4"/>
        <v>2.1216407355021216E-3</v>
      </c>
      <c r="T29" s="4">
        <f t="shared" si="5"/>
        <v>3.2840722495894909E-3</v>
      </c>
      <c r="U29" s="4">
        <f t="shared" si="6"/>
        <v>1</v>
      </c>
    </row>
    <row r="30" spans="1:21" ht="14.4">
      <c r="A30" s="1" t="str">
        <f>all!A30</f>
        <v>Chowan</v>
      </c>
      <c r="B30" s="1" t="s">
        <v>174</v>
      </c>
      <c r="C30" s="1">
        <v>1389</v>
      </c>
      <c r="D30" s="1">
        <v>116</v>
      </c>
      <c r="E30" s="1">
        <v>13</v>
      </c>
      <c r="F30" s="1">
        <v>1237</v>
      </c>
      <c r="G30" s="2">
        <v>1221</v>
      </c>
      <c r="H30" s="1">
        <v>198</v>
      </c>
      <c r="I30" s="1">
        <v>172</v>
      </c>
      <c r="J30" s="1">
        <v>755</v>
      </c>
      <c r="K30" s="2">
        <f t="shared" ref="K30:Q30" si="12">C30+C53+C101</f>
        <v>1389</v>
      </c>
      <c r="L30" s="1">
        <f t="shared" si="12"/>
        <v>116</v>
      </c>
      <c r="M30" s="1">
        <f t="shared" si="12"/>
        <v>13</v>
      </c>
      <c r="N30" s="1">
        <f t="shared" si="12"/>
        <v>1237</v>
      </c>
      <c r="O30" s="2">
        <f t="shared" si="12"/>
        <v>1221</v>
      </c>
      <c r="P30" s="1">
        <f t="shared" si="12"/>
        <v>198</v>
      </c>
      <c r="Q30" s="1">
        <f t="shared" si="12"/>
        <v>172</v>
      </c>
      <c r="R30" s="1">
        <f t="shared" si="3"/>
        <v>755</v>
      </c>
      <c r="S30" s="3">
        <f t="shared" si="4"/>
        <v>0.14086814086814087</v>
      </c>
      <c r="T30" s="4">
        <f t="shared" si="5"/>
        <v>9.3592512598992088E-3</v>
      </c>
      <c r="U30" s="4">
        <f t="shared" si="6"/>
        <v>0.62098393574297184</v>
      </c>
    </row>
    <row r="31" spans="1:21" ht="14.4">
      <c r="A31" s="1" t="str">
        <f>all!A31</f>
        <v>Clay</v>
      </c>
      <c r="B31" s="1" t="s">
        <v>123</v>
      </c>
      <c r="C31" s="1">
        <v>609</v>
      </c>
      <c r="D31" s="1">
        <v>363</v>
      </c>
      <c r="E31" s="1">
        <v>2</v>
      </c>
      <c r="F31" s="1">
        <v>246</v>
      </c>
      <c r="G31" s="2">
        <v>1414</v>
      </c>
      <c r="H31" s="1">
        <v>1279</v>
      </c>
      <c r="I31" s="1">
        <v>3</v>
      </c>
      <c r="J31" s="1">
        <v>132</v>
      </c>
      <c r="K31" s="2"/>
      <c r="L31" s="1"/>
      <c r="M31" s="1"/>
      <c r="N31" s="1"/>
      <c r="O31" s="2"/>
      <c r="P31" s="1"/>
      <c r="Q31" s="1"/>
      <c r="R31" s="1"/>
      <c r="S31" s="3" t="str">
        <f t="shared" si="4"/>
        <v/>
      </c>
      <c r="T31" s="4" t="str">
        <f t="shared" si="5"/>
        <v/>
      </c>
      <c r="U31" s="4" t="str">
        <f t="shared" si="6"/>
        <v/>
      </c>
    </row>
    <row r="32" spans="1:21" ht="14.4">
      <c r="A32" s="1" t="str">
        <f>all!A32</f>
        <v>Cleveland</v>
      </c>
      <c r="B32" s="1" t="s">
        <v>176</v>
      </c>
      <c r="C32" s="1">
        <v>3150</v>
      </c>
      <c r="D32" s="1">
        <v>7</v>
      </c>
      <c r="E32" s="1">
        <v>21</v>
      </c>
      <c r="F32" s="1">
        <v>3134</v>
      </c>
      <c r="G32" s="2">
        <v>3396</v>
      </c>
      <c r="H32" s="1">
        <v>33</v>
      </c>
      <c r="I32" s="1">
        <v>285</v>
      </c>
      <c r="J32" s="1">
        <v>3113</v>
      </c>
      <c r="K32" s="2">
        <f t="shared" si="2"/>
        <v>3150</v>
      </c>
      <c r="L32" s="1">
        <f t="shared" si="2"/>
        <v>7</v>
      </c>
      <c r="M32" s="1">
        <f t="shared" si="2"/>
        <v>21</v>
      </c>
      <c r="N32" s="1">
        <f t="shared" si="2"/>
        <v>3134</v>
      </c>
      <c r="O32" s="2">
        <f t="shared" si="2"/>
        <v>3396</v>
      </c>
      <c r="P32" s="1">
        <f t="shared" si="2"/>
        <v>33</v>
      </c>
      <c r="Q32" s="1">
        <f t="shared" si="2"/>
        <v>285</v>
      </c>
      <c r="R32" s="1">
        <f t="shared" si="3"/>
        <v>3113</v>
      </c>
      <c r="S32" s="3">
        <f t="shared" si="4"/>
        <v>8.3922261484098939E-2</v>
      </c>
      <c r="T32" s="4">
        <f t="shared" si="5"/>
        <v>6.6666666666666671E-3</v>
      </c>
      <c r="U32" s="4">
        <f t="shared" si="6"/>
        <v>0.5016808067872579</v>
      </c>
    </row>
    <row r="33" spans="1:21" ht="14.4">
      <c r="A33" s="1" t="str">
        <f>all!A33</f>
        <v>Columbus</v>
      </c>
      <c r="B33" s="1" t="s">
        <v>178</v>
      </c>
      <c r="C33" s="1">
        <v>1936</v>
      </c>
      <c r="D33" s="1">
        <v>44</v>
      </c>
      <c r="E33" s="1">
        <v>0</v>
      </c>
      <c r="F33" s="1">
        <v>1892</v>
      </c>
      <c r="G33" s="2">
        <v>2501</v>
      </c>
      <c r="H33" s="1">
        <v>1574</v>
      </c>
      <c r="I33" s="1">
        <v>19</v>
      </c>
      <c r="J33" s="1">
        <v>908</v>
      </c>
      <c r="K33" s="2">
        <f t="shared" si="2"/>
        <v>1936</v>
      </c>
      <c r="L33" s="1">
        <f t="shared" si="2"/>
        <v>44</v>
      </c>
      <c r="M33" s="1">
        <f t="shared" si="2"/>
        <v>0</v>
      </c>
      <c r="N33" s="1">
        <f t="shared" si="2"/>
        <v>1892</v>
      </c>
      <c r="O33" s="2">
        <f t="shared" si="2"/>
        <v>2501</v>
      </c>
      <c r="P33" s="1">
        <f t="shared" si="2"/>
        <v>1574</v>
      </c>
      <c r="Q33" s="1">
        <f t="shared" si="2"/>
        <v>19</v>
      </c>
      <c r="R33" s="1">
        <f t="shared" si="3"/>
        <v>908</v>
      </c>
      <c r="S33" s="3">
        <f t="shared" si="4"/>
        <v>7.5969612155137945E-3</v>
      </c>
      <c r="T33" s="4">
        <f t="shared" si="5"/>
        <v>0</v>
      </c>
      <c r="U33" s="4">
        <f t="shared" si="6"/>
        <v>0.67571428571428571</v>
      </c>
    </row>
    <row r="34" spans="1:21" ht="14.4">
      <c r="A34" s="1" t="str">
        <f>all!A34</f>
        <v>Craven</v>
      </c>
      <c r="B34" s="1" t="s">
        <v>180</v>
      </c>
      <c r="C34" s="1">
        <v>3595</v>
      </c>
      <c r="D34" s="1">
        <v>197</v>
      </c>
      <c r="E34" s="1">
        <v>19</v>
      </c>
      <c r="F34" s="1">
        <v>3341</v>
      </c>
      <c r="G34" s="2">
        <v>2540</v>
      </c>
      <c r="H34" s="1">
        <v>351</v>
      </c>
      <c r="I34" s="1">
        <v>237</v>
      </c>
      <c r="J34" s="1">
        <v>1334</v>
      </c>
      <c r="K34" s="2">
        <f>C34+C35</f>
        <v>3797</v>
      </c>
      <c r="L34" s="1">
        <f t="shared" ref="L34:Q34" si="13">D34+D35</f>
        <v>213</v>
      </c>
      <c r="M34" s="1">
        <f t="shared" si="13"/>
        <v>28</v>
      </c>
      <c r="N34" s="1">
        <f t="shared" si="13"/>
        <v>3518</v>
      </c>
      <c r="O34" s="2">
        <f t="shared" si="13"/>
        <v>2819</v>
      </c>
      <c r="P34" s="1">
        <f t="shared" si="13"/>
        <v>446</v>
      </c>
      <c r="Q34" s="1">
        <f t="shared" si="13"/>
        <v>349</v>
      </c>
      <c r="R34" s="1">
        <f t="shared" si="3"/>
        <v>1334</v>
      </c>
      <c r="S34" s="3">
        <f t="shared" si="4"/>
        <v>0.12380276693863072</v>
      </c>
      <c r="T34" s="4">
        <f t="shared" si="5"/>
        <v>7.374242823281538E-3</v>
      </c>
      <c r="U34" s="4">
        <f t="shared" si="6"/>
        <v>0.72506183017312453</v>
      </c>
    </row>
    <row r="35" spans="1:21" ht="14.4">
      <c r="A35" s="1"/>
      <c r="B35" s="1" t="s">
        <v>181</v>
      </c>
      <c r="C35" s="1">
        <v>202</v>
      </c>
      <c r="D35" s="1">
        <v>16</v>
      </c>
      <c r="E35" s="1">
        <v>9</v>
      </c>
      <c r="F35" s="1">
        <v>177</v>
      </c>
      <c r="G35" s="2">
        <v>279</v>
      </c>
      <c r="H35" s="1">
        <v>95</v>
      </c>
      <c r="I35" s="1">
        <v>112</v>
      </c>
      <c r="J35" s="1">
        <v>72</v>
      </c>
      <c r="K35" s="2"/>
      <c r="L35" s="1"/>
      <c r="M35" s="1"/>
      <c r="N35" s="1"/>
      <c r="O35" s="2"/>
      <c r="P35" s="1"/>
      <c r="Q35" s="1"/>
      <c r="R35" s="1"/>
      <c r="S35" s="3" t="str">
        <f t="shared" si="4"/>
        <v/>
      </c>
      <c r="T35" s="4" t="str">
        <f t="shared" si="5"/>
        <v/>
      </c>
      <c r="U35" s="4" t="str">
        <f t="shared" si="6"/>
        <v/>
      </c>
    </row>
    <row r="36" spans="1:21" ht="14.4">
      <c r="A36" s="1" t="str">
        <f>all!A36</f>
        <v>Cumberland</v>
      </c>
      <c r="B36" s="1" t="s">
        <v>182</v>
      </c>
      <c r="C36" s="1">
        <v>5131</v>
      </c>
      <c r="D36" s="1">
        <v>250</v>
      </c>
      <c r="E36" s="1">
        <v>29</v>
      </c>
      <c r="F36" s="1">
        <v>4678</v>
      </c>
      <c r="G36" s="2">
        <v>7405</v>
      </c>
      <c r="H36" s="1">
        <v>804</v>
      </c>
      <c r="I36" s="1">
        <v>635</v>
      </c>
      <c r="J36" s="1">
        <v>5532</v>
      </c>
      <c r="K36" s="2">
        <f t="shared" si="2"/>
        <v>5131</v>
      </c>
      <c r="L36" s="1">
        <f t="shared" si="2"/>
        <v>250</v>
      </c>
      <c r="M36" s="1">
        <f t="shared" si="2"/>
        <v>29</v>
      </c>
      <c r="N36" s="1">
        <f t="shared" si="2"/>
        <v>4678</v>
      </c>
      <c r="O36" s="2">
        <f t="shared" si="2"/>
        <v>7405</v>
      </c>
      <c r="P36" s="1">
        <f t="shared" si="2"/>
        <v>804</v>
      </c>
      <c r="Q36" s="1">
        <f t="shared" si="2"/>
        <v>635</v>
      </c>
      <c r="R36" s="1">
        <f t="shared" si="3"/>
        <v>5532</v>
      </c>
      <c r="S36" s="3">
        <f t="shared" si="4"/>
        <v>8.5752869682646865E-2</v>
      </c>
      <c r="T36" s="4">
        <f t="shared" si="5"/>
        <v>5.6519197037614502E-3</v>
      </c>
      <c r="U36" s="4">
        <f t="shared" si="6"/>
        <v>0.45817825661116551</v>
      </c>
    </row>
    <row r="37" spans="1:21" ht="14.4">
      <c r="A37" s="1" t="str">
        <f>all!A37</f>
        <v>Currituck</v>
      </c>
      <c r="B37" s="1" t="s">
        <v>184</v>
      </c>
      <c r="C37" s="1">
        <v>1154</v>
      </c>
      <c r="D37" s="1">
        <v>295</v>
      </c>
      <c r="E37" s="1">
        <v>26</v>
      </c>
      <c r="F37" s="1">
        <v>596</v>
      </c>
      <c r="G37" s="2">
        <v>470</v>
      </c>
      <c r="H37" s="1">
        <v>201</v>
      </c>
      <c r="I37" s="1">
        <v>132</v>
      </c>
      <c r="J37" s="1">
        <v>137</v>
      </c>
      <c r="K37" s="2">
        <f t="shared" si="2"/>
        <v>1154</v>
      </c>
      <c r="L37" s="1">
        <f t="shared" si="2"/>
        <v>295</v>
      </c>
      <c r="M37" s="1">
        <f t="shared" si="2"/>
        <v>26</v>
      </c>
      <c r="N37" s="1">
        <f t="shared" si="2"/>
        <v>596</v>
      </c>
      <c r="O37" s="2">
        <f t="shared" si="2"/>
        <v>470</v>
      </c>
      <c r="P37" s="1">
        <f t="shared" si="2"/>
        <v>201</v>
      </c>
      <c r="Q37" s="1">
        <f t="shared" si="2"/>
        <v>132</v>
      </c>
      <c r="R37" s="1">
        <f t="shared" si="3"/>
        <v>137</v>
      </c>
      <c r="S37" s="3">
        <f t="shared" si="4"/>
        <v>0.28085106382978725</v>
      </c>
      <c r="T37" s="4">
        <f t="shared" si="5"/>
        <v>2.2530329289428077E-2</v>
      </c>
      <c r="U37" s="4">
        <f t="shared" si="6"/>
        <v>0.81309686221009547</v>
      </c>
    </row>
    <row r="38" spans="1:21" ht="14.4">
      <c r="A38" s="1" t="str">
        <f>all!A38</f>
        <v>Dare</v>
      </c>
      <c r="B38" s="1" t="s">
        <v>186</v>
      </c>
      <c r="C38" s="1">
        <v>1159</v>
      </c>
      <c r="D38" s="1">
        <v>136</v>
      </c>
      <c r="E38" s="1">
        <v>31</v>
      </c>
      <c r="F38" s="1">
        <v>962</v>
      </c>
      <c r="G38" s="2">
        <v>626</v>
      </c>
      <c r="H38" s="1">
        <v>189</v>
      </c>
      <c r="I38" s="1">
        <v>241</v>
      </c>
      <c r="J38" s="1">
        <v>182</v>
      </c>
      <c r="K38" s="2">
        <f>C38+C39</f>
        <v>1159</v>
      </c>
      <c r="L38" s="6">
        <f t="shared" ref="L38:Q38" si="14">D38+D39</f>
        <v>136</v>
      </c>
      <c r="M38" s="6">
        <f t="shared" si="14"/>
        <v>31</v>
      </c>
      <c r="N38" s="6">
        <f t="shared" si="14"/>
        <v>962</v>
      </c>
      <c r="O38" s="2">
        <f t="shared" si="14"/>
        <v>626</v>
      </c>
      <c r="P38" s="6">
        <f t="shared" si="14"/>
        <v>189</v>
      </c>
      <c r="Q38" s="6">
        <f t="shared" si="14"/>
        <v>241</v>
      </c>
      <c r="R38" s="1">
        <f t="shared" si="3"/>
        <v>182</v>
      </c>
      <c r="S38" s="3">
        <f t="shared" si="4"/>
        <v>0.38498402555910544</v>
      </c>
      <c r="T38" s="4">
        <f t="shared" si="5"/>
        <v>2.6747195858498704E-2</v>
      </c>
      <c r="U38" s="4">
        <f t="shared" si="6"/>
        <v>0.84090909090909094</v>
      </c>
    </row>
    <row r="39" spans="1:21" ht="14.4">
      <c r="A39" s="1"/>
      <c r="B39" s="1" t="s">
        <v>187</v>
      </c>
      <c r="C39" s="1"/>
      <c r="D39" s="1"/>
      <c r="E39" s="1"/>
      <c r="F39" s="1"/>
      <c r="G39" s="2"/>
      <c r="H39" s="1"/>
      <c r="I39" s="1"/>
      <c r="J39" s="1"/>
      <c r="K39" s="2"/>
      <c r="L39" s="6"/>
      <c r="M39" s="6"/>
      <c r="N39" s="6"/>
      <c r="O39" s="2"/>
      <c r="P39" s="6"/>
      <c r="Q39" s="6"/>
      <c r="R39" s="1"/>
      <c r="S39" s="3" t="str">
        <f t="shared" si="4"/>
        <v/>
      </c>
      <c r="T39" s="4" t="str">
        <f t="shared" si="5"/>
        <v/>
      </c>
      <c r="U39" s="4" t="str">
        <f t="shared" si="6"/>
        <v/>
      </c>
    </row>
    <row r="40" spans="1:21" ht="14.4">
      <c r="A40" s="1" t="str">
        <f>all!A40</f>
        <v>Davidson</v>
      </c>
      <c r="B40" s="1" t="s">
        <v>188</v>
      </c>
      <c r="C40" s="1">
        <v>4060</v>
      </c>
      <c r="D40" s="1">
        <v>102</v>
      </c>
      <c r="E40" s="1">
        <v>59</v>
      </c>
      <c r="F40" s="1">
        <v>3899</v>
      </c>
      <c r="G40" s="2">
        <v>3936</v>
      </c>
      <c r="H40" s="1">
        <v>396</v>
      </c>
      <c r="I40" s="1">
        <v>426</v>
      </c>
      <c r="J40" s="1">
        <v>3114</v>
      </c>
      <c r="K40" s="2">
        <f t="shared" si="2"/>
        <v>4060</v>
      </c>
      <c r="L40" s="6">
        <f t="shared" si="2"/>
        <v>102</v>
      </c>
      <c r="M40" s="6">
        <f t="shared" si="2"/>
        <v>59</v>
      </c>
      <c r="N40" s="6">
        <f t="shared" si="2"/>
        <v>3899</v>
      </c>
      <c r="O40" s="2">
        <f t="shared" si="2"/>
        <v>3936</v>
      </c>
      <c r="P40" s="6">
        <f t="shared" si="2"/>
        <v>396</v>
      </c>
      <c r="Q40" s="6">
        <f t="shared" si="2"/>
        <v>426</v>
      </c>
      <c r="R40" s="1">
        <f t="shared" si="3"/>
        <v>3114</v>
      </c>
      <c r="S40" s="3">
        <f t="shared" si="4"/>
        <v>0.10823170731707317</v>
      </c>
      <c r="T40" s="4">
        <f t="shared" si="5"/>
        <v>1.4532019704433498E-2</v>
      </c>
      <c r="U40" s="4">
        <f t="shared" si="6"/>
        <v>0.55596748894909453</v>
      </c>
    </row>
    <row r="41" spans="1:21" ht="14.4">
      <c r="A41" s="1" t="str">
        <f>all!A41</f>
        <v>Davie</v>
      </c>
      <c r="B41" s="1" t="s">
        <v>189</v>
      </c>
      <c r="C41" s="1">
        <v>999</v>
      </c>
      <c r="D41" s="1">
        <v>29</v>
      </c>
      <c r="E41" s="1">
        <v>8</v>
      </c>
      <c r="F41" s="1">
        <v>962</v>
      </c>
      <c r="G41" s="2">
        <v>1034</v>
      </c>
      <c r="H41" s="1">
        <v>191</v>
      </c>
      <c r="I41" s="1">
        <v>77</v>
      </c>
      <c r="J41" s="1">
        <v>766</v>
      </c>
      <c r="K41" s="2">
        <f t="shared" si="2"/>
        <v>999</v>
      </c>
      <c r="L41" s="6">
        <f t="shared" si="2"/>
        <v>29</v>
      </c>
      <c r="M41" s="6">
        <f t="shared" si="2"/>
        <v>8</v>
      </c>
      <c r="N41" s="6">
        <f t="shared" si="2"/>
        <v>962</v>
      </c>
      <c r="O41" s="2">
        <f t="shared" si="2"/>
        <v>1034</v>
      </c>
      <c r="P41" s="6">
        <f t="shared" si="2"/>
        <v>191</v>
      </c>
      <c r="Q41" s="6">
        <f t="shared" si="2"/>
        <v>77</v>
      </c>
      <c r="R41" s="1">
        <f t="shared" si="3"/>
        <v>766</v>
      </c>
      <c r="S41" s="3">
        <f t="shared" si="4"/>
        <v>7.4468085106382975E-2</v>
      </c>
      <c r="T41" s="4">
        <f t="shared" si="5"/>
        <v>8.0080080080080079E-3</v>
      </c>
      <c r="U41" s="4">
        <f t="shared" si="6"/>
        <v>0.55671296296296291</v>
      </c>
    </row>
    <row r="42" spans="1:21" ht="14.4">
      <c r="A42" s="1" t="str">
        <f>all!A42</f>
        <v>Duplin</v>
      </c>
      <c r="B42" s="1" t="s">
        <v>191</v>
      </c>
      <c r="C42" s="1">
        <v>632</v>
      </c>
      <c r="D42" s="1">
        <v>109</v>
      </c>
      <c r="E42" s="1">
        <v>12</v>
      </c>
      <c r="F42" s="1">
        <v>511</v>
      </c>
      <c r="G42" s="2">
        <v>1661</v>
      </c>
      <c r="H42" s="1">
        <v>579</v>
      </c>
      <c r="I42" s="1">
        <v>121</v>
      </c>
      <c r="J42" s="1">
        <v>961</v>
      </c>
      <c r="K42" s="2">
        <f>SUM(C42:C46)</f>
        <v>632</v>
      </c>
      <c r="L42" s="6">
        <f t="shared" ref="L42:Q42" si="15">SUM(D42:D46)</f>
        <v>109</v>
      </c>
      <c r="M42" s="6">
        <f t="shared" si="15"/>
        <v>12</v>
      </c>
      <c r="N42" s="6">
        <f t="shared" si="15"/>
        <v>511</v>
      </c>
      <c r="O42" s="2">
        <f t="shared" si="15"/>
        <v>1661</v>
      </c>
      <c r="P42" s="6">
        <f t="shared" si="15"/>
        <v>579</v>
      </c>
      <c r="Q42" s="6">
        <f t="shared" si="15"/>
        <v>121</v>
      </c>
      <c r="R42" s="1">
        <f t="shared" si="3"/>
        <v>961</v>
      </c>
      <c r="S42" s="3">
        <f t="shared" si="4"/>
        <v>7.2847682119205295E-2</v>
      </c>
      <c r="T42" s="4">
        <f t="shared" si="5"/>
        <v>1.8987341772151899E-2</v>
      </c>
      <c r="U42" s="4">
        <f t="shared" si="6"/>
        <v>0.34714673913043476</v>
      </c>
    </row>
    <row r="43" spans="1:21" ht="14.4">
      <c r="A43" s="1"/>
      <c r="B43" s="1" t="s">
        <v>192</v>
      </c>
      <c r="C43" s="1"/>
      <c r="D43" s="1"/>
      <c r="E43" s="1"/>
      <c r="F43" s="1"/>
      <c r="G43" s="2"/>
      <c r="H43" s="1"/>
      <c r="I43" s="1"/>
      <c r="J43" s="1"/>
      <c r="K43" s="2"/>
      <c r="L43" s="1"/>
      <c r="M43" s="1"/>
      <c r="N43" s="1"/>
      <c r="O43" s="2"/>
      <c r="P43" s="1"/>
      <c r="Q43" s="1"/>
      <c r="R43" s="1"/>
      <c r="S43" s="3" t="str">
        <f t="shared" si="4"/>
        <v/>
      </c>
      <c r="T43" s="4" t="str">
        <f t="shared" si="5"/>
        <v/>
      </c>
      <c r="U43" s="4" t="str">
        <f t="shared" si="6"/>
        <v/>
      </c>
    </row>
    <row r="44" spans="1:21" ht="14.4">
      <c r="A44" s="1"/>
      <c r="B44" s="1" t="s">
        <v>193</v>
      </c>
      <c r="C44" s="1"/>
      <c r="D44" s="1"/>
      <c r="E44" s="1"/>
      <c r="F44" s="1"/>
      <c r="G44" s="2"/>
      <c r="H44" s="1"/>
      <c r="I44" s="1"/>
      <c r="J44" s="1"/>
      <c r="K44" s="2"/>
      <c r="L44" s="1"/>
      <c r="M44" s="1"/>
      <c r="N44" s="1"/>
      <c r="O44" s="2"/>
      <c r="P44" s="1"/>
      <c r="Q44" s="1"/>
      <c r="R44" s="1"/>
      <c r="S44" s="3" t="str">
        <f t="shared" si="4"/>
        <v/>
      </c>
      <c r="T44" s="4" t="str">
        <f t="shared" si="5"/>
        <v/>
      </c>
      <c r="U44" s="4" t="str">
        <f t="shared" si="6"/>
        <v/>
      </c>
    </row>
    <row r="45" spans="1:21" ht="14.4">
      <c r="A45" s="1"/>
      <c r="B45" s="1" t="s">
        <v>194</v>
      </c>
      <c r="C45" s="1"/>
      <c r="D45" s="1"/>
      <c r="E45" s="1"/>
      <c r="F45" s="1"/>
      <c r="G45" s="2"/>
      <c r="H45" s="1"/>
      <c r="I45" s="1"/>
      <c r="J45" s="1"/>
      <c r="K45" s="2"/>
      <c r="L45" s="1"/>
      <c r="M45" s="1"/>
      <c r="N45" s="1"/>
      <c r="O45" s="2"/>
      <c r="P45" s="1"/>
      <c r="Q45" s="1"/>
      <c r="R45" s="1"/>
      <c r="S45" s="3" t="str">
        <f t="shared" si="4"/>
        <v/>
      </c>
      <c r="T45" s="4" t="str">
        <f t="shared" si="5"/>
        <v/>
      </c>
      <c r="U45" s="4" t="str">
        <f t="shared" si="6"/>
        <v/>
      </c>
    </row>
    <row r="46" spans="1:21" ht="14.4">
      <c r="A46" s="1"/>
      <c r="B46" s="1" t="s">
        <v>195</v>
      </c>
      <c r="C46" s="1"/>
      <c r="D46" s="1"/>
      <c r="E46" s="1"/>
      <c r="F46" s="1"/>
      <c r="G46" s="2"/>
      <c r="H46" s="1"/>
      <c r="I46" s="1"/>
      <c r="J46" s="1"/>
      <c r="K46" s="2"/>
      <c r="L46" s="1"/>
      <c r="M46" s="1"/>
      <c r="N46" s="1"/>
      <c r="O46" s="2"/>
      <c r="P46" s="1"/>
      <c r="Q46" s="1"/>
      <c r="R46" s="1"/>
      <c r="S46" s="3" t="str">
        <f t="shared" si="4"/>
        <v/>
      </c>
      <c r="T46" s="4" t="str">
        <f t="shared" si="5"/>
        <v/>
      </c>
      <c r="U46" s="4" t="str">
        <f t="shared" si="6"/>
        <v/>
      </c>
    </row>
    <row r="47" spans="1:21" ht="14.4">
      <c r="A47" s="1" t="str">
        <f>all!A47</f>
        <v>Durham</v>
      </c>
      <c r="B47" s="1" t="s">
        <v>196</v>
      </c>
      <c r="C47" s="1">
        <v>2654</v>
      </c>
      <c r="D47" s="1">
        <v>435</v>
      </c>
      <c r="E47" s="1">
        <v>40</v>
      </c>
      <c r="F47" s="1">
        <v>2085</v>
      </c>
      <c r="G47" s="2">
        <v>3975</v>
      </c>
      <c r="H47" s="1">
        <v>771</v>
      </c>
      <c r="I47" s="1">
        <v>452</v>
      </c>
      <c r="J47" s="1">
        <v>2685</v>
      </c>
      <c r="K47" s="2">
        <f t="shared" si="2"/>
        <v>2654</v>
      </c>
      <c r="L47" s="1">
        <f t="shared" si="2"/>
        <v>435</v>
      </c>
      <c r="M47" s="1">
        <f t="shared" si="2"/>
        <v>40</v>
      </c>
      <c r="N47" s="1">
        <f t="shared" si="2"/>
        <v>2085</v>
      </c>
      <c r="O47" s="2">
        <f t="shared" si="2"/>
        <v>3975</v>
      </c>
      <c r="P47" s="1">
        <f t="shared" si="2"/>
        <v>771</v>
      </c>
      <c r="Q47" s="1">
        <f t="shared" si="2"/>
        <v>452</v>
      </c>
      <c r="R47" s="1">
        <f t="shared" si="3"/>
        <v>2685</v>
      </c>
      <c r="S47" s="3">
        <f t="shared" si="4"/>
        <v>0.11371069182389937</v>
      </c>
      <c r="T47" s="4">
        <f t="shared" si="5"/>
        <v>1.5071590052750565E-2</v>
      </c>
      <c r="U47" s="4">
        <f t="shared" si="6"/>
        <v>0.43710691823899372</v>
      </c>
    </row>
    <row r="48" spans="1:21" ht="14.4">
      <c r="A48" s="1" t="str">
        <f>all!A48</f>
        <v>Edgecombe</v>
      </c>
      <c r="B48" s="1" t="s">
        <v>198</v>
      </c>
      <c r="C48" s="1">
        <v>318</v>
      </c>
      <c r="D48" s="1">
        <v>2</v>
      </c>
      <c r="E48" s="1">
        <v>3</v>
      </c>
      <c r="F48" s="1">
        <v>313</v>
      </c>
      <c r="G48" s="2">
        <v>231</v>
      </c>
      <c r="H48" s="1">
        <v>11</v>
      </c>
      <c r="I48" s="1">
        <v>27</v>
      </c>
      <c r="J48" s="1">
        <v>193</v>
      </c>
      <c r="K48" s="171"/>
      <c r="O48" s="171"/>
      <c r="S48" s="3" t="str">
        <f t="shared" si="4"/>
        <v/>
      </c>
      <c r="T48" s="4" t="str">
        <f t="shared" si="5"/>
        <v/>
      </c>
      <c r="U48" s="4" t="str">
        <f t="shared" si="6"/>
        <v/>
      </c>
    </row>
    <row r="49" spans="1:21" ht="14.4">
      <c r="A49" s="1"/>
      <c r="B49" s="1" t="s">
        <v>199</v>
      </c>
      <c r="C49" s="1">
        <v>1060</v>
      </c>
      <c r="D49" s="1">
        <v>13</v>
      </c>
      <c r="E49" s="1">
        <v>3</v>
      </c>
      <c r="F49" s="1">
        <v>1010</v>
      </c>
      <c r="G49" s="2">
        <v>1125</v>
      </c>
      <c r="H49" s="1">
        <v>102</v>
      </c>
      <c r="I49" s="1">
        <v>25</v>
      </c>
      <c r="J49" s="1">
        <v>985</v>
      </c>
      <c r="K49" s="2"/>
      <c r="L49" s="1"/>
      <c r="M49" s="1"/>
      <c r="N49" s="1"/>
      <c r="O49" s="2"/>
      <c r="P49" s="1"/>
      <c r="Q49" s="1"/>
      <c r="R49" s="1"/>
      <c r="S49" s="3" t="str">
        <f t="shared" si="4"/>
        <v/>
      </c>
      <c r="T49" s="4" t="str">
        <f t="shared" si="5"/>
        <v/>
      </c>
      <c r="U49" s="4" t="str">
        <f t="shared" si="6"/>
        <v/>
      </c>
    </row>
    <row r="50" spans="1:21" ht="14.4">
      <c r="A50" s="1" t="str">
        <f>all!A50</f>
        <v>Forsyth</v>
      </c>
      <c r="B50" s="1" t="s">
        <v>201</v>
      </c>
      <c r="C50" s="1">
        <v>3664</v>
      </c>
      <c r="D50" s="1">
        <v>311</v>
      </c>
      <c r="E50" s="1">
        <v>55</v>
      </c>
      <c r="F50" s="1">
        <v>3257</v>
      </c>
      <c r="G50" s="2">
        <v>4739</v>
      </c>
      <c r="H50" s="1">
        <v>1079</v>
      </c>
      <c r="I50" s="1">
        <v>511</v>
      </c>
      <c r="J50" s="1">
        <v>3059</v>
      </c>
      <c r="K50" s="2">
        <f t="shared" si="2"/>
        <v>3664</v>
      </c>
      <c r="L50" s="1">
        <f t="shared" si="2"/>
        <v>311</v>
      </c>
      <c r="M50" s="1">
        <f t="shared" si="2"/>
        <v>55</v>
      </c>
      <c r="N50" s="1">
        <f t="shared" si="2"/>
        <v>3257</v>
      </c>
      <c r="O50" s="2">
        <f t="shared" si="2"/>
        <v>4739</v>
      </c>
      <c r="P50" s="1">
        <f t="shared" si="2"/>
        <v>1079</v>
      </c>
      <c r="Q50" s="1">
        <f t="shared" si="2"/>
        <v>511</v>
      </c>
      <c r="R50" s="1">
        <f t="shared" si="3"/>
        <v>3059</v>
      </c>
      <c r="S50" s="3">
        <f t="shared" si="4"/>
        <v>0.10782865583456426</v>
      </c>
      <c r="T50" s="4">
        <f t="shared" si="5"/>
        <v>1.5010917030567686E-2</v>
      </c>
      <c r="U50" s="4">
        <f t="shared" si="6"/>
        <v>0.51567447751741613</v>
      </c>
    </row>
    <row r="51" spans="1:21" ht="14.4">
      <c r="A51" s="1" t="str">
        <f>all!A51</f>
        <v>Franklin</v>
      </c>
      <c r="B51" s="1" t="s">
        <v>203</v>
      </c>
      <c r="C51" s="1"/>
      <c r="D51" s="1"/>
      <c r="E51" s="1"/>
      <c r="F51" s="1"/>
      <c r="G51" s="2"/>
      <c r="H51" s="1"/>
      <c r="I51" s="1"/>
      <c r="J51" s="1"/>
      <c r="K51" s="2">
        <f t="shared" si="2"/>
        <v>0</v>
      </c>
      <c r="L51" s="1">
        <f t="shared" si="2"/>
        <v>0</v>
      </c>
      <c r="M51" s="1">
        <f t="shared" si="2"/>
        <v>0</v>
      </c>
      <c r="N51" s="1">
        <f t="shared" si="2"/>
        <v>0</v>
      </c>
      <c r="O51" s="2">
        <f t="shared" si="2"/>
        <v>0</v>
      </c>
      <c r="P51" s="1">
        <f t="shared" si="2"/>
        <v>0</v>
      </c>
      <c r="Q51" s="1">
        <f t="shared" si="2"/>
        <v>0</v>
      </c>
      <c r="R51" s="1">
        <f t="shared" si="3"/>
        <v>0</v>
      </c>
      <c r="S51" s="3" t="str">
        <f t="shared" si="4"/>
        <v/>
      </c>
      <c r="T51" s="4" t="str">
        <f t="shared" si="5"/>
        <v/>
      </c>
      <c r="U51" s="4" t="str">
        <f t="shared" si="6"/>
        <v/>
      </c>
    </row>
    <row r="52" spans="1:21" ht="14.4">
      <c r="A52" s="1" t="s">
        <v>18</v>
      </c>
      <c r="B52" s="1" t="s">
        <v>60</v>
      </c>
      <c r="C52" s="1">
        <v>4613</v>
      </c>
      <c r="D52" s="1">
        <v>477</v>
      </c>
      <c r="E52" s="1">
        <v>51</v>
      </c>
      <c r="F52" s="1">
        <v>3874</v>
      </c>
      <c r="G52" s="2">
        <v>4548</v>
      </c>
      <c r="H52" s="1">
        <v>2354</v>
      </c>
      <c r="I52" s="1">
        <v>387</v>
      </c>
      <c r="J52" s="1">
        <v>1739</v>
      </c>
      <c r="K52" s="2">
        <f t="shared" si="2"/>
        <v>4613</v>
      </c>
      <c r="L52" s="1">
        <f t="shared" si="2"/>
        <v>477</v>
      </c>
      <c r="M52" s="1">
        <f t="shared" si="2"/>
        <v>51</v>
      </c>
      <c r="N52" s="1">
        <f t="shared" si="2"/>
        <v>3874</v>
      </c>
      <c r="O52" s="2">
        <f t="shared" si="2"/>
        <v>4548</v>
      </c>
      <c r="P52" s="1">
        <f t="shared" si="2"/>
        <v>2354</v>
      </c>
      <c r="Q52" s="1">
        <f t="shared" si="2"/>
        <v>387</v>
      </c>
      <c r="R52" s="1">
        <f t="shared" si="3"/>
        <v>1739</v>
      </c>
      <c r="S52" s="3">
        <f t="shared" si="4"/>
        <v>8.5092348284960428E-2</v>
      </c>
      <c r="T52" s="4">
        <f t="shared" si="5"/>
        <v>1.1055712117927595E-2</v>
      </c>
      <c r="U52" s="4">
        <f t="shared" si="6"/>
        <v>0.69018350258328875</v>
      </c>
    </row>
    <row r="53" spans="1:21" ht="14.4">
      <c r="A53" s="1" t="s">
        <v>127</v>
      </c>
      <c r="B53" s="1" t="s">
        <v>126</v>
      </c>
      <c r="C53" s="1"/>
      <c r="D53" s="1"/>
      <c r="E53" s="1"/>
      <c r="F53" s="1"/>
      <c r="G53" s="2"/>
      <c r="H53" s="1"/>
      <c r="I53" s="1"/>
      <c r="J53" s="1"/>
      <c r="K53" s="2"/>
      <c r="L53" s="1"/>
      <c r="M53" s="1"/>
      <c r="N53" s="1"/>
      <c r="O53" s="2"/>
      <c r="P53" s="1"/>
      <c r="Q53" s="1"/>
      <c r="R53" s="1"/>
      <c r="S53" s="3" t="str">
        <f t="shared" si="4"/>
        <v/>
      </c>
      <c r="T53" s="4" t="str">
        <f t="shared" si="5"/>
        <v/>
      </c>
      <c r="U53" s="4" t="str">
        <f t="shared" si="6"/>
        <v/>
      </c>
    </row>
    <row r="54" spans="1:21" ht="14.4">
      <c r="A54" s="1" t="str">
        <f>all!A54</f>
        <v>Graham</v>
      </c>
      <c r="B54" s="1" t="s">
        <v>124</v>
      </c>
      <c r="C54" s="1"/>
      <c r="D54" s="1"/>
      <c r="E54" s="1"/>
      <c r="F54" s="1"/>
      <c r="G54" s="2"/>
      <c r="H54" s="1"/>
      <c r="I54" s="1"/>
      <c r="J54" s="1"/>
      <c r="K54" s="2"/>
      <c r="L54" s="1"/>
      <c r="M54" s="1"/>
      <c r="N54" s="1"/>
      <c r="O54" s="2"/>
      <c r="P54" s="1"/>
      <c r="Q54" s="1"/>
      <c r="R54" s="1"/>
      <c r="S54" s="3" t="str">
        <f t="shared" si="4"/>
        <v/>
      </c>
      <c r="T54" s="4" t="str">
        <f t="shared" si="5"/>
        <v/>
      </c>
      <c r="U54" s="4" t="str">
        <f t="shared" si="6"/>
        <v/>
      </c>
    </row>
    <row r="55" spans="1:21" ht="14.4">
      <c r="A55" s="1" t="str">
        <f>all!A55</f>
        <v>Granville</v>
      </c>
      <c r="B55" s="1" t="s">
        <v>205</v>
      </c>
      <c r="C55" s="1">
        <v>1576</v>
      </c>
      <c r="D55" s="1">
        <v>79</v>
      </c>
      <c r="E55" s="1">
        <v>73</v>
      </c>
      <c r="F55" s="1">
        <v>1424</v>
      </c>
      <c r="G55" s="2">
        <v>1742</v>
      </c>
      <c r="H55" s="1">
        <v>163</v>
      </c>
      <c r="I55" s="1">
        <v>246</v>
      </c>
      <c r="J55" s="1">
        <v>1333</v>
      </c>
      <c r="K55" s="2">
        <f t="shared" si="2"/>
        <v>1576</v>
      </c>
      <c r="L55" s="1">
        <f t="shared" si="2"/>
        <v>79</v>
      </c>
      <c r="M55" s="1">
        <f t="shared" si="2"/>
        <v>73</v>
      </c>
      <c r="N55" s="1">
        <f t="shared" si="2"/>
        <v>1424</v>
      </c>
      <c r="O55" s="2">
        <f t="shared" si="2"/>
        <v>1742</v>
      </c>
      <c r="P55" s="1">
        <f t="shared" si="2"/>
        <v>163</v>
      </c>
      <c r="Q55" s="1">
        <f t="shared" si="2"/>
        <v>246</v>
      </c>
      <c r="R55" s="1">
        <f t="shared" si="3"/>
        <v>1333</v>
      </c>
      <c r="S55" s="3">
        <f t="shared" si="4"/>
        <v>0.14121699196326062</v>
      </c>
      <c r="T55" s="4">
        <f t="shared" si="5"/>
        <v>4.6319796954314721E-2</v>
      </c>
      <c r="U55" s="4">
        <f t="shared" si="6"/>
        <v>0.51650344577439244</v>
      </c>
    </row>
    <row r="56" spans="1:21" ht="14.4">
      <c r="A56" s="1" t="str">
        <f>all!A56</f>
        <v>Greene</v>
      </c>
      <c r="B56" s="1" t="s">
        <v>207</v>
      </c>
      <c r="C56" s="1">
        <v>249</v>
      </c>
      <c r="D56" s="1">
        <v>10</v>
      </c>
      <c r="E56" s="1">
        <v>2</v>
      </c>
      <c r="F56" s="1">
        <v>237</v>
      </c>
      <c r="G56" s="2">
        <v>260</v>
      </c>
      <c r="H56" s="1">
        <v>32</v>
      </c>
      <c r="I56" s="1">
        <v>16</v>
      </c>
      <c r="J56" s="1">
        <v>212</v>
      </c>
      <c r="K56" s="2">
        <f t="shared" si="2"/>
        <v>249</v>
      </c>
      <c r="L56" s="1">
        <f t="shared" si="2"/>
        <v>10</v>
      </c>
      <c r="M56" s="1">
        <f t="shared" si="2"/>
        <v>2</v>
      </c>
      <c r="N56" s="1">
        <f t="shared" si="2"/>
        <v>237</v>
      </c>
      <c r="O56" s="2">
        <f t="shared" si="2"/>
        <v>260</v>
      </c>
      <c r="P56" s="1">
        <f t="shared" si="2"/>
        <v>32</v>
      </c>
      <c r="Q56" s="1">
        <f t="shared" si="2"/>
        <v>16</v>
      </c>
      <c r="R56" s="1">
        <f t="shared" si="3"/>
        <v>212</v>
      </c>
      <c r="S56" s="3">
        <f t="shared" si="4"/>
        <v>6.1538461538461542E-2</v>
      </c>
      <c r="T56" s="4">
        <f t="shared" si="5"/>
        <v>8.0321285140562242E-3</v>
      </c>
      <c r="U56" s="4">
        <f t="shared" si="6"/>
        <v>0.5278396436525612</v>
      </c>
    </row>
    <row r="57" spans="1:21" ht="14.4">
      <c r="A57" s="1" t="str">
        <f>all!A57</f>
        <v>Guilford</v>
      </c>
      <c r="B57" s="1" t="s">
        <v>209</v>
      </c>
      <c r="C57" s="1"/>
      <c r="D57" s="1"/>
      <c r="E57" s="1"/>
      <c r="F57" s="1"/>
      <c r="G57" s="2"/>
      <c r="H57" s="1"/>
      <c r="I57" s="1"/>
      <c r="J57" s="1"/>
      <c r="K57" s="2">
        <f t="shared" si="2"/>
        <v>0</v>
      </c>
      <c r="L57" s="1">
        <f t="shared" si="2"/>
        <v>0</v>
      </c>
      <c r="M57" s="1">
        <f t="shared" si="2"/>
        <v>0</v>
      </c>
      <c r="N57" s="1">
        <f t="shared" si="2"/>
        <v>0</v>
      </c>
      <c r="O57" s="2">
        <f t="shared" si="2"/>
        <v>0</v>
      </c>
      <c r="P57" s="1">
        <f t="shared" si="2"/>
        <v>0</v>
      </c>
      <c r="Q57" s="1">
        <f t="shared" si="2"/>
        <v>0</v>
      </c>
      <c r="R57" s="1">
        <f t="shared" si="3"/>
        <v>0</v>
      </c>
      <c r="S57" s="3" t="str">
        <f t="shared" si="4"/>
        <v/>
      </c>
      <c r="T57" s="4" t="str">
        <f t="shared" si="5"/>
        <v/>
      </c>
      <c r="U57" s="4" t="str">
        <f t="shared" si="6"/>
        <v/>
      </c>
    </row>
    <row r="58" spans="1:21" ht="14.4">
      <c r="A58" s="1" t="str">
        <f>all!A58</f>
        <v>Halifax</v>
      </c>
      <c r="B58" s="1" t="s">
        <v>211</v>
      </c>
      <c r="C58" s="1">
        <v>1525</v>
      </c>
      <c r="D58" s="1">
        <v>136</v>
      </c>
      <c r="E58" s="1">
        <v>21</v>
      </c>
      <c r="F58" s="1">
        <v>1362</v>
      </c>
      <c r="G58" s="2">
        <v>2099</v>
      </c>
      <c r="H58" s="1">
        <v>849</v>
      </c>
      <c r="I58" s="1">
        <v>181</v>
      </c>
      <c r="J58" s="1">
        <v>1034</v>
      </c>
      <c r="K58" s="2">
        <f t="shared" si="2"/>
        <v>1525</v>
      </c>
      <c r="L58" s="6">
        <f t="shared" si="2"/>
        <v>136</v>
      </c>
      <c r="M58" s="6">
        <f t="shared" si="2"/>
        <v>21</v>
      </c>
      <c r="N58" s="6">
        <f t="shared" si="2"/>
        <v>1362</v>
      </c>
      <c r="O58" s="2">
        <f t="shared" si="2"/>
        <v>2099</v>
      </c>
      <c r="P58" s="6">
        <f t="shared" si="2"/>
        <v>849</v>
      </c>
      <c r="Q58" s="6">
        <f t="shared" si="2"/>
        <v>181</v>
      </c>
      <c r="R58" s="6">
        <f t="shared" si="3"/>
        <v>1034</v>
      </c>
      <c r="S58" s="3">
        <f t="shared" si="4"/>
        <v>8.6231538828013335E-2</v>
      </c>
      <c r="T58" s="4">
        <f t="shared" si="5"/>
        <v>1.3770491803278689E-2</v>
      </c>
      <c r="U58" s="4">
        <f t="shared" si="6"/>
        <v>0.56844741235392315</v>
      </c>
    </row>
    <row r="59" spans="1:21" ht="14.4">
      <c r="A59" s="1"/>
      <c r="B59" s="1" t="s">
        <v>354</v>
      </c>
      <c r="C59" s="1"/>
      <c r="D59" s="1"/>
      <c r="E59" s="1"/>
      <c r="F59" s="1"/>
      <c r="G59" s="2"/>
      <c r="H59" s="1"/>
      <c r="I59" s="1"/>
      <c r="J59" s="1"/>
      <c r="K59" s="2"/>
      <c r="L59" s="6"/>
      <c r="M59" s="6"/>
      <c r="N59" s="6"/>
      <c r="O59" s="2"/>
      <c r="P59" s="6"/>
      <c r="Q59" s="6"/>
      <c r="R59" s="6"/>
      <c r="S59" s="3"/>
      <c r="T59" s="4"/>
      <c r="U59" s="4"/>
    </row>
    <row r="60" spans="1:21" ht="14.4">
      <c r="A60" s="1" t="str">
        <f>all!A60</f>
        <v>Harnett</v>
      </c>
      <c r="B60" s="1" t="s">
        <v>213</v>
      </c>
      <c r="C60" s="1"/>
      <c r="D60" s="1"/>
      <c r="E60" s="1"/>
      <c r="F60" s="1"/>
      <c r="G60" s="2"/>
      <c r="H60" s="1"/>
      <c r="I60" s="1"/>
      <c r="J60" s="1"/>
      <c r="K60" s="2">
        <f t="shared" si="2"/>
        <v>0</v>
      </c>
      <c r="L60" s="6">
        <f t="shared" si="2"/>
        <v>0</v>
      </c>
      <c r="M60" s="6">
        <f t="shared" si="2"/>
        <v>0</v>
      </c>
      <c r="N60" s="6">
        <f t="shared" si="2"/>
        <v>0</v>
      </c>
      <c r="O60" s="2">
        <f t="shared" si="2"/>
        <v>0</v>
      </c>
      <c r="P60" s="6">
        <f t="shared" si="2"/>
        <v>0</v>
      </c>
      <c r="Q60" s="6">
        <f t="shared" si="2"/>
        <v>0</v>
      </c>
      <c r="R60" s="6">
        <f t="shared" si="3"/>
        <v>0</v>
      </c>
      <c r="S60" s="3" t="str">
        <f t="shared" si="4"/>
        <v/>
      </c>
      <c r="T60" s="4" t="str">
        <f t="shared" si="5"/>
        <v/>
      </c>
      <c r="U60" s="4" t="str">
        <f t="shared" si="6"/>
        <v/>
      </c>
    </row>
    <row r="61" spans="1:21" ht="14.4">
      <c r="A61" s="1"/>
      <c r="B61" s="1" t="s">
        <v>214</v>
      </c>
      <c r="C61" s="1">
        <v>2369</v>
      </c>
      <c r="D61" s="1">
        <v>338</v>
      </c>
      <c r="E61" s="1">
        <v>45</v>
      </c>
      <c r="F61" s="1">
        <v>1684</v>
      </c>
      <c r="G61" s="2">
        <v>3190</v>
      </c>
      <c r="H61" s="1">
        <v>878</v>
      </c>
      <c r="I61" s="1">
        <v>143</v>
      </c>
      <c r="J61" s="1">
        <v>1438</v>
      </c>
      <c r="K61" s="2">
        <f t="shared" si="2"/>
        <v>2369</v>
      </c>
      <c r="L61" s="6">
        <f t="shared" si="2"/>
        <v>338</v>
      </c>
      <c r="M61" s="6">
        <f t="shared" si="2"/>
        <v>45</v>
      </c>
      <c r="N61" s="6">
        <f t="shared" si="2"/>
        <v>1684</v>
      </c>
      <c r="O61" s="2">
        <f t="shared" si="2"/>
        <v>3190</v>
      </c>
      <c r="P61" s="6">
        <f t="shared" si="2"/>
        <v>878</v>
      </c>
      <c r="Q61" s="6">
        <f t="shared" si="2"/>
        <v>143</v>
      </c>
      <c r="R61" s="6">
        <f t="shared" si="3"/>
        <v>1438</v>
      </c>
      <c r="S61" s="3">
        <f t="shared" si="4"/>
        <v>4.4827586206896551E-2</v>
      </c>
      <c r="T61" s="4">
        <f t="shared" si="5"/>
        <v>1.8995356690586745E-2</v>
      </c>
      <c r="U61" s="4">
        <f t="shared" si="6"/>
        <v>0.53939782190903263</v>
      </c>
    </row>
    <row r="62" spans="1:21" ht="14.4">
      <c r="A62" s="1" t="str">
        <f>all!A62</f>
        <v>Haywood</v>
      </c>
      <c r="B62" s="1" t="s">
        <v>215</v>
      </c>
      <c r="C62" s="1">
        <v>1811</v>
      </c>
      <c r="D62" s="1">
        <v>527</v>
      </c>
      <c r="E62" s="1">
        <v>31</v>
      </c>
      <c r="F62" s="1">
        <v>1147</v>
      </c>
      <c r="G62" s="2">
        <v>2011</v>
      </c>
      <c r="H62" s="1">
        <v>1002</v>
      </c>
      <c r="I62" s="1">
        <v>281</v>
      </c>
      <c r="J62" s="1">
        <v>598</v>
      </c>
      <c r="K62" s="2">
        <f t="shared" si="2"/>
        <v>1811</v>
      </c>
      <c r="L62" s="6">
        <f t="shared" si="2"/>
        <v>527</v>
      </c>
      <c r="M62" s="6">
        <f t="shared" si="2"/>
        <v>31</v>
      </c>
      <c r="N62" s="6">
        <f t="shared" si="2"/>
        <v>1147</v>
      </c>
      <c r="O62" s="2">
        <f t="shared" si="2"/>
        <v>2011</v>
      </c>
      <c r="P62" s="6">
        <f t="shared" si="2"/>
        <v>1002</v>
      </c>
      <c r="Q62" s="6">
        <f t="shared" si="2"/>
        <v>281</v>
      </c>
      <c r="R62" s="6">
        <f t="shared" si="3"/>
        <v>598</v>
      </c>
      <c r="S62" s="3">
        <f t="shared" si="4"/>
        <v>0.13973147687717555</v>
      </c>
      <c r="T62" s="4">
        <f t="shared" si="5"/>
        <v>1.7117614577581448E-2</v>
      </c>
      <c r="U62" s="4">
        <f t="shared" si="6"/>
        <v>0.65730659025787963</v>
      </c>
    </row>
    <row r="63" spans="1:21" ht="14.4">
      <c r="A63" s="1" t="str">
        <f>all!A63</f>
        <v>Henderson</v>
      </c>
      <c r="B63" s="1" t="s">
        <v>217</v>
      </c>
      <c r="C63" s="1">
        <v>1855</v>
      </c>
      <c r="D63" s="1">
        <v>343</v>
      </c>
      <c r="E63" s="1">
        <v>23</v>
      </c>
      <c r="F63" s="1">
        <v>1489</v>
      </c>
      <c r="G63" s="2">
        <v>1863</v>
      </c>
      <c r="H63" s="1">
        <v>758</v>
      </c>
      <c r="I63" s="1">
        <v>385</v>
      </c>
      <c r="J63" s="1">
        <v>720</v>
      </c>
      <c r="K63" s="2">
        <f t="shared" si="2"/>
        <v>1855</v>
      </c>
      <c r="L63" s="6">
        <f t="shared" si="2"/>
        <v>343</v>
      </c>
      <c r="M63" s="6">
        <f t="shared" si="2"/>
        <v>23</v>
      </c>
      <c r="N63" s="6">
        <f t="shared" si="2"/>
        <v>1489</v>
      </c>
      <c r="O63" s="2">
        <f t="shared" si="2"/>
        <v>1863</v>
      </c>
      <c r="P63" s="6">
        <f t="shared" si="2"/>
        <v>758</v>
      </c>
      <c r="Q63" s="6">
        <f t="shared" si="2"/>
        <v>385</v>
      </c>
      <c r="R63" s="6">
        <f t="shared" si="3"/>
        <v>720</v>
      </c>
      <c r="S63" s="3">
        <f t="shared" si="4"/>
        <v>0.20665593129361245</v>
      </c>
      <c r="T63" s="4">
        <f t="shared" si="5"/>
        <v>1.2398921832884097E-2</v>
      </c>
      <c r="U63" s="4">
        <f t="shared" si="6"/>
        <v>0.67406066093254868</v>
      </c>
    </row>
    <row r="64" spans="1:21" ht="14.4">
      <c r="A64" s="1" t="str">
        <f>all!A64</f>
        <v>Hertford</v>
      </c>
      <c r="B64" s="1" t="s">
        <v>219</v>
      </c>
      <c r="C64" s="1"/>
      <c r="D64" s="1"/>
      <c r="E64" s="1"/>
      <c r="F64" s="1"/>
      <c r="G64" s="2"/>
      <c r="H64" s="1"/>
      <c r="I64" s="1"/>
      <c r="J64" s="1"/>
      <c r="K64" s="2">
        <f t="shared" si="2"/>
        <v>0</v>
      </c>
      <c r="L64" s="6">
        <f t="shared" si="2"/>
        <v>0</v>
      </c>
      <c r="M64" s="6">
        <f t="shared" si="2"/>
        <v>0</v>
      </c>
      <c r="N64" s="6">
        <f t="shared" si="2"/>
        <v>0</v>
      </c>
      <c r="O64" s="2">
        <f t="shared" si="2"/>
        <v>0</v>
      </c>
      <c r="P64" s="6">
        <f t="shared" si="2"/>
        <v>0</v>
      </c>
      <c r="Q64" s="6">
        <f t="shared" si="2"/>
        <v>0</v>
      </c>
      <c r="R64" s="6">
        <f t="shared" si="3"/>
        <v>0</v>
      </c>
      <c r="S64" s="3" t="str">
        <f t="shared" si="4"/>
        <v/>
      </c>
      <c r="T64" s="4" t="str">
        <f t="shared" si="5"/>
        <v/>
      </c>
      <c r="U64" s="4" t="str">
        <f t="shared" si="6"/>
        <v/>
      </c>
    </row>
    <row r="65" spans="1:21" ht="14.4">
      <c r="A65" s="1" t="str">
        <f>all!A65</f>
        <v>Hoke</v>
      </c>
      <c r="B65" s="1" t="s">
        <v>11</v>
      </c>
      <c r="C65" s="1">
        <v>642</v>
      </c>
      <c r="D65" s="1">
        <v>50</v>
      </c>
      <c r="E65" s="1">
        <v>9</v>
      </c>
      <c r="F65" s="1">
        <v>583</v>
      </c>
      <c r="G65" s="2">
        <v>1351</v>
      </c>
      <c r="H65" s="1">
        <v>170</v>
      </c>
      <c r="I65" s="1">
        <v>171</v>
      </c>
      <c r="J65" s="1">
        <v>937</v>
      </c>
      <c r="K65" s="2">
        <f t="shared" ref="K65:Q80" si="16">C65</f>
        <v>642</v>
      </c>
      <c r="L65" s="6">
        <f t="shared" si="16"/>
        <v>50</v>
      </c>
      <c r="M65" s="6">
        <f t="shared" si="16"/>
        <v>9</v>
      </c>
      <c r="N65" s="6">
        <f t="shared" si="16"/>
        <v>583</v>
      </c>
      <c r="O65" s="2">
        <f t="shared" si="16"/>
        <v>1351</v>
      </c>
      <c r="P65" s="6">
        <f t="shared" si="16"/>
        <v>170</v>
      </c>
      <c r="Q65" s="6">
        <f t="shared" si="16"/>
        <v>171</v>
      </c>
      <c r="R65" s="6">
        <f t="shared" ref="R65" si="17">J65</f>
        <v>937</v>
      </c>
      <c r="S65" s="3">
        <f t="shared" si="4"/>
        <v>0.12657290895632864</v>
      </c>
      <c r="T65" s="4">
        <f t="shared" si="5"/>
        <v>1.4018691588785047E-2</v>
      </c>
      <c r="U65" s="4">
        <f t="shared" si="6"/>
        <v>0.38355263157894737</v>
      </c>
    </row>
    <row r="66" spans="1:21" ht="14.4">
      <c r="A66" s="1" t="str">
        <f>all!A66</f>
        <v>Hyde</v>
      </c>
      <c r="B66" s="1" t="s">
        <v>221</v>
      </c>
      <c r="C66" s="1"/>
      <c r="D66" s="1"/>
      <c r="E66" s="1"/>
      <c r="F66" s="1"/>
      <c r="G66" s="2"/>
      <c r="H66" s="1"/>
      <c r="I66" s="1"/>
      <c r="J66" s="1"/>
      <c r="K66" s="2">
        <f t="shared" si="16"/>
        <v>0</v>
      </c>
      <c r="L66" s="6">
        <f t="shared" si="16"/>
        <v>0</v>
      </c>
      <c r="M66" s="6">
        <f t="shared" si="16"/>
        <v>0</v>
      </c>
      <c r="N66" s="6">
        <f t="shared" si="16"/>
        <v>0</v>
      </c>
      <c r="O66" s="2">
        <f t="shared" si="16"/>
        <v>0</v>
      </c>
      <c r="P66" s="6">
        <f t="shared" si="16"/>
        <v>0</v>
      </c>
      <c r="Q66" s="6">
        <f t="shared" si="16"/>
        <v>0</v>
      </c>
      <c r="R66" s="6">
        <f t="shared" si="3"/>
        <v>0</v>
      </c>
      <c r="S66" s="3" t="str">
        <f t="shared" si="4"/>
        <v/>
      </c>
      <c r="T66" s="4" t="str">
        <f t="shared" si="5"/>
        <v/>
      </c>
      <c r="U66" s="4" t="str">
        <f t="shared" si="6"/>
        <v/>
      </c>
    </row>
    <row r="67" spans="1:21" ht="14.4">
      <c r="A67" s="1" t="str">
        <f>all!A67</f>
        <v>Iredell</v>
      </c>
      <c r="B67" s="1" t="s">
        <v>222</v>
      </c>
      <c r="C67" s="1">
        <v>3401</v>
      </c>
      <c r="D67" s="1">
        <v>198</v>
      </c>
      <c r="E67" s="1">
        <v>35</v>
      </c>
      <c r="F67" s="1">
        <v>3040</v>
      </c>
      <c r="G67" s="2">
        <v>3158</v>
      </c>
      <c r="H67" s="1">
        <v>560</v>
      </c>
      <c r="I67" s="1">
        <v>396</v>
      </c>
      <c r="J67" s="1">
        <v>2069</v>
      </c>
      <c r="K67" s="2">
        <f t="shared" si="16"/>
        <v>3401</v>
      </c>
      <c r="L67" s="6">
        <f t="shared" si="16"/>
        <v>198</v>
      </c>
      <c r="M67" s="6">
        <f t="shared" si="16"/>
        <v>35</v>
      </c>
      <c r="N67" s="6">
        <f t="shared" si="16"/>
        <v>3040</v>
      </c>
      <c r="O67" s="2">
        <f t="shared" si="16"/>
        <v>3158</v>
      </c>
      <c r="P67" s="6">
        <f t="shared" si="16"/>
        <v>560</v>
      </c>
      <c r="Q67" s="6">
        <f t="shared" si="16"/>
        <v>396</v>
      </c>
      <c r="R67" s="6">
        <f t="shared" si="3"/>
        <v>2069</v>
      </c>
      <c r="S67" s="3">
        <f t="shared" si="4"/>
        <v>0.12539582013932868</v>
      </c>
      <c r="T67" s="4">
        <f t="shared" si="5"/>
        <v>1.0291090855630698E-2</v>
      </c>
      <c r="U67" s="4">
        <f t="shared" si="6"/>
        <v>0.59502838128792324</v>
      </c>
    </row>
    <row r="68" spans="1:21" ht="14.4">
      <c r="A68" s="1" t="str">
        <f>all!A68</f>
        <v>Jackson</v>
      </c>
      <c r="B68" s="1" t="s">
        <v>224</v>
      </c>
      <c r="C68" s="1">
        <v>467</v>
      </c>
      <c r="D68" s="1">
        <v>195</v>
      </c>
      <c r="E68" s="1">
        <v>4</v>
      </c>
      <c r="F68" s="1">
        <v>332</v>
      </c>
      <c r="G68" s="2">
        <v>660</v>
      </c>
      <c r="H68" s="1">
        <v>286</v>
      </c>
      <c r="I68" s="1">
        <v>81</v>
      </c>
      <c r="J68" s="1">
        <v>277</v>
      </c>
      <c r="K68" s="2">
        <f>C68+C69</f>
        <v>623</v>
      </c>
      <c r="L68" s="6">
        <f t="shared" ref="L68:Q68" si="18">D68+D69</f>
        <v>335</v>
      </c>
      <c r="M68" s="6">
        <f t="shared" si="18"/>
        <v>6</v>
      </c>
      <c r="N68" s="6">
        <f t="shared" si="18"/>
        <v>334</v>
      </c>
      <c r="O68" s="2">
        <f t="shared" si="18"/>
        <v>660</v>
      </c>
      <c r="P68" s="6">
        <f t="shared" si="18"/>
        <v>286</v>
      </c>
      <c r="Q68" s="6">
        <f t="shared" si="18"/>
        <v>81</v>
      </c>
      <c r="R68" s="6">
        <f t="shared" ref="R68" si="19">J68+J69</f>
        <v>277</v>
      </c>
      <c r="S68" s="3">
        <f t="shared" si="4"/>
        <v>0.12272727272727273</v>
      </c>
      <c r="T68" s="4">
        <f t="shared" si="5"/>
        <v>9.630818619582664E-3</v>
      </c>
      <c r="U68" s="4">
        <f t="shared" si="6"/>
        <v>0.54664484451718498</v>
      </c>
    </row>
    <row r="69" spans="1:21" ht="14.4">
      <c r="A69" s="1"/>
      <c r="B69" s="1" t="s">
        <v>225</v>
      </c>
      <c r="C69" s="1">
        <v>156</v>
      </c>
      <c r="D69" s="1">
        <v>140</v>
      </c>
      <c r="E69" s="1">
        <v>2</v>
      </c>
      <c r="F69" s="1">
        <v>2</v>
      </c>
      <c r="G69" s="2"/>
      <c r="H69" s="1"/>
      <c r="I69" s="1"/>
      <c r="J69" s="1"/>
      <c r="K69" s="2"/>
      <c r="L69" s="1"/>
      <c r="M69" s="1"/>
      <c r="N69" s="1"/>
      <c r="O69" s="2"/>
      <c r="P69" s="1"/>
      <c r="Q69" s="1"/>
      <c r="R69" s="1"/>
      <c r="S69" s="3" t="str">
        <f t="shared" si="4"/>
        <v/>
      </c>
      <c r="T69" s="4" t="str">
        <f t="shared" si="5"/>
        <v/>
      </c>
      <c r="U69" s="4" t="str">
        <f t="shared" si="6"/>
        <v/>
      </c>
    </row>
    <row r="70" spans="1:21" ht="14.4">
      <c r="A70" s="1" t="str">
        <f>all!A70</f>
        <v>Johnston</v>
      </c>
      <c r="B70" s="1" t="s">
        <v>227</v>
      </c>
      <c r="C70" s="1"/>
      <c r="D70" s="1"/>
      <c r="E70" s="1"/>
      <c r="F70" s="1"/>
      <c r="G70" s="2"/>
      <c r="H70" s="1"/>
      <c r="I70" s="1"/>
      <c r="J70" s="1"/>
      <c r="K70" s="2">
        <f>SUM(C70:C73)</f>
        <v>3165</v>
      </c>
      <c r="L70" s="6">
        <f t="shared" ref="L70:Q70" si="20">SUM(D70:D73)</f>
        <v>462</v>
      </c>
      <c r="M70" s="6">
        <f t="shared" si="20"/>
        <v>30</v>
      </c>
      <c r="N70" s="6">
        <f t="shared" si="20"/>
        <v>2806</v>
      </c>
      <c r="O70" s="2">
        <f t="shared" si="20"/>
        <v>3214</v>
      </c>
      <c r="P70" s="6">
        <f t="shared" si="20"/>
        <v>1054</v>
      </c>
      <c r="Q70" s="6">
        <f t="shared" si="20"/>
        <v>353</v>
      </c>
      <c r="R70" s="1">
        <f t="shared" ref="R70" si="21">J70+J71</f>
        <v>1866</v>
      </c>
      <c r="S70" s="3">
        <f t="shared" ref="S70:S136" si="22">IFERROR(Q70/O70,"")</f>
        <v>0.10983198506533914</v>
      </c>
      <c r="T70" s="4">
        <f t="shared" ref="T70:T136" si="23">IFERROR(M70/K70,"")</f>
        <v>9.4786729857819912E-3</v>
      </c>
      <c r="U70" s="4">
        <f t="shared" ref="U70:U136" si="24">IFERROR(N70/(N70+R70),"")</f>
        <v>0.60059931506849318</v>
      </c>
    </row>
    <row r="71" spans="1:21" ht="14.4">
      <c r="A71" s="1"/>
      <c r="B71" s="1" t="s">
        <v>228</v>
      </c>
      <c r="C71" s="1">
        <v>3165</v>
      </c>
      <c r="D71" s="1">
        <v>462</v>
      </c>
      <c r="E71" s="1">
        <v>30</v>
      </c>
      <c r="F71" s="1">
        <v>2806</v>
      </c>
      <c r="G71" s="2">
        <v>3214</v>
      </c>
      <c r="H71" s="1">
        <v>1054</v>
      </c>
      <c r="I71" s="1">
        <v>353</v>
      </c>
      <c r="J71" s="1">
        <v>1866</v>
      </c>
      <c r="K71" s="2"/>
      <c r="L71" s="6"/>
      <c r="M71" s="6"/>
      <c r="N71" s="6"/>
      <c r="O71" s="2"/>
      <c r="P71" s="6"/>
      <c r="Q71" s="6"/>
      <c r="R71" s="1"/>
      <c r="S71" s="3" t="str">
        <f t="shared" si="22"/>
        <v/>
      </c>
      <c r="T71" s="4" t="str">
        <f t="shared" si="23"/>
        <v/>
      </c>
      <c r="U71" s="4" t="str">
        <f t="shared" si="24"/>
        <v/>
      </c>
    </row>
    <row r="72" spans="1:21" ht="14.4">
      <c r="A72" s="1"/>
      <c r="B72" s="1" t="s">
        <v>229</v>
      </c>
      <c r="C72" s="1"/>
      <c r="D72" s="1"/>
      <c r="E72" s="1"/>
      <c r="F72" s="1"/>
      <c r="G72" s="2"/>
      <c r="H72" s="1"/>
      <c r="I72" s="1"/>
      <c r="J72" s="1"/>
      <c r="K72" s="2"/>
      <c r="L72" s="6"/>
      <c r="M72" s="6"/>
      <c r="N72" s="6"/>
      <c r="O72" s="2"/>
      <c r="P72" s="6"/>
      <c r="Q72" s="6"/>
      <c r="R72" s="1"/>
      <c r="S72" s="3" t="str">
        <f t="shared" si="22"/>
        <v/>
      </c>
      <c r="T72" s="4" t="str">
        <f t="shared" si="23"/>
        <v/>
      </c>
      <c r="U72" s="4" t="str">
        <f t="shared" si="24"/>
        <v/>
      </c>
    </row>
    <row r="73" spans="1:21" ht="14.4">
      <c r="A73" s="1"/>
      <c r="B73" s="1" t="s">
        <v>230</v>
      </c>
      <c r="C73" s="1"/>
      <c r="D73" s="1"/>
      <c r="E73" s="1"/>
      <c r="F73" s="1"/>
      <c r="G73" s="2"/>
      <c r="H73" s="1"/>
      <c r="I73" s="1"/>
      <c r="J73" s="1"/>
      <c r="K73" s="2"/>
      <c r="L73" s="6"/>
      <c r="M73" s="6"/>
      <c r="N73" s="6"/>
      <c r="O73" s="2"/>
      <c r="P73" s="6"/>
      <c r="Q73" s="6"/>
      <c r="R73" s="1"/>
      <c r="S73" s="3" t="str">
        <f t="shared" si="22"/>
        <v/>
      </c>
      <c r="T73" s="4" t="str">
        <f t="shared" si="23"/>
        <v/>
      </c>
      <c r="U73" s="4" t="str">
        <f t="shared" si="24"/>
        <v/>
      </c>
    </row>
    <row r="74" spans="1:21" ht="14.4">
      <c r="A74" s="1" t="str">
        <f>all!A74</f>
        <v>Lee</v>
      </c>
      <c r="B74" s="1" t="s">
        <v>232</v>
      </c>
      <c r="C74" s="1"/>
      <c r="D74" s="1"/>
      <c r="E74" s="1"/>
      <c r="F74" s="1"/>
      <c r="G74" s="2"/>
      <c r="H74" s="1"/>
      <c r="I74" s="1"/>
      <c r="J74" s="1"/>
      <c r="K74" s="2">
        <f t="shared" si="16"/>
        <v>0</v>
      </c>
      <c r="L74" s="6">
        <f t="shared" si="16"/>
        <v>0</v>
      </c>
      <c r="M74" s="6">
        <f t="shared" si="16"/>
        <v>0</v>
      </c>
      <c r="N74" s="6">
        <f t="shared" si="16"/>
        <v>0</v>
      </c>
      <c r="O74" s="2">
        <f t="shared" si="16"/>
        <v>0</v>
      </c>
      <c r="P74" s="6">
        <f t="shared" si="16"/>
        <v>0</v>
      </c>
      <c r="Q74" s="6">
        <f t="shared" si="16"/>
        <v>0</v>
      </c>
      <c r="R74" s="1">
        <f t="shared" si="3"/>
        <v>0</v>
      </c>
      <c r="S74" s="3" t="str">
        <f t="shared" si="22"/>
        <v/>
      </c>
      <c r="T74" s="4" t="str">
        <f t="shared" si="23"/>
        <v/>
      </c>
      <c r="U74" s="4" t="str">
        <f t="shared" si="24"/>
        <v/>
      </c>
    </row>
    <row r="75" spans="1:21" ht="14.4">
      <c r="A75" s="1" t="str">
        <f>all!A75</f>
        <v>Lenoir</v>
      </c>
      <c r="B75" s="1" t="s">
        <v>234</v>
      </c>
      <c r="C75" s="1">
        <v>1580</v>
      </c>
      <c r="D75" s="1">
        <v>213</v>
      </c>
      <c r="E75" s="1">
        <v>3</v>
      </c>
      <c r="F75" s="1">
        <v>1257</v>
      </c>
      <c r="G75" s="2">
        <v>2036</v>
      </c>
      <c r="H75" s="1">
        <v>928</v>
      </c>
      <c r="I75" s="1">
        <v>101</v>
      </c>
      <c r="J75" s="1">
        <v>884</v>
      </c>
      <c r="K75" s="2">
        <f t="shared" si="16"/>
        <v>1580</v>
      </c>
      <c r="L75" s="6">
        <f t="shared" si="16"/>
        <v>213</v>
      </c>
      <c r="M75" s="6">
        <f t="shared" si="16"/>
        <v>3</v>
      </c>
      <c r="N75" s="6">
        <f t="shared" si="16"/>
        <v>1257</v>
      </c>
      <c r="O75" s="2">
        <f t="shared" si="16"/>
        <v>2036</v>
      </c>
      <c r="P75" s="6">
        <f t="shared" si="16"/>
        <v>928</v>
      </c>
      <c r="Q75" s="6">
        <f t="shared" si="16"/>
        <v>101</v>
      </c>
      <c r="R75" s="1">
        <f t="shared" ref="R75:R86" si="25">J75</f>
        <v>884</v>
      </c>
      <c r="S75" s="3">
        <f t="shared" si="22"/>
        <v>4.9607072691552061E-2</v>
      </c>
      <c r="T75" s="4">
        <f t="shared" si="23"/>
        <v>1.8987341772151898E-3</v>
      </c>
      <c r="U75" s="4">
        <f t="shared" si="24"/>
        <v>0.58710882765063055</v>
      </c>
    </row>
    <row r="76" spans="1:21" ht="14.4">
      <c r="A76" s="1" t="str">
        <f>all!A76</f>
        <v>Lincoln</v>
      </c>
      <c r="B76" s="1" t="s">
        <v>236</v>
      </c>
      <c r="C76" s="1"/>
      <c r="D76" s="1"/>
      <c r="E76" s="1"/>
      <c r="F76" s="1"/>
      <c r="G76" s="2"/>
      <c r="H76" s="1"/>
      <c r="I76" s="1"/>
      <c r="J76" s="1"/>
      <c r="K76" s="2">
        <f t="shared" si="16"/>
        <v>0</v>
      </c>
      <c r="L76" s="6">
        <f t="shared" si="16"/>
        <v>0</v>
      </c>
      <c r="M76" s="6">
        <f t="shared" si="16"/>
        <v>0</v>
      </c>
      <c r="N76" s="6">
        <f t="shared" si="16"/>
        <v>0</v>
      </c>
      <c r="O76" s="2">
        <f t="shared" si="16"/>
        <v>0</v>
      </c>
      <c r="P76" s="6">
        <f t="shared" si="16"/>
        <v>0</v>
      </c>
      <c r="Q76" s="6">
        <f t="shared" si="16"/>
        <v>0</v>
      </c>
      <c r="R76" s="1">
        <f t="shared" si="25"/>
        <v>0</v>
      </c>
      <c r="S76" s="3" t="str">
        <f t="shared" si="22"/>
        <v/>
      </c>
      <c r="T76" s="4" t="str">
        <f t="shared" si="23"/>
        <v/>
      </c>
      <c r="U76" s="4" t="str">
        <f t="shared" si="24"/>
        <v/>
      </c>
    </row>
    <row r="77" spans="1:21" ht="14.4">
      <c r="A77" s="1" t="str">
        <f>all!A77</f>
        <v>Macon</v>
      </c>
      <c r="B77" s="1" t="s">
        <v>238</v>
      </c>
      <c r="C77" s="1"/>
      <c r="D77" s="1"/>
      <c r="E77" s="1"/>
      <c r="F77" s="1"/>
      <c r="G77" s="2"/>
      <c r="H77" s="1"/>
      <c r="I77" s="1"/>
      <c r="J77" s="1"/>
      <c r="K77" s="2">
        <f>C77+C78</f>
        <v>0</v>
      </c>
      <c r="L77" s="6">
        <f t="shared" ref="L77:Q77" si="26">D77+D78</f>
        <v>0</v>
      </c>
      <c r="M77" s="6">
        <f t="shared" si="26"/>
        <v>0</v>
      </c>
      <c r="N77" s="6">
        <f t="shared" si="26"/>
        <v>0</v>
      </c>
      <c r="O77" s="2">
        <f t="shared" si="26"/>
        <v>0</v>
      </c>
      <c r="P77" s="6">
        <f t="shared" si="26"/>
        <v>0</v>
      </c>
      <c r="Q77" s="6">
        <f t="shared" si="26"/>
        <v>0</v>
      </c>
      <c r="R77" s="1">
        <f t="shared" ref="R77" si="27">J77+J78</f>
        <v>0</v>
      </c>
      <c r="S77" s="3" t="str">
        <f t="shared" si="22"/>
        <v/>
      </c>
      <c r="T77" s="4" t="str">
        <f t="shared" si="23"/>
        <v/>
      </c>
      <c r="U77" s="4" t="str">
        <f t="shared" si="24"/>
        <v/>
      </c>
    </row>
    <row r="78" spans="1:21" ht="14.4">
      <c r="A78" s="1" t="str">
        <f>all!A78</f>
        <v>Madison</v>
      </c>
      <c r="B78" s="1" t="s">
        <v>239</v>
      </c>
      <c r="C78" s="1"/>
      <c r="D78" s="1"/>
      <c r="E78" s="1"/>
      <c r="F78" s="1"/>
      <c r="G78" s="2"/>
      <c r="H78" s="1"/>
      <c r="I78" s="1"/>
      <c r="J78" s="1"/>
      <c r="K78" s="2"/>
      <c r="L78" s="6"/>
      <c r="M78" s="6"/>
      <c r="N78" s="6"/>
      <c r="O78" s="2"/>
      <c r="P78" s="6"/>
      <c r="Q78" s="6"/>
      <c r="R78" s="1"/>
      <c r="S78" s="3" t="str">
        <f t="shared" si="22"/>
        <v/>
      </c>
      <c r="T78" s="4" t="str">
        <f t="shared" si="23"/>
        <v/>
      </c>
      <c r="U78" s="4" t="str">
        <f t="shared" si="24"/>
        <v/>
      </c>
    </row>
    <row r="79" spans="1:21" ht="14.4">
      <c r="A79" s="1" t="s">
        <v>339</v>
      </c>
      <c r="B79" s="1" t="s">
        <v>241</v>
      </c>
      <c r="C79" s="1"/>
      <c r="D79" s="1"/>
      <c r="E79" s="1"/>
      <c r="F79" s="1"/>
      <c r="G79" s="2"/>
      <c r="H79" s="1"/>
      <c r="I79" s="1"/>
      <c r="J79" s="1"/>
      <c r="K79" s="2">
        <f t="shared" si="16"/>
        <v>0</v>
      </c>
      <c r="L79" s="6">
        <f t="shared" si="16"/>
        <v>0</v>
      </c>
      <c r="M79" s="6">
        <f t="shared" si="16"/>
        <v>0</v>
      </c>
      <c r="N79" s="6">
        <f t="shared" si="16"/>
        <v>0</v>
      </c>
      <c r="O79" s="2">
        <f t="shared" si="16"/>
        <v>0</v>
      </c>
      <c r="P79" s="6">
        <f t="shared" si="16"/>
        <v>0</v>
      </c>
      <c r="Q79" s="6">
        <f t="shared" si="16"/>
        <v>0</v>
      </c>
      <c r="R79" s="1">
        <f t="shared" si="25"/>
        <v>0</v>
      </c>
      <c r="S79" s="3" t="str">
        <f t="shared" si="22"/>
        <v/>
      </c>
      <c r="T79" s="4" t="str">
        <f t="shared" si="23"/>
        <v/>
      </c>
      <c r="U79" s="4" t="str">
        <f t="shared" si="24"/>
        <v/>
      </c>
    </row>
    <row r="80" spans="1:21" ht="14.4">
      <c r="A80" s="1" t="str">
        <f>all!A80</f>
        <v>Mcdowell</v>
      </c>
      <c r="B80" s="1" t="s">
        <v>243</v>
      </c>
      <c r="C80" s="1">
        <v>1247</v>
      </c>
      <c r="D80" s="1">
        <v>270</v>
      </c>
      <c r="E80" s="1">
        <v>3</v>
      </c>
      <c r="F80" s="1">
        <v>1091</v>
      </c>
      <c r="G80" s="2">
        <v>1536</v>
      </c>
      <c r="H80" s="1">
        <v>306</v>
      </c>
      <c r="I80" s="1">
        <v>96</v>
      </c>
      <c r="J80" s="1">
        <v>1162</v>
      </c>
      <c r="K80" s="2">
        <f t="shared" si="16"/>
        <v>1247</v>
      </c>
      <c r="L80" s="6">
        <f t="shared" si="16"/>
        <v>270</v>
      </c>
      <c r="M80" s="6">
        <f t="shared" si="16"/>
        <v>3</v>
      </c>
      <c r="N80" s="6">
        <f t="shared" si="16"/>
        <v>1091</v>
      </c>
      <c r="O80" s="2">
        <f t="shared" si="16"/>
        <v>1536</v>
      </c>
      <c r="P80" s="6">
        <f t="shared" si="16"/>
        <v>306</v>
      </c>
      <c r="Q80" s="6">
        <f t="shared" si="16"/>
        <v>96</v>
      </c>
      <c r="R80" s="1">
        <f t="shared" si="25"/>
        <v>1162</v>
      </c>
      <c r="S80" s="3">
        <f t="shared" si="22"/>
        <v>6.25E-2</v>
      </c>
      <c r="T80" s="4">
        <f t="shared" si="23"/>
        <v>2.4057738572574178E-3</v>
      </c>
      <c r="U80" s="4">
        <f t="shared" si="24"/>
        <v>0.4842432312472259</v>
      </c>
    </row>
    <row r="81" spans="1:21" ht="14.4">
      <c r="A81" s="1" t="str">
        <f>all!A81</f>
        <v>Mecklenburg</v>
      </c>
      <c r="B81" s="1" t="s">
        <v>245</v>
      </c>
      <c r="C81" s="1"/>
      <c r="D81" s="1"/>
      <c r="E81" s="1"/>
      <c r="F81" s="1"/>
      <c r="G81" s="2"/>
      <c r="H81" s="1"/>
      <c r="I81" s="1"/>
      <c r="J81" s="1"/>
      <c r="K81" s="2">
        <f>SUM(C81:C83)</f>
        <v>0</v>
      </c>
      <c r="L81" s="6">
        <f t="shared" ref="L81:Q81" si="28">SUM(D81:D83)</f>
        <v>0</v>
      </c>
      <c r="M81" s="6">
        <f t="shared" si="28"/>
        <v>0</v>
      </c>
      <c r="N81" s="6">
        <f t="shared" si="28"/>
        <v>0</v>
      </c>
      <c r="O81" s="2">
        <f t="shared" si="28"/>
        <v>0</v>
      </c>
      <c r="P81" s="6">
        <f t="shared" si="28"/>
        <v>0</v>
      </c>
      <c r="Q81" s="6">
        <f t="shared" si="28"/>
        <v>0</v>
      </c>
      <c r="R81" s="1">
        <f t="shared" ref="R81" si="29">J81+J82</f>
        <v>0</v>
      </c>
      <c r="S81" s="3" t="str">
        <f t="shared" si="22"/>
        <v/>
      </c>
      <c r="T81" s="4" t="str">
        <f t="shared" si="23"/>
        <v/>
      </c>
      <c r="U81" s="4" t="str">
        <f t="shared" si="24"/>
        <v/>
      </c>
    </row>
    <row r="82" spans="1:21" ht="14.4">
      <c r="A82" s="1"/>
      <c r="B82" s="1" t="s">
        <v>246</v>
      </c>
      <c r="C82" s="1"/>
      <c r="D82" s="1"/>
      <c r="E82" s="1"/>
      <c r="F82" s="1"/>
      <c r="G82" s="2"/>
      <c r="H82" s="1"/>
      <c r="I82" s="1"/>
      <c r="J82" s="1"/>
      <c r="K82" s="2"/>
      <c r="L82" s="1"/>
      <c r="M82" s="1"/>
      <c r="N82" s="1"/>
      <c r="O82" s="2"/>
      <c r="P82" s="1"/>
      <c r="Q82" s="1"/>
      <c r="R82" s="1"/>
      <c r="S82" s="3" t="str">
        <f t="shared" si="22"/>
        <v/>
      </c>
      <c r="T82" s="4" t="str">
        <f t="shared" si="23"/>
        <v/>
      </c>
      <c r="U82" s="4" t="str">
        <f t="shared" si="24"/>
        <v/>
      </c>
    </row>
    <row r="83" spans="1:21" ht="14.4">
      <c r="A83" s="1"/>
      <c r="B83" s="1" t="s">
        <v>247</v>
      </c>
      <c r="C83" s="1"/>
      <c r="D83" s="1"/>
      <c r="E83" s="1"/>
      <c r="F83" s="1"/>
      <c r="G83" s="2"/>
      <c r="H83" s="1"/>
      <c r="I83" s="1"/>
      <c r="J83" s="1"/>
      <c r="K83" s="2"/>
      <c r="L83" s="1"/>
      <c r="M83" s="1"/>
      <c r="N83" s="1"/>
      <c r="O83" s="2"/>
      <c r="P83" s="1"/>
      <c r="Q83" s="1"/>
      <c r="R83" s="1"/>
      <c r="S83" s="3" t="str">
        <f t="shared" si="22"/>
        <v/>
      </c>
      <c r="T83" s="4" t="str">
        <f t="shared" si="23"/>
        <v/>
      </c>
      <c r="U83" s="4" t="str">
        <f t="shared" si="24"/>
        <v/>
      </c>
    </row>
    <row r="84" spans="1:21" ht="14.4">
      <c r="A84" s="1" t="str">
        <f>all!A84</f>
        <v>Mitchell</v>
      </c>
      <c r="B84" s="1" t="s">
        <v>249</v>
      </c>
      <c r="C84" s="1">
        <v>534</v>
      </c>
      <c r="D84" s="1">
        <v>166</v>
      </c>
      <c r="E84" s="1">
        <v>3</v>
      </c>
      <c r="F84" s="1">
        <v>357</v>
      </c>
      <c r="G84" s="2">
        <v>581</v>
      </c>
      <c r="H84" s="1">
        <v>382</v>
      </c>
      <c r="I84" s="1">
        <v>35</v>
      </c>
      <c r="J84" s="1">
        <v>154</v>
      </c>
      <c r="K84" s="2">
        <f t="shared" ref="K84:Q86" si="30">C84</f>
        <v>534</v>
      </c>
      <c r="L84" s="1">
        <f t="shared" si="30"/>
        <v>166</v>
      </c>
      <c r="M84" s="1">
        <f t="shared" si="30"/>
        <v>3</v>
      </c>
      <c r="N84" s="1">
        <f t="shared" si="30"/>
        <v>357</v>
      </c>
      <c r="O84" s="2">
        <f t="shared" si="30"/>
        <v>581</v>
      </c>
      <c r="P84" s="1">
        <f t="shared" si="30"/>
        <v>382</v>
      </c>
      <c r="Q84" s="1">
        <f t="shared" si="30"/>
        <v>35</v>
      </c>
      <c r="R84" s="1">
        <f t="shared" si="25"/>
        <v>154</v>
      </c>
      <c r="S84" s="3">
        <f t="shared" si="22"/>
        <v>6.0240963855421686E-2</v>
      </c>
      <c r="T84" s="4">
        <f t="shared" si="23"/>
        <v>5.6179775280898875E-3</v>
      </c>
      <c r="U84" s="4">
        <f t="shared" si="24"/>
        <v>0.69863013698630139</v>
      </c>
    </row>
    <row r="85" spans="1:21" ht="14.4">
      <c r="A85" s="1" t="str">
        <f>all!A85</f>
        <v>Montgomery</v>
      </c>
      <c r="B85" s="1" t="s">
        <v>251</v>
      </c>
      <c r="C85" s="1">
        <v>668</v>
      </c>
      <c r="D85" s="1">
        <v>0</v>
      </c>
      <c r="E85" s="1">
        <v>0</v>
      </c>
      <c r="F85" s="1">
        <v>668</v>
      </c>
      <c r="G85" s="2">
        <v>1033</v>
      </c>
      <c r="H85" s="1">
        <v>14</v>
      </c>
      <c r="I85" s="1">
        <v>16</v>
      </c>
      <c r="J85" s="1">
        <v>1003</v>
      </c>
      <c r="K85" s="2">
        <f t="shared" si="30"/>
        <v>668</v>
      </c>
      <c r="L85" s="1">
        <f t="shared" si="30"/>
        <v>0</v>
      </c>
      <c r="M85" s="1">
        <f t="shared" si="30"/>
        <v>0</v>
      </c>
      <c r="N85" s="1">
        <f t="shared" si="30"/>
        <v>668</v>
      </c>
      <c r="O85" s="2">
        <f t="shared" si="30"/>
        <v>1033</v>
      </c>
      <c r="P85" s="1">
        <f t="shared" si="30"/>
        <v>14</v>
      </c>
      <c r="Q85" s="1">
        <f t="shared" si="30"/>
        <v>16</v>
      </c>
      <c r="R85" s="1">
        <f t="shared" si="25"/>
        <v>1003</v>
      </c>
      <c r="S85" s="3">
        <f t="shared" si="22"/>
        <v>1.5488867376573089E-2</v>
      </c>
      <c r="T85" s="4">
        <f t="shared" si="23"/>
        <v>0</v>
      </c>
      <c r="U85" s="4">
        <f t="shared" si="24"/>
        <v>0.39976062238180732</v>
      </c>
    </row>
    <row r="86" spans="1:21" ht="14.4">
      <c r="A86" s="1" t="str">
        <f>all!A86</f>
        <v>Moore</v>
      </c>
      <c r="B86" s="1" t="s">
        <v>253</v>
      </c>
      <c r="C86" s="1">
        <v>2394</v>
      </c>
      <c r="D86" s="1">
        <v>0</v>
      </c>
      <c r="E86" s="1">
        <v>0</v>
      </c>
      <c r="F86" s="1">
        <f>C86</f>
        <v>2394</v>
      </c>
      <c r="G86" s="2">
        <v>2402</v>
      </c>
      <c r="H86" s="1">
        <v>0</v>
      </c>
      <c r="I86" s="1">
        <v>0</v>
      </c>
      <c r="J86" s="1">
        <f>G86</f>
        <v>2402</v>
      </c>
      <c r="K86" s="2">
        <f t="shared" si="30"/>
        <v>2394</v>
      </c>
      <c r="L86" s="1">
        <f t="shared" si="30"/>
        <v>0</v>
      </c>
      <c r="M86" s="1">
        <f t="shared" si="30"/>
        <v>0</v>
      </c>
      <c r="N86" s="1">
        <f t="shared" si="30"/>
        <v>2394</v>
      </c>
      <c r="O86" s="2">
        <f t="shared" si="30"/>
        <v>2402</v>
      </c>
      <c r="P86" s="1">
        <f t="shared" si="30"/>
        <v>0</v>
      </c>
      <c r="Q86" s="1">
        <f t="shared" si="30"/>
        <v>0</v>
      </c>
      <c r="R86" s="1">
        <f t="shared" si="25"/>
        <v>2402</v>
      </c>
      <c r="S86" s="3">
        <f t="shared" si="22"/>
        <v>0</v>
      </c>
      <c r="T86" s="4">
        <f t="shared" si="23"/>
        <v>0</v>
      </c>
      <c r="U86" s="4">
        <f t="shared" si="24"/>
        <v>0.49916597164303589</v>
      </c>
    </row>
    <row r="87" spans="1:21" ht="14.4">
      <c r="A87" s="1" t="str">
        <f>all!A87</f>
        <v>Nash</v>
      </c>
      <c r="B87" s="1" t="s">
        <v>255</v>
      </c>
      <c r="C87" s="1">
        <v>893</v>
      </c>
      <c r="D87" s="1">
        <v>118</v>
      </c>
      <c r="E87" s="1">
        <v>18</v>
      </c>
      <c r="F87" s="1">
        <v>757</v>
      </c>
      <c r="G87" s="2">
        <v>1498</v>
      </c>
      <c r="H87" s="1">
        <v>480</v>
      </c>
      <c r="I87" s="1">
        <v>213</v>
      </c>
      <c r="J87" s="1">
        <v>805</v>
      </c>
      <c r="K87" s="2">
        <f>C87+C88</f>
        <v>2558</v>
      </c>
      <c r="L87" s="6">
        <f t="shared" ref="L87:Q87" si="31">D87+D88</f>
        <v>175</v>
      </c>
      <c r="M87" s="6">
        <f t="shared" si="31"/>
        <v>25</v>
      </c>
      <c r="N87" s="6">
        <f t="shared" si="31"/>
        <v>2337</v>
      </c>
      <c r="O87" s="2">
        <f t="shared" si="31"/>
        <v>2888</v>
      </c>
      <c r="P87" s="6">
        <f t="shared" si="31"/>
        <v>669</v>
      </c>
      <c r="Q87" s="6">
        <f t="shared" si="31"/>
        <v>312</v>
      </c>
      <c r="R87" s="1">
        <f t="shared" ref="R87" si="32">J87+J88</f>
        <v>1889</v>
      </c>
      <c r="S87" s="3">
        <f t="shared" si="22"/>
        <v>0.10803324099722991</v>
      </c>
      <c r="T87" s="4">
        <f t="shared" si="23"/>
        <v>9.773260359655981E-3</v>
      </c>
      <c r="U87" s="4">
        <f t="shared" si="24"/>
        <v>0.55300520586843349</v>
      </c>
    </row>
    <row r="88" spans="1:21" ht="14.4">
      <c r="A88" s="1"/>
      <c r="B88" s="1" t="s">
        <v>256</v>
      </c>
      <c r="C88" s="1">
        <v>1665</v>
      </c>
      <c r="D88" s="1">
        <v>57</v>
      </c>
      <c r="E88" s="1">
        <v>7</v>
      </c>
      <c r="F88" s="1">
        <v>1580</v>
      </c>
      <c r="G88" s="2">
        <v>1390</v>
      </c>
      <c r="H88" s="1">
        <v>189</v>
      </c>
      <c r="I88" s="1">
        <v>99</v>
      </c>
      <c r="J88" s="1">
        <v>1084</v>
      </c>
      <c r="K88" s="2"/>
      <c r="L88" s="6"/>
      <c r="M88" s="6"/>
      <c r="N88" s="6"/>
      <c r="O88" s="2"/>
      <c r="P88" s="6"/>
      <c r="Q88" s="6"/>
      <c r="R88" s="1"/>
      <c r="S88" s="3" t="str">
        <f t="shared" si="22"/>
        <v/>
      </c>
      <c r="T88" s="4" t="str">
        <f t="shared" si="23"/>
        <v/>
      </c>
      <c r="U88" s="4" t="str">
        <f t="shared" si="24"/>
        <v/>
      </c>
    </row>
    <row r="89" spans="1:21" ht="14.4">
      <c r="A89" s="1" t="str">
        <f>all!A89</f>
        <v>New Hanover</v>
      </c>
      <c r="B89" s="1" t="s">
        <v>258</v>
      </c>
      <c r="C89" s="1">
        <v>1982</v>
      </c>
      <c r="D89" s="1">
        <v>403</v>
      </c>
      <c r="E89" s="1">
        <v>91</v>
      </c>
      <c r="F89" s="1">
        <v>1428</v>
      </c>
      <c r="G89" s="2">
        <v>1793</v>
      </c>
      <c r="H89" s="1">
        <v>486</v>
      </c>
      <c r="I89" s="1">
        <v>570</v>
      </c>
      <c r="J89" s="1">
        <v>726</v>
      </c>
      <c r="K89" s="2">
        <f>C89+C90</f>
        <v>1982</v>
      </c>
      <c r="L89" s="6">
        <f t="shared" ref="L89:Q89" si="33">D89+D90</f>
        <v>403</v>
      </c>
      <c r="M89" s="6">
        <f t="shared" si="33"/>
        <v>91</v>
      </c>
      <c r="N89" s="6">
        <f t="shared" si="33"/>
        <v>1428</v>
      </c>
      <c r="O89" s="2">
        <f t="shared" si="33"/>
        <v>1793</v>
      </c>
      <c r="P89" s="6">
        <f t="shared" si="33"/>
        <v>486</v>
      </c>
      <c r="Q89" s="6">
        <f t="shared" si="33"/>
        <v>570</v>
      </c>
      <c r="R89" s="1">
        <f t="shared" ref="R89" si="34">J89+J90</f>
        <v>726</v>
      </c>
      <c r="S89" s="3">
        <f t="shared" si="22"/>
        <v>0.31790295593976575</v>
      </c>
      <c r="T89" s="4">
        <f t="shared" si="23"/>
        <v>4.5913218970736629E-2</v>
      </c>
      <c r="U89" s="4">
        <f t="shared" si="24"/>
        <v>0.6629526462395543</v>
      </c>
    </row>
    <row r="90" spans="1:21" ht="14.4">
      <c r="A90" s="1"/>
      <c r="B90" s="1" t="s">
        <v>259</v>
      </c>
      <c r="C90" s="1"/>
      <c r="D90" s="1"/>
      <c r="E90" s="1"/>
      <c r="F90" s="1"/>
      <c r="G90" s="2"/>
      <c r="H90" s="1"/>
      <c r="I90" s="1"/>
      <c r="J90" s="1"/>
      <c r="K90" s="2"/>
      <c r="L90" s="6"/>
      <c r="M90" s="6"/>
      <c r="N90" s="6"/>
      <c r="O90" s="2"/>
      <c r="P90" s="6"/>
      <c r="Q90" s="6"/>
      <c r="R90" s="1"/>
      <c r="S90" s="3" t="str">
        <f t="shared" si="22"/>
        <v/>
      </c>
      <c r="T90" s="4" t="str">
        <f t="shared" si="23"/>
        <v/>
      </c>
      <c r="U90" s="4" t="str">
        <f t="shared" si="24"/>
        <v/>
      </c>
    </row>
    <row r="91" spans="1:21" ht="14.4">
      <c r="A91" s="1" t="str">
        <f>all!A91</f>
        <v>Northampton</v>
      </c>
      <c r="B91" s="1" t="s">
        <v>261</v>
      </c>
      <c r="C91" s="1"/>
      <c r="D91" s="1"/>
      <c r="E91" s="1"/>
      <c r="F91" s="1"/>
      <c r="G91" s="2"/>
      <c r="H91" s="1"/>
      <c r="I91" s="1"/>
      <c r="J91" s="1"/>
      <c r="K91" s="2">
        <f>C91+C92</f>
        <v>0</v>
      </c>
      <c r="L91" s="6">
        <f t="shared" ref="L91:Q91" si="35">SUM(D91:D95)</f>
        <v>0</v>
      </c>
      <c r="M91" s="6">
        <f t="shared" si="35"/>
        <v>0</v>
      </c>
      <c r="N91" s="6">
        <f t="shared" si="35"/>
        <v>0</v>
      </c>
      <c r="O91" s="2">
        <f t="shared" si="35"/>
        <v>0</v>
      </c>
      <c r="P91" s="6">
        <f t="shared" si="35"/>
        <v>0</v>
      </c>
      <c r="Q91" s="6">
        <f t="shared" si="35"/>
        <v>0</v>
      </c>
      <c r="R91" s="1">
        <f t="shared" ref="R91" si="36">J91+J92</f>
        <v>0</v>
      </c>
      <c r="S91" s="3" t="str">
        <f t="shared" si="22"/>
        <v/>
      </c>
      <c r="T91" s="4" t="str">
        <f t="shared" si="23"/>
        <v/>
      </c>
      <c r="U91" s="4" t="str">
        <f t="shared" si="24"/>
        <v/>
      </c>
    </row>
    <row r="92" spans="1:21" ht="14.4">
      <c r="A92" s="1"/>
      <c r="B92" s="1" t="s">
        <v>262</v>
      </c>
      <c r="C92" s="1"/>
      <c r="D92" s="1"/>
      <c r="E92" s="1"/>
      <c r="F92" s="1"/>
      <c r="G92" s="2"/>
      <c r="H92" s="1"/>
      <c r="I92" s="1"/>
      <c r="J92" s="1"/>
      <c r="K92" s="2"/>
      <c r="L92" s="6"/>
      <c r="M92" s="6"/>
      <c r="N92" s="6"/>
      <c r="O92" s="2"/>
      <c r="P92" s="6"/>
      <c r="Q92" s="6"/>
      <c r="R92" s="1"/>
      <c r="S92" s="3" t="str">
        <f t="shared" si="22"/>
        <v/>
      </c>
      <c r="T92" s="4" t="str">
        <f t="shared" si="23"/>
        <v/>
      </c>
      <c r="U92" s="4" t="str">
        <f t="shared" si="24"/>
        <v/>
      </c>
    </row>
    <row r="93" spans="1:21" ht="14.4">
      <c r="A93" s="1"/>
      <c r="B93" s="1" t="s">
        <v>263</v>
      </c>
      <c r="C93" s="1"/>
      <c r="D93" s="1"/>
      <c r="E93" s="1"/>
      <c r="F93" s="1"/>
      <c r="G93" s="2"/>
      <c r="H93" s="1"/>
      <c r="I93" s="1"/>
      <c r="J93" s="1"/>
      <c r="K93" s="2"/>
      <c r="L93" s="6"/>
      <c r="M93" s="6"/>
      <c r="N93" s="6"/>
      <c r="O93" s="2"/>
      <c r="P93" s="6"/>
      <c r="Q93" s="6"/>
      <c r="R93" s="1"/>
      <c r="S93" s="3" t="str">
        <f t="shared" si="22"/>
        <v/>
      </c>
      <c r="T93" s="4" t="str">
        <f t="shared" si="23"/>
        <v/>
      </c>
      <c r="U93" s="4" t="str">
        <f t="shared" si="24"/>
        <v/>
      </c>
    </row>
    <row r="94" spans="1:21" ht="14.4">
      <c r="A94" s="1"/>
      <c r="B94" s="1" t="s">
        <v>264</v>
      </c>
      <c r="C94" s="1"/>
      <c r="D94" s="1"/>
      <c r="E94" s="1"/>
      <c r="F94" s="1"/>
      <c r="G94" s="2"/>
      <c r="H94" s="1"/>
      <c r="I94" s="1"/>
      <c r="J94" s="1"/>
      <c r="K94" s="2"/>
      <c r="L94" s="6"/>
      <c r="M94" s="6"/>
      <c r="N94" s="6"/>
      <c r="O94" s="2"/>
      <c r="P94" s="6"/>
      <c r="Q94" s="6"/>
      <c r="R94" s="1"/>
      <c r="S94" s="3" t="str">
        <f t="shared" si="22"/>
        <v/>
      </c>
      <c r="T94" s="4" t="str">
        <f t="shared" si="23"/>
        <v/>
      </c>
      <c r="U94" s="4" t="str">
        <f t="shared" si="24"/>
        <v/>
      </c>
    </row>
    <row r="95" spans="1:21" ht="14.4">
      <c r="A95" s="1"/>
      <c r="B95" s="1" t="s">
        <v>265</v>
      </c>
      <c r="C95" s="1"/>
      <c r="D95" s="1"/>
      <c r="E95" s="1"/>
      <c r="F95" s="1"/>
      <c r="G95" s="2"/>
      <c r="H95" s="1"/>
      <c r="I95" s="1"/>
      <c r="J95" s="1"/>
      <c r="K95" s="2">
        <f t="shared" ref="K95:R95" si="37">C96</f>
        <v>0</v>
      </c>
      <c r="L95" s="6">
        <f t="shared" si="37"/>
        <v>0</v>
      </c>
      <c r="M95" s="6">
        <f t="shared" si="37"/>
        <v>0</v>
      </c>
      <c r="N95" s="6">
        <f t="shared" si="37"/>
        <v>0</v>
      </c>
      <c r="O95" s="2">
        <f t="shared" si="37"/>
        <v>0</v>
      </c>
      <c r="P95" s="6">
        <f t="shared" si="37"/>
        <v>0</v>
      </c>
      <c r="Q95" s="6">
        <f t="shared" si="37"/>
        <v>0</v>
      </c>
      <c r="R95" s="1">
        <f t="shared" si="37"/>
        <v>0</v>
      </c>
      <c r="S95" s="3" t="str">
        <f t="shared" si="22"/>
        <v/>
      </c>
      <c r="T95" s="4" t="str">
        <f t="shared" si="23"/>
        <v/>
      </c>
      <c r="U95" s="4" t="str">
        <f t="shared" si="24"/>
        <v/>
      </c>
    </row>
    <row r="96" spans="1:21" ht="14.4">
      <c r="A96" s="1" t="str">
        <f>all!A96</f>
        <v>Onslow</v>
      </c>
      <c r="B96" s="1" t="s">
        <v>267</v>
      </c>
      <c r="C96" s="1"/>
      <c r="D96" s="1"/>
      <c r="E96" s="1"/>
      <c r="F96" s="1"/>
      <c r="G96" s="2"/>
      <c r="H96" s="1"/>
      <c r="I96" s="1"/>
      <c r="J96" s="1"/>
      <c r="K96" s="2">
        <f>-C96</f>
        <v>0</v>
      </c>
      <c r="L96" s="6">
        <f t="shared" ref="L96:R96" si="38">-D96</f>
        <v>0</v>
      </c>
      <c r="M96" s="6">
        <f t="shared" si="38"/>
        <v>0</v>
      </c>
      <c r="N96" s="6">
        <f t="shared" si="38"/>
        <v>0</v>
      </c>
      <c r="O96" s="2">
        <f t="shared" si="38"/>
        <v>0</v>
      </c>
      <c r="P96" s="6">
        <f t="shared" si="38"/>
        <v>0</v>
      </c>
      <c r="Q96" s="6">
        <f t="shared" si="38"/>
        <v>0</v>
      </c>
      <c r="R96" s="1">
        <f t="shared" si="38"/>
        <v>0</v>
      </c>
      <c r="S96" s="3" t="str">
        <f t="shared" si="22"/>
        <v/>
      </c>
      <c r="T96" s="4" t="str">
        <f t="shared" si="23"/>
        <v/>
      </c>
      <c r="U96" s="4" t="str">
        <f t="shared" si="24"/>
        <v/>
      </c>
    </row>
    <row r="97" spans="1:21" ht="14.4">
      <c r="A97" s="1" t="str">
        <f>all!A97</f>
        <v>Orange</v>
      </c>
      <c r="B97" s="1" t="s">
        <v>268</v>
      </c>
      <c r="C97" s="1">
        <v>1985</v>
      </c>
      <c r="D97" s="1">
        <v>831</v>
      </c>
      <c r="E97" s="1">
        <v>46</v>
      </c>
      <c r="F97" s="1">
        <v>1040</v>
      </c>
      <c r="G97" s="2">
        <v>1923</v>
      </c>
      <c r="H97" s="1">
        <v>791</v>
      </c>
      <c r="I97" s="1">
        <v>420</v>
      </c>
      <c r="J97" s="1">
        <v>732</v>
      </c>
      <c r="K97" s="2">
        <f t="shared" ref="K97:R100" si="39">C97</f>
        <v>1985</v>
      </c>
      <c r="L97" s="6">
        <f t="shared" si="39"/>
        <v>831</v>
      </c>
      <c r="M97" s="6">
        <f t="shared" si="39"/>
        <v>46</v>
      </c>
      <c r="N97" s="6">
        <f t="shared" si="39"/>
        <v>1040</v>
      </c>
      <c r="O97" s="2">
        <f t="shared" si="39"/>
        <v>1923</v>
      </c>
      <c r="P97" s="6">
        <f t="shared" si="39"/>
        <v>791</v>
      </c>
      <c r="Q97" s="6">
        <f t="shared" si="39"/>
        <v>420</v>
      </c>
      <c r="R97" s="1">
        <f t="shared" si="39"/>
        <v>732</v>
      </c>
      <c r="S97" s="3">
        <f t="shared" si="22"/>
        <v>0.21840873634945399</v>
      </c>
      <c r="T97" s="4">
        <f t="shared" si="23"/>
        <v>2.3173803526448364E-2</v>
      </c>
      <c r="U97" s="4">
        <f t="shared" si="24"/>
        <v>0.58690744920993232</v>
      </c>
    </row>
    <row r="98" spans="1:21" ht="14.4">
      <c r="A98" s="1"/>
      <c r="B98" s="1" t="s">
        <v>341</v>
      </c>
      <c r="C98" s="1"/>
      <c r="D98" s="1"/>
      <c r="E98" s="1"/>
      <c r="F98" s="1"/>
      <c r="G98" s="2"/>
      <c r="H98" s="1"/>
      <c r="I98" s="1"/>
      <c r="J98" s="1"/>
      <c r="K98" s="2"/>
      <c r="L98" s="6"/>
      <c r="M98" s="6"/>
      <c r="N98" s="6"/>
      <c r="O98" s="2"/>
      <c r="P98" s="6"/>
      <c r="Q98" s="6"/>
      <c r="R98" s="1"/>
      <c r="S98" s="3"/>
      <c r="T98" s="4"/>
      <c r="U98" s="4"/>
    </row>
    <row r="99" spans="1:21" ht="14.4">
      <c r="A99" s="1" t="str">
        <f>all!A99</f>
        <v>Pasquotank</v>
      </c>
      <c r="B99" s="1" t="s">
        <v>270</v>
      </c>
      <c r="C99" s="1">
        <v>1863</v>
      </c>
      <c r="D99" s="1">
        <v>372</v>
      </c>
      <c r="E99" s="1">
        <v>39</v>
      </c>
      <c r="F99" s="1">
        <v>1460</v>
      </c>
      <c r="G99" s="2">
        <v>1206</v>
      </c>
      <c r="H99" s="1">
        <v>625</v>
      </c>
      <c r="I99" s="1">
        <v>257</v>
      </c>
      <c r="J99" s="1">
        <v>382</v>
      </c>
      <c r="K99" s="2">
        <f t="shared" si="39"/>
        <v>1863</v>
      </c>
      <c r="L99" s="6">
        <f t="shared" si="39"/>
        <v>372</v>
      </c>
      <c r="M99" s="6">
        <f t="shared" si="39"/>
        <v>39</v>
      </c>
      <c r="N99" s="6">
        <f t="shared" si="39"/>
        <v>1460</v>
      </c>
      <c r="O99" s="2">
        <f t="shared" si="39"/>
        <v>1206</v>
      </c>
      <c r="P99" s="6">
        <f t="shared" si="39"/>
        <v>625</v>
      </c>
      <c r="Q99" s="6">
        <f t="shared" si="39"/>
        <v>257</v>
      </c>
      <c r="R99" s="1">
        <f t="shared" si="39"/>
        <v>382</v>
      </c>
      <c r="S99" s="3">
        <f t="shared" si="22"/>
        <v>0.21310116086235489</v>
      </c>
      <c r="T99" s="4">
        <f t="shared" si="23"/>
        <v>2.0933977455716585E-2</v>
      </c>
      <c r="U99" s="4">
        <f t="shared" si="24"/>
        <v>0.79261672095548319</v>
      </c>
    </row>
    <row r="100" spans="1:21" ht="14.4">
      <c r="A100" s="1" t="str">
        <f>all!A100</f>
        <v>Pender</v>
      </c>
      <c r="B100" s="1" t="s">
        <v>272</v>
      </c>
      <c r="C100" s="1"/>
      <c r="D100" s="1"/>
      <c r="E100" s="1"/>
      <c r="F100" s="1"/>
      <c r="G100" s="2">
        <v>1373</v>
      </c>
      <c r="H100" s="1">
        <v>212</v>
      </c>
      <c r="I100" s="1">
        <v>71</v>
      </c>
      <c r="J100" s="1">
        <v>1090</v>
      </c>
      <c r="K100" s="2">
        <f t="shared" si="39"/>
        <v>0</v>
      </c>
      <c r="L100" s="6">
        <f t="shared" si="39"/>
        <v>0</v>
      </c>
      <c r="M100" s="6">
        <f t="shared" si="39"/>
        <v>0</v>
      </c>
      <c r="N100" s="6">
        <f t="shared" si="39"/>
        <v>0</v>
      </c>
      <c r="O100" s="2">
        <f t="shared" si="39"/>
        <v>1373</v>
      </c>
      <c r="P100" s="6">
        <f t="shared" si="39"/>
        <v>212</v>
      </c>
      <c r="Q100" s="6">
        <f t="shared" si="39"/>
        <v>71</v>
      </c>
      <c r="R100" s="1">
        <f t="shared" si="39"/>
        <v>1090</v>
      </c>
      <c r="S100" s="3">
        <f t="shared" si="22"/>
        <v>5.1711580480699196E-2</v>
      </c>
      <c r="T100" s="4" t="str">
        <f t="shared" si="23"/>
        <v/>
      </c>
      <c r="U100" s="4">
        <f t="shared" si="24"/>
        <v>0</v>
      </c>
    </row>
    <row r="101" spans="1:21" ht="14.4">
      <c r="A101" s="1" t="str">
        <f>all!A101</f>
        <v>Perquimans</v>
      </c>
      <c r="B101" s="1" t="s">
        <v>273</v>
      </c>
      <c r="C101" s="1"/>
      <c r="D101" s="1"/>
      <c r="E101" s="1"/>
      <c r="F101" s="1"/>
      <c r="G101" s="2"/>
      <c r="H101" s="1"/>
      <c r="I101" s="1"/>
      <c r="J101" s="1"/>
      <c r="K101" s="2"/>
      <c r="L101" s="6"/>
      <c r="M101" s="6"/>
      <c r="N101" s="6"/>
      <c r="O101" s="2"/>
      <c r="P101" s="6"/>
      <c r="Q101" s="6"/>
      <c r="R101" s="1"/>
      <c r="S101" s="3" t="str">
        <f t="shared" si="22"/>
        <v/>
      </c>
      <c r="T101" s="4" t="str">
        <f t="shared" si="23"/>
        <v/>
      </c>
      <c r="U101" s="4" t="str">
        <f t="shared" si="24"/>
        <v/>
      </c>
    </row>
    <row r="102" spans="1:21" ht="14.4">
      <c r="A102" s="1" t="str">
        <f>all!A102</f>
        <v>Person</v>
      </c>
      <c r="B102" s="1" t="s">
        <v>274</v>
      </c>
      <c r="C102" s="1">
        <v>1038</v>
      </c>
      <c r="D102" s="1">
        <v>37</v>
      </c>
      <c r="E102" s="1">
        <v>5</v>
      </c>
      <c r="F102" s="1">
        <v>996</v>
      </c>
      <c r="G102" s="2"/>
      <c r="H102" s="1"/>
      <c r="I102" s="1"/>
      <c r="J102" s="1"/>
      <c r="K102" s="2">
        <f t="shared" ref="K102:R102" si="40">C102</f>
        <v>1038</v>
      </c>
      <c r="L102" s="6">
        <f t="shared" si="40"/>
        <v>37</v>
      </c>
      <c r="M102" s="6">
        <f t="shared" si="40"/>
        <v>5</v>
      </c>
      <c r="N102" s="6">
        <f t="shared" si="40"/>
        <v>996</v>
      </c>
      <c r="O102" s="2">
        <f t="shared" si="40"/>
        <v>0</v>
      </c>
      <c r="P102" s="6">
        <f t="shared" si="40"/>
        <v>0</v>
      </c>
      <c r="Q102" s="6">
        <f t="shared" si="40"/>
        <v>0</v>
      </c>
      <c r="R102" s="1">
        <f t="shared" si="40"/>
        <v>0</v>
      </c>
      <c r="S102" s="3" t="str">
        <f t="shared" si="22"/>
        <v/>
      </c>
      <c r="T102" s="4">
        <f t="shared" si="23"/>
        <v>4.8169556840077067E-3</v>
      </c>
      <c r="U102" s="4">
        <f t="shared" si="24"/>
        <v>1</v>
      </c>
    </row>
    <row r="103" spans="1:21" ht="14.4">
      <c r="A103" s="1" t="str">
        <f>all!A103</f>
        <v>Pitt</v>
      </c>
      <c r="B103" s="1" t="s">
        <v>276</v>
      </c>
      <c r="C103" s="1"/>
      <c r="D103" s="1"/>
      <c r="E103" s="1"/>
      <c r="F103" s="1"/>
      <c r="G103" s="2"/>
      <c r="H103" s="1"/>
      <c r="I103" s="1"/>
      <c r="J103" s="1"/>
      <c r="K103" s="2">
        <f>SUM(C103:C108)</f>
        <v>2075</v>
      </c>
      <c r="L103" s="6">
        <f t="shared" ref="L103:R103" si="41">SUM(D103:D108)</f>
        <v>317</v>
      </c>
      <c r="M103" s="6">
        <f t="shared" si="41"/>
        <v>7</v>
      </c>
      <c r="N103" s="6">
        <f t="shared" si="41"/>
        <v>1625</v>
      </c>
      <c r="O103" s="2">
        <f t="shared" si="41"/>
        <v>2641</v>
      </c>
      <c r="P103" s="6">
        <f t="shared" si="41"/>
        <v>570</v>
      </c>
      <c r="Q103" s="6">
        <f t="shared" si="41"/>
        <v>226</v>
      </c>
      <c r="R103" s="1">
        <f t="shared" si="41"/>
        <v>1590</v>
      </c>
      <c r="S103" s="3">
        <f t="shared" si="22"/>
        <v>8.5573646346081028E-2</v>
      </c>
      <c r="T103" s="4">
        <f t="shared" si="23"/>
        <v>3.3734939759036144E-3</v>
      </c>
      <c r="U103" s="4">
        <f t="shared" si="24"/>
        <v>0.50544323483670295</v>
      </c>
    </row>
    <row r="104" spans="1:21" ht="14.4">
      <c r="A104" s="1"/>
      <c r="B104" s="1" t="s">
        <v>277</v>
      </c>
      <c r="C104" s="1"/>
      <c r="D104" s="1"/>
      <c r="E104" s="1"/>
      <c r="F104" s="1"/>
      <c r="G104" s="2"/>
      <c r="H104" s="1"/>
      <c r="I104" s="1"/>
      <c r="J104" s="1"/>
      <c r="K104" s="2"/>
      <c r="L104" s="6"/>
      <c r="M104" s="6"/>
      <c r="N104" s="6"/>
      <c r="O104" s="2"/>
      <c r="P104" s="6"/>
      <c r="Q104" s="6"/>
      <c r="R104" s="1"/>
      <c r="S104" s="3" t="str">
        <f t="shared" si="22"/>
        <v/>
      </c>
      <c r="T104" s="4" t="str">
        <f t="shared" si="23"/>
        <v/>
      </c>
      <c r="U104" s="4" t="str">
        <f t="shared" si="24"/>
        <v/>
      </c>
    </row>
    <row r="105" spans="1:21" ht="14.4">
      <c r="A105" s="1"/>
      <c r="B105" s="1" t="s">
        <v>278</v>
      </c>
      <c r="C105" s="1">
        <v>2075</v>
      </c>
      <c r="D105" s="1">
        <v>317</v>
      </c>
      <c r="E105" s="1">
        <v>7</v>
      </c>
      <c r="F105" s="1">
        <v>1625</v>
      </c>
      <c r="G105" s="2">
        <v>2641</v>
      </c>
      <c r="H105" s="1">
        <v>570</v>
      </c>
      <c r="I105" s="1">
        <v>226</v>
      </c>
      <c r="J105" s="1">
        <v>1590</v>
      </c>
      <c r="K105" s="2"/>
      <c r="L105" s="6"/>
      <c r="M105" s="6"/>
      <c r="N105" s="6"/>
      <c r="O105" s="2"/>
      <c r="P105" s="6"/>
      <c r="Q105" s="6"/>
      <c r="R105" s="1"/>
      <c r="S105" s="3" t="str">
        <f t="shared" si="22"/>
        <v/>
      </c>
      <c r="T105" s="4" t="str">
        <f t="shared" si="23"/>
        <v/>
      </c>
      <c r="U105" s="4" t="str">
        <f t="shared" si="24"/>
        <v/>
      </c>
    </row>
    <row r="106" spans="1:21" ht="14.4">
      <c r="A106" s="1"/>
      <c r="B106" s="1" t="s">
        <v>279</v>
      </c>
      <c r="C106" s="1"/>
      <c r="D106" s="1"/>
      <c r="E106" s="1"/>
      <c r="F106" s="1"/>
      <c r="G106" s="2"/>
      <c r="H106" s="1"/>
      <c r="I106" s="1"/>
      <c r="J106" s="1"/>
      <c r="K106" s="2"/>
      <c r="L106" s="6"/>
      <c r="M106" s="6"/>
      <c r="N106" s="6"/>
      <c r="O106" s="2"/>
      <c r="P106" s="6"/>
      <c r="Q106" s="6"/>
      <c r="R106" s="1"/>
      <c r="S106" s="3" t="str">
        <f t="shared" si="22"/>
        <v/>
      </c>
      <c r="T106" s="4" t="str">
        <f t="shared" si="23"/>
        <v/>
      </c>
      <c r="U106" s="4" t="str">
        <f t="shared" si="24"/>
        <v/>
      </c>
    </row>
    <row r="107" spans="1:21" ht="14.4">
      <c r="A107" s="1"/>
      <c r="B107" s="1" t="s">
        <v>280</v>
      </c>
      <c r="C107" s="1"/>
      <c r="D107" s="1"/>
      <c r="E107" s="1"/>
      <c r="F107" s="1"/>
      <c r="G107" s="2"/>
      <c r="H107" s="1"/>
      <c r="I107" s="1"/>
      <c r="J107" s="1"/>
      <c r="K107" s="2"/>
      <c r="L107" s="6"/>
      <c r="M107" s="6"/>
      <c r="N107" s="6"/>
      <c r="O107" s="2"/>
      <c r="P107" s="6"/>
      <c r="Q107" s="6"/>
      <c r="R107" s="1"/>
      <c r="S107" s="3" t="str">
        <f t="shared" si="22"/>
        <v/>
      </c>
      <c r="T107" s="4" t="str">
        <f t="shared" si="23"/>
        <v/>
      </c>
      <c r="U107" s="4" t="str">
        <f t="shared" si="24"/>
        <v/>
      </c>
    </row>
    <row r="108" spans="1:21" ht="14.4">
      <c r="A108" s="1"/>
      <c r="B108" s="1" t="s">
        <v>281</v>
      </c>
      <c r="C108" s="1"/>
      <c r="D108" s="1"/>
      <c r="E108" s="1"/>
      <c r="F108" s="1"/>
      <c r="G108" s="2"/>
      <c r="H108" s="1"/>
      <c r="I108" s="1"/>
      <c r="J108" s="1"/>
      <c r="K108" s="2"/>
      <c r="L108" s="6"/>
      <c r="M108" s="6"/>
      <c r="N108" s="6"/>
      <c r="O108" s="2"/>
      <c r="P108" s="6"/>
      <c r="Q108" s="6"/>
      <c r="R108" s="1"/>
      <c r="S108" s="3" t="str">
        <f t="shared" si="22"/>
        <v/>
      </c>
      <c r="T108" s="4" t="str">
        <f t="shared" si="23"/>
        <v/>
      </c>
      <c r="U108" s="4" t="str">
        <f t="shared" si="24"/>
        <v/>
      </c>
    </row>
    <row r="109" spans="1:21" ht="14.4">
      <c r="A109" s="1" t="str">
        <f>all!A109</f>
        <v>Polk</v>
      </c>
      <c r="B109" s="1" t="s">
        <v>283</v>
      </c>
      <c r="C109" s="1"/>
      <c r="D109" s="1"/>
      <c r="E109" s="1"/>
      <c r="F109" s="1"/>
      <c r="G109" s="2"/>
      <c r="H109" s="1"/>
      <c r="I109" s="1"/>
      <c r="J109" s="1"/>
      <c r="K109" s="2">
        <f t="shared" ref="K109:R110" si="42">C109</f>
        <v>0</v>
      </c>
      <c r="L109" s="6">
        <f t="shared" si="42"/>
        <v>0</v>
      </c>
      <c r="M109" s="6">
        <f t="shared" si="42"/>
        <v>0</v>
      </c>
      <c r="N109" s="6">
        <f t="shared" si="42"/>
        <v>0</v>
      </c>
      <c r="O109" s="2">
        <f t="shared" si="42"/>
        <v>0</v>
      </c>
      <c r="P109" s="6">
        <f t="shared" si="42"/>
        <v>0</v>
      </c>
      <c r="Q109" s="6">
        <f t="shared" si="42"/>
        <v>0</v>
      </c>
      <c r="R109" s="1">
        <f t="shared" si="42"/>
        <v>0</v>
      </c>
      <c r="S109" s="3" t="str">
        <f t="shared" si="22"/>
        <v/>
      </c>
      <c r="T109" s="4" t="str">
        <f t="shared" si="23"/>
        <v/>
      </c>
      <c r="U109" s="4" t="str">
        <f t="shared" si="24"/>
        <v/>
      </c>
    </row>
    <row r="110" spans="1:21" ht="14.4">
      <c r="A110" s="1" t="str">
        <f>all!A110</f>
        <v>Randolph</v>
      </c>
      <c r="B110" s="1" t="s">
        <v>284</v>
      </c>
      <c r="C110" s="1"/>
      <c r="D110" s="1"/>
      <c r="E110" s="1"/>
      <c r="F110" s="1"/>
      <c r="G110" s="2"/>
      <c r="H110" s="1"/>
      <c r="I110" s="1"/>
      <c r="J110" s="1"/>
      <c r="K110" s="2">
        <f t="shared" si="42"/>
        <v>0</v>
      </c>
      <c r="L110" s="6">
        <f t="shared" si="42"/>
        <v>0</v>
      </c>
      <c r="M110" s="6">
        <f t="shared" si="42"/>
        <v>0</v>
      </c>
      <c r="N110" s="6">
        <f t="shared" si="42"/>
        <v>0</v>
      </c>
      <c r="O110" s="2">
        <f t="shared" si="42"/>
        <v>0</v>
      </c>
      <c r="P110" s="6">
        <f t="shared" si="42"/>
        <v>0</v>
      </c>
      <c r="Q110" s="6">
        <f t="shared" si="42"/>
        <v>0</v>
      </c>
      <c r="R110" s="1">
        <f t="shared" si="42"/>
        <v>0</v>
      </c>
      <c r="S110" s="3" t="str">
        <f t="shared" si="22"/>
        <v/>
      </c>
      <c r="T110" s="4" t="str">
        <f t="shared" si="23"/>
        <v/>
      </c>
      <c r="U110" s="4" t="str">
        <f t="shared" si="24"/>
        <v/>
      </c>
    </row>
    <row r="111" spans="1:21" ht="14.4">
      <c r="A111" s="1" t="str">
        <f>all!A111</f>
        <v>Richmond</v>
      </c>
      <c r="B111" s="1" t="s">
        <v>285</v>
      </c>
      <c r="C111" s="1">
        <v>1609</v>
      </c>
      <c r="D111" s="1">
        <v>214</v>
      </c>
      <c r="E111" s="1">
        <v>10</v>
      </c>
      <c r="F111" s="1">
        <v>1366</v>
      </c>
      <c r="G111" s="2">
        <v>2954</v>
      </c>
      <c r="H111" s="1">
        <v>476</v>
      </c>
      <c r="I111" s="1">
        <v>125</v>
      </c>
      <c r="J111" s="1">
        <v>2274</v>
      </c>
      <c r="K111" s="2">
        <f t="shared" ref="K111" si="43">C111</f>
        <v>1609</v>
      </c>
      <c r="L111" s="6">
        <f t="shared" ref="L111" si="44">D111</f>
        <v>214</v>
      </c>
      <c r="M111" s="6">
        <f t="shared" ref="M111" si="45">E111</f>
        <v>10</v>
      </c>
      <c r="N111" s="6">
        <f t="shared" ref="N111" si="46">F111</f>
        <v>1366</v>
      </c>
      <c r="O111" s="2">
        <f t="shared" ref="O111" si="47">G111</f>
        <v>2954</v>
      </c>
      <c r="P111" s="6">
        <f t="shared" ref="P111" si="48">H111</f>
        <v>476</v>
      </c>
      <c r="Q111" s="6">
        <f t="shared" ref="Q111" si="49">I111</f>
        <v>125</v>
      </c>
      <c r="R111" s="1">
        <f t="shared" ref="R111" si="50">J111</f>
        <v>2274</v>
      </c>
      <c r="S111" s="3">
        <f t="shared" si="22"/>
        <v>4.2315504400812456E-2</v>
      </c>
      <c r="T111" s="4">
        <f t="shared" si="23"/>
        <v>6.2150403977625857E-3</v>
      </c>
      <c r="U111" s="4">
        <f t="shared" si="24"/>
        <v>0.37527472527472527</v>
      </c>
    </row>
    <row r="112" spans="1:21" ht="14.4">
      <c r="A112" s="1" t="str">
        <f>all!A112</f>
        <v>Robeson</v>
      </c>
      <c r="B112" s="1" t="s">
        <v>286</v>
      </c>
      <c r="C112" s="1"/>
      <c r="D112" s="1"/>
      <c r="E112" s="1"/>
      <c r="F112" s="1"/>
      <c r="G112" s="2"/>
      <c r="H112" s="1"/>
      <c r="I112" s="1"/>
      <c r="J112" s="1"/>
      <c r="K112" s="2">
        <f>SUM(C112:C115)</f>
        <v>1866</v>
      </c>
      <c r="L112" s="6">
        <f t="shared" ref="L112:R112" si="51">SUM(D112:D115)</f>
        <v>172</v>
      </c>
      <c r="M112" s="6">
        <f t="shared" si="51"/>
        <v>7</v>
      </c>
      <c r="N112" s="6">
        <f t="shared" si="51"/>
        <v>1713</v>
      </c>
      <c r="O112" s="2">
        <f t="shared" si="51"/>
        <v>3936</v>
      </c>
      <c r="P112" s="6">
        <f t="shared" si="51"/>
        <v>1011</v>
      </c>
      <c r="Q112" s="6">
        <f t="shared" si="51"/>
        <v>86</v>
      </c>
      <c r="R112" s="1">
        <f t="shared" si="51"/>
        <v>2843</v>
      </c>
      <c r="S112" s="3">
        <f t="shared" si="22"/>
        <v>2.184959349593496E-2</v>
      </c>
      <c r="T112" s="4">
        <f t="shared" si="23"/>
        <v>3.7513397642015005E-3</v>
      </c>
      <c r="U112" s="4">
        <f t="shared" si="24"/>
        <v>0.3759877085162423</v>
      </c>
    </row>
    <row r="113" spans="1:21" ht="14.4">
      <c r="A113" s="1"/>
      <c r="B113" s="1" t="s">
        <v>287</v>
      </c>
      <c r="C113" s="1"/>
      <c r="D113" s="1"/>
      <c r="E113" s="1"/>
      <c r="F113" s="1"/>
      <c r="G113" s="2"/>
      <c r="H113" s="1"/>
      <c r="I113" s="1"/>
      <c r="J113" s="1"/>
      <c r="K113" s="2"/>
      <c r="L113" s="6"/>
      <c r="M113" s="6"/>
      <c r="N113" s="6"/>
      <c r="O113" s="2"/>
      <c r="P113" s="6"/>
      <c r="Q113" s="6"/>
      <c r="R113" s="1"/>
      <c r="S113" s="3" t="str">
        <f t="shared" si="22"/>
        <v/>
      </c>
      <c r="T113" s="4" t="str">
        <f t="shared" si="23"/>
        <v/>
      </c>
      <c r="U113" s="4" t="str">
        <f t="shared" si="24"/>
        <v/>
      </c>
    </row>
    <row r="114" spans="1:21" ht="14.4">
      <c r="A114" s="1"/>
      <c r="B114" s="1" t="s">
        <v>288</v>
      </c>
      <c r="C114" s="1">
        <v>1866</v>
      </c>
      <c r="D114" s="1">
        <v>172</v>
      </c>
      <c r="E114" s="1">
        <v>7</v>
      </c>
      <c r="F114" s="1">
        <v>1713</v>
      </c>
      <c r="G114" s="2">
        <v>3936</v>
      </c>
      <c r="H114" s="1">
        <v>1011</v>
      </c>
      <c r="I114" s="1">
        <v>86</v>
      </c>
      <c r="J114" s="1">
        <v>2843</v>
      </c>
      <c r="K114" s="2"/>
      <c r="L114" s="6"/>
      <c r="M114" s="6"/>
      <c r="N114" s="6"/>
      <c r="O114" s="2"/>
      <c r="P114" s="6"/>
      <c r="Q114" s="6"/>
      <c r="R114" s="1"/>
      <c r="S114" s="3" t="str">
        <f t="shared" si="22"/>
        <v/>
      </c>
      <c r="T114" s="4" t="str">
        <f t="shared" si="23"/>
        <v/>
      </c>
      <c r="U114" s="4" t="str">
        <f t="shared" si="24"/>
        <v/>
      </c>
    </row>
    <row r="115" spans="1:21" ht="14.4">
      <c r="A115" s="1"/>
      <c r="B115" s="1" t="s">
        <v>289</v>
      </c>
      <c r="C115" s="1"/>
      <c r="D115" s="1"/>
      <c r="E115" s="1"/>
      <c r="F115" s="1"/>
      <c r="G115" s="2"/>
      <c r="H115" s="1"/>
      <c r="I115" s="1"/>
      <c r="J115" s="1"/>
      <c r="K115" s="2"/>
      <c r="L115" s="6"/>
      <c r="M115" s="6"/>
      <c r="N115" s="6"/>
      <c r="O115" s="2"/>
      <c r="P115" s="6"/>
      <c r="Q115" s="6"/>
      <c r="R115" s="1"/>
      <c r="S115" s="3" t="str">
        <f t="shared" si="22"/>
        <v/>
      </c>
      <c r="T115" s="4" t="str">
        <f t="shared" si="23"/>
        <v/>
      </c>
      <c r="U115" s="4" t="str">
        <f t="shared" si="24"/>
        <v/>
      </c>
    </row>
    <row r="116" spans="1:21" ht="14.4">
      <c r="A116" s="1" t="str">
        <f>all!A116</f>
        <v>Rockingham</v>
      </c>
      <c r="B116" s="1" t="s">
        <v>342</v>
      </c>
      <c r="C116" s="1"/>
      <c r="D116" s="1"/>
      <c r="E116" s="1">
        <v>5</v>
      </c>
      <c r="F116" s="1">
        <v>0</v>
      </c>
      <c r="G116" s="2">
        <v>3</v>
      </c>
      <c r="H116" s="1">
        <v>0</v>
      </c>
      <c r="I116" s="1">
        <v>7</v>
      </c>
      <c r="J116" s="1">
        <v>0</v>
      </c>
      <c r="K116" s="2">
        <f>C116+C117</f>
        <v>0</v>
      </c>
      <c r="L116" s="6">
        <f t="shared" ref="L116:R116" si="52">D116+D117</f>
        <v>0</v>
      </c>
      <c r="M116" s="6">
        <f t="shared" si="52"/>
        <v>5</v>
      </c>
      <c r="N116" s="6">
        <f t="shared" si="52"/>
        <v>0</v>
      </c>
      <c r="O116" s="2">
        <f t="shared" si="52"/>
        <v>3</v>
      </c>
      <c r="P116" s="6">
        <f t="shared" si="52"/>
        <v>0</v>
      </c>
      <c r="Q116" s="6">
        <f t="shared" si="52"/>
        <v>7</v>
      </c>
      <c r="R116" s="1">
        <f t="shared" si="52"/>
        <v>0</v>
      </c>
      <c r="S116" s="3">
        <f t="shared" si="22"/>
        <v>2.3333333333333335</v>
      </c>
      <c r="T116" s="4" t="str">
        <f t="shared" si="23"/>
        <v/>
      </c>
      <c r="U116" s="4" t="str">
        <f t="shared" si="24"/>
        <v/>
      </c>
    </row>
    <row r="117" spans="1:21" ht="14.4">
      <c r="A117" s="1"/>
      <c r="B117" s="1" t="s">
        <v>343</v>
      </c>
      <c r="C117" s="1"/>
      <c r="D117" s="1"/>
      <c r="E117" s="1"/>
      <c r="F117" s="1"/>
      <c r="G117" s="2"/>
      <c r="H117" s="1"/>
      <c r="I117" s="1"/>
      <c r="J117" s="1"/>
      <c r="K117" s="2"/>
      <c r="L117" s="6"/>
      <c r="M117" s="6"/>
      <c r="N117" s="6"/>
      <c r="O117" s="2"/>
      <c r="P117" s="6"/>
      <c r="Q117" s="6"/>
      <c r="R117" s="1"/>
      <c r="S117" s="3"/>
      <c r="T117" s="4"/>
      <c r="U117" s="4"/>
    </row>
    <row r="118" spans="1:21" ht="14.4">
      <c r="A118" s="1" t="str">
        <f>all!A118</f>
        <v>Rowan</v>
      </c>
      <c r="B118" s="1" t="s">
        <v>292</v>
      </c>
      <c r="C118" s="1">
        <v>4232</v>
      </c>
      <c r="D118" s="1">
        <v>101</v>
      </c>
      <c r="E118" s="1">
        <v>21</v>
      </c>
      <c r="F118" s="1">
        <v>3525</v>
      </c>
      <c r="G118" s="2">
        <v>3499</v>
      </c>
      <c r="H118" s="1">
        <v>440</v>
      </c>
      <c r="I118" s="1">
        <v>352</v>
      </c>
      <c r="J118" s="1">
        <v>2600</v>
      </c>
      <c r="K118" s="2">
        <f t="shared" ref="K118:R127" si="53">C118</f>
        <v>4232</v>
      </c>
      <c r="L118" s="6">
        <f t="shared" si="53"/>
        <v>101</v>
      </c>
      <c r="M118" s="6">
        <f t="shared" si="53"/>
        <v>21</v>
      </c>
      <c r="N118" s="6">
        <f t="shared" si="53"/>
        <v>3525</v>
      </c>
      <c r="O118" s="2">
        <f t="shared" si="53"/>
        <v>3499</v>
      </c>
      <c r="P118" s="6">
        <f t="shared" si="53"/>
        <v>440</v>
      </c>
      <c r="Q118" s="6">
        <f t="shared" si="53"/>
        <v>352</v>
      </c>
      <c r="R118" s="1">
        <f t="shared" si="53"/>
        <v>2600</v>
      </c>
      <c r="S118" s="3">
        <f t="shared" si="22"/>
        <v>0.10060017147756502</v>
      </c>
      <c r="T118" s="4">
        <f t="shared" si="23"/>
        <v>4.9621928166351604E-3</v>
      </c>
      <c r="U118" s="4">
        <f t="shared" si="24"/>
        <v>0.57551020408163267</v>
      </c>
    </row>
    <row r="119" spans="1:21" ht="14.4">
      <c r="A119" s="1" t="str">
        <f>all!A119</f>
        <v>Rutherford</v>
      </c>
      <c r="B119" s="1" t="s">
        <v>294</v>
      </c>
      <c r="C119" s="1">
        <v>1791</v>
      </c>
      <c r="D119" s="1">
        <v>0</v>
      </c>
      <c r="E119" s="1">
        <v>0</v>
      </c>
      <c r="F119" s="1">
        <v>1621</v>
      </c>
      <c r="G119" s="2">
        <v>2256</v>
      </c>
      <c r="H119" s="1">
        <v>0</v>
      </c>
      <c r="I119" s="1">
        <v>0</v>
      </c>
      <c r="J119" s="1">
        <v>1295</v>
      </c>
      <c r="K119" s="2">
        <f t="shared" ref="K119:K129" si="54">C119</f>
        <v>1791</v>
      </c>
      <c r="L119" s="6">
        <f t="shared" ref="L119:L129" si="55">D119</f>
        <v>0</v>
      </c>
      <c r="M119" s="6">
        <f t="shared" ref="M119:M129" si="56">E119</f>
        <v>0</v>
      </c>
      <c r="N119" s="6">
        <f t="shared" ref="N119:N129" si="57">F119</f>
        <v>1621</v>
      </c>
      <c r="O119" s="2">
        <f t="shared" ref="O119:O129" si="58">G119</f>
        <v>2256</v>
      </c>
      <c r="P119" s="6">
        <f t="shared" ref="P119:P129" si="59">H119</f>
        <v>0</v>
      </c>
      <c r="Q119" s="6">
        <f t="shared" ref="Q119:R129" si="60">I119</f>
        <v>0</v>
      </c>
      <c r="R119" s="1">
        <f t="shared" si="53"/>
        <v>1295</v>
      </c>
      <c r="S119" s="3">
        <f t="shared" si="22"/>
        <v>0</v>
      </c>
      <c r="T119" s="4">
        <f t="shared" si="23"/>
        <v>0</v>
      </c>
      <c r="U119" s="4">
        <f t="shared" si="24"/>
        <v>0.55589849108367628</v>
      </c>
    </row>
    <row r="120" spans="1:21" ht="14.4">
      <c r="A120" s="1" t="str">
        <f>all!A120</f>
        <v>Sampson</v>
      </c>
      <c r="B120" s="1" t="s">
        <v>296</v>
      </c>
      <c r="C120" s="1"/>
      <c r="D120" s="1"/>
      <c r="E120" s="1"/>
      <c r="F120" s="1"/>
      <c r="G120" s="2"/>
      <c r="H120" s="1"/>
      <c r="I120" s="1"/>
      <c r="J120" s="1"/>
      <c r="K120" s="2">
        <f t="shared" si="54"/>
        <v>0</v>
      </c>
      <c r="L120" s="6">
        <f t="shared" si="55"/>
        <v>0</v>
      </c>
      <c r="M120" s="6">
        <f t="shared" si="56"/>
        <v>0</v>
      </c>
      <c r="N120" s="6">
        <f t="shared" si="57"/>
        <v>0</v>
      </c>
      <c r="O120" s="2">
        <f t="shared" si="58"/>
        <v>0</v>
      </c>
      <c r="P120" s="6">
        <f t="shared" si="59"/>
        <v>0</v>
      </c>
      <c r="Q120" s="6">
        <f t="shared" si="60"/>
        <v>0</v>
      </c>
      <c r="R120" s="1">
        <f t="shared" si="53"/>
        <v>0</v>
      </c>
      <c r="S120" s="3" t="str">
        <f t="shared" si="22"/>
        <v/>
      </c>
      <c r="T120" s="4" t="str">
        <f t="shared" si="23"/>
        <v/>
      </c>
      <c r="U120" s="4" t="str">
        <f t="shared" si="24"/>
        <v/>
      </c>
    </row>
    <row r="121" spans="1:21" ht="14.4">
      <c r="A121" s="1" t="str">
        <f>all!A121</f>
        <v>Scotland</v>
      </c>
      <c r="B121" s="1" t="s">
        <v>297</v>
      </c>
      <c r="C121" s="1">
        <v>533</v>
      </c>
      <c r="D121" s="1">
        <v>93</v>
      </c>
      <c r="E121" s="1">
        <v>18</v>
      </c>
      <c r="F121" s="1">
        <v>427</v>
      </c>
      <c r="G121" s="2">
        <v>1336</v>
      </c>
      <c r="H121" s="1">
        <v>232</v>
      </c>
      <c r="I121" s="1">
        <v>112</v>
      </c>
      <c r="J121" s="1">
        <v>989</v>
      </c>
      <c r="K121" s="2">
        <f t="shared" si="54"/>
        <v>533</v>
      </c>
      <c r="L121" s="6">
        <f t="shared" si="55"/>
        <v>93</v>
      </c>
      <c r="M121" s="6">
        <f t="shared" si="56"/>
        <v>18</v>
      </c>
      <c r="N121" s="6">
        <f t="shared" si="57"/>
        <v>427</v>
      </c>
      <c r="O121" s="2">
        <f t="shared" si="58"/>
        <v>1336</v>
      </c>
      <c r="P121" s="6">
        <f t="shared" si="59"/>
        <v>232</v>
      </c>
      <c r="Q121" s="6">
        <f t="shared" si="60"/>
        <v>112</v>
      </c>
      <c r="R121" s="1">
        <f t="shared" si="53"/>
        <v>989</v>
      </c>
      <c r="S121" s="3">
        <f t="shared" si="22"/>
        <v>8.3832335329341312E-2</v>
      </c>
      <c r="T121" s="4">
        <f t="shared" si="23"/>
        <v>3.3771106941838651E-2</v>
      </c>
      <c r="U121" s="4">
        <f t="shared" si="24"/>
        <v>0.30155367231638419</v>
      </c>
    </row>
    <row r="122" spans="1:21" ht="14.4">
      <c r="A122" s="1" t="str">
        <f>all!A122</f>
        <v>Stanly</v>
      </c>
      <c r="B122" s="1" t="s">
        <v>299</v>
      </c>
      <c r="C122" s="1"/>
      <c r="D122" s="1"/>
      <c r="E122" s="1"/>
      <c r="F122" s="1"/>
      <c r="G122" s="2"/>
      <c r="H122" s="1"/>
      <c r="I122" s="1"/>
      <c r="J122" s="1"/>
      <c r="K122" s="2">
        <f t="shared" si="54"/>
        <v>0</v>
      </c>
      <c r="L122" s="6">
        <f t="shared" si="55"/>
        <v>0</v>
      </c>
      <c r="M122" s="6">
        <f t="shared" si="56"/>
        <v>0</v>
      </c>
      <c r="N122" s="6">
        <f t="shared" si="57"/>
        <v>0</v>
      </c>
      <c r="O122" s="2">
        <f t="shared" si="58"/>
        <v>0</v>
      </c>
      <c r="P122" s="6">
        <f t="shared" si="59"/>
        <v>0</v>
      </c>
      <c r="Q122" s="6">
        <f t="shared" si="60"/>
        <v>0</v>
      </c>
      <c r="R122" s="1">
        <f t="shared" si="53"/>
        <v>0</v>
      </c>
      <c r="S122" s="3" t="str">
        <f t="shared" si="22"/>
        <v/>
      </c>
      <c r="T122" s="4" t="str">
        <f t="shared" si="23"/>
        <v/>
      </c>
      <c r="U122" s="4" t="str">
        <f t="shared" si="24"/>
        <v/>
      </c>
    </row>
    <row r="123" spans="1:21" ht="14.4">
      <c r="A123" s="1" t="str">
        <f>all!A123</f>
        <v>Stokes</v>
      </c>
      <c r="B123" s="1" t="s">
        <v>301</v>
      </c>
      <c r="C123" s="1">
        <v>1426</v>
      </c>
      <c r="D123" s="1">
        <v>150</v>
      </c>
      <c r="E123" s="1">
        <v>6</v>
      </c>
      <c r="F123" s="1">
        <v>1222</v>
      </c>
      <c r="G123" s="2">
        <v>1502</v>
      </c>
      <c r="H123" s="1">
        <v>310</v>
      </c>
      <c r="I123" s="1">
        <v>95</v>
      </c>
      <c r="J123" s="1">
        <v>1026</v>
      </c>
      <c r="K123" s="2">
        <f t="shared" si="54"/>
        <v>1426</v>
      </c>
      <c r="L123" s="6">
        <f t="shared" si="55"/>
        <v>150</v>
      </c>
      <c r="M123" s="6">
        <f t="shared" si="56"/>
        <v>6</v>
      </c>
      <c r="N123" s="6">
        <f t="shared" si="57"/>
        <v>1222</v>
      </c>
      <c r="O123" s="2">
        <f t="shared" si="58"/>
        <v>1502</v>
      </c>
      <c r="P123" s="6">
        <f t="shared" si="59"/>
        <v>310</v>
      </c>
      <c r="Q123" s="6">
        <f t="shared" si="60"/>
        <v>95</v>
      </c>
      <c r="R123" s="1">
        <f t="shared" si="53"/>
        <v>1026</v>
      </c>
      <c r="S123" s="3">
        <f t="shared" si="22"/>
        <v>6.3249001331557919E-2</v>
      </c>
      <c r="T123" s="4">
        <f t="shared" si="23"/>
        <v>4.2075736325385693E-3</v>
      </c>
      <c r="U123" s="4">
        <f t="shared" si="24"/>
        <v>0.54359430604982206</v>
      </c>
    </row>
    <row r="124" spans="1:21" ht="14.4">
      <c r="A124" s="1" t="str">
        <f>all!A124</f>
        <v>Surry</v>
      </c>
      <c r="B124" s="1" t="s">
        <v>303</v>
      </c>
      <c r="C124" s="1">
        <v>2207</v>
      </c>
      <c r="D124" s="1">
        <v>101</v>
      </c>
      <c r="E124" s="1">
        <v>10</v>
      </c>
      <c r="F124" s="1">
        <v>2000</v>
      </c>
      <c r="G124" s="2">
        <v>2380</v>
      </c>
      <c r="H124" s="1">
        <v>188</v>
      </c>
      <c r="I124" s="1">
        <v>162</v>
      </c>
      <c r="J124" s="1">
        <v>1939</v>
      </c>
      <c r="K124" s="2">
        <f t="shared" si="54"/>
        <v>2207</v>
      </c>
      <c r="L124" s="6">
        <f t="shared" si="55"/>
        <v>101</v>
      </c>
      <c r="M124" s="6">
        <f t="shared" si="56"/>
        <v>10</v>
      </c>
      <c r="N124" s="6">
        <f t="shared" si="57"/>
        <v>2000</v>
      </c>
      <c r="O124" s="2">
        <f t="shared" si="58"/>
        <v>2380</v>
      </c>
      <c r="P124" s="6">
        <f t="shared" si="59"/>
        <v>188</v>
      </c>
      <c r="Q124" s="6">
        <f t="shared" si="60"/>
        <v>162</v>
      </c>
      <c r="R124" s="1">
        <f t="shared" si="53"/>
        <v>1939</v>
      </c>
      <c r="S124" s="3">
        <f t="shared" si="22"/>
        <v>6.8067226890756297E-2</v>
      </c>
      <c r="T124" s="4">
        <f t="shared" si="23"/>
        <v>4.5310376076121428E-3</v>
      </c>
      <c r="U124" s="4">
        <f t="shared" si="24"/>
        <v>0.50774308200050777</v>
      </c>
    </row>
    <row r="125" spans="1:21" ht="14.4">
      <c r="A125" s="1" t="s">
        <v>345</v>
      </c>
      <c r="B125" s="1" t="s">
        <v>344</v>
      </c>
      <c r="C125" s="5"/>
      <c r="D125" s="1"/>
      <c r="E125" s="1"/>
      <c r="F125" s="1"/>
      <c r="G125" s="2"/>
      <c r="H125" s="1"/>
      <c r="I125" s="1"/>
      <c r="J125" s="1"/>
      <c r="K125" s="2"/>
      <c r="L125" s="6"/>
      <c r="M125" s="6"/>
      <c r="N125" s="6"/>
      <c r="O125" s="2"/>
      <c r="P125" s="6"/>
      <c r="Q125" s="6"/>
      <c r="R125" s="1"/>
      <c r="S125" s="3"/>
      <c r="T125" s="4"/>
      <c r="U125" s="4"/>
    </row>
    <row r="126" spans="1:21" ht="14.4">
      <c r="A126" s="1" t="str">
        <f>all!A126</f>
        <v>Transylvania</v>
      </c>
      <c r="B126" s="1" t="s">
        <v>305</v>
      </c>
      <c r="C126" s="1">
        <v>403</v>
      </c>
      <c r="D126" s="1">
        <v>51</v>
      </c>
      <c r="E126" s="1">
        <v>7</v>
      </c>
      <c r="F126" s="1">
        <v>369</v>
      </c>
      <c r="G126" s="2">
        <v>671</v>
      </c>
      <c r="H126" s="1">
        <v>300</v>
      </c>
      <c r="I126" s="1">
        <v>31</v>
      </c>
      <c r="J126" s="1">
        <v>331</v>
      </c>
      <c r="K126" s="2">
        <f t="shared" si="54"/>
        <v>403</v>
      </c>
      <c r="L126" s="6">
        <f t="shared" si="55"/>
        <v>51</v>
      </c>
      <c r="M126" s="6">
        <f t="shared" si="56"/>
        <v>7</v>
      </c>
      <c r="N126" s="6">
        <f t="shared" si="57"/>
        <v>369</v>
      </c>
      <c r="O126" s="2">
        <f t="shared" si="58"/>
        <v>671</v>
      </c>
      <c r="P126" s="6">
        <f t="shared" si="59"/>
        <v>300</v>
      </c>
      <c r="Q126" s="6">
        <f t="shared" si="60"/>
        <v>31</v>
      </c>
      <c r="R126" s="1">
        <f t="shared" si="53"/>
        <v>331</v>
      </c>
      <c r="S126" s="3">
        <f t="shared" si="22"/>
        <v>4.6199701937406856E-2</v>
      </c>
      <c r="T126" s="4">
        <f t="shared" si="23"/>
        <v>1.7369727047146403E-2</v>
      </c>
      <c r="U126" s="4">
        <f t="shared" si="24"/>
        <v>0.52714285714285714</v>
      </c>
    </row>
    <row r="127" spans="1:21" ht="14.4">
      <c r="A127" s="1" t="str">
        <f>all!A127</f>
        <v>Tyrrell</v>
      </c>
      <c r="B127" s="1" t="s">
        <v>307</v>
      </c>
      <c r="C127" s="1"/>
      <c r="D127" s="1"/>
      <c r="E127" s="1"/>
      <c r="F127" s="1"/>
      <c r="G127" s="2"/>
      <c r="H127" s="1"/>
      <c r="I127" s="1"/>
      <c r="J127" s="1"/>
      <c r="K127" s="2">
        <f t="shared" si="54"/>
        <v>0</v>
      </c>
      <c r="L127" s="6">
        <f t="shared" si="55"/>
        <v>0</v>
      </c>
      <c r="M127" s="6">
        <f t="shared" si="56"/>
        <v>0</v>
      </c>
      <c r="N127" s="6">
        <f t="shared" si="57"/>
        <v>0</v>
      </c>
      <c r="O127" s="2">
        <f t="shared" si="58"/>
        <v>0</v>
      </c>
      <c r="P127" s="6">
        <f t="shared" si="59"/>
        <v>0</v>
      </c>
      <c r="Q127" s="6">
        <f t="shared" si="60"/>
        <v>0</v>
      </c>
      <c r="R127" s="1">
        <f t="shared" si="53"/>
        <v>0</v>
      </c>
      <c r="S127" s="3" t="str">
        <f t="shared" si="22"/>
        <v/>
      </c>
      <c r="T127" s="4" t="str">
        <f t="shared" si="23"/>
        <v/>
      </c>
      <c r="U127" s="4" t="str">
        <f t="shared" si="24"/>
        <v/>
      </c>
    </row>
    <row r="128" spans="1:21" ht="14.4">
      <c r="A128" s="1" t="str">
        <f>all!A128</f>
        <v>Union</v>
      </c>
      <c r="B128" s="1" t="s">
        <v>309</v>
      </c>
      <c r="C128" s="1">
        <v>3952</v>
      </c>
      <c r="D128" s="1">
        <v>255</v>
      </c>
      <c r="E128" s="1">
        <v>20</v>
      </c>
      <c r="F128" s="1">
        <v>3605</v>
      </c>
      <c r="G128" s="2">
        <v>3235</v>
      </c>
      <c r="H128" s="1">
        <v>650</v>
      </c>
      <c r="I128" s="1">
        <v>335</v>
      </c>
      <c r="J128" s="1">
        <v>2099</v>
      </c>
      <c r="K128" s="2">
        <f t="shared" si="54"/>
        <v>3952</v>
      </c>
      <c r="L128" s="6">
        <f t="shared" si="55"/>
        <v>255</v>
      </c>
      <c r="M128" s="6">
        <f t="shared" si="56"/>
        <v>20</v>
      </c>
      <c r="N128" s="6">
        <f t="shared" si="57"/>
        <v>3605</v>
      </c>
      <c r="O128" s="2">
        <f t="shared" si="58"/>
        <v>3235</v>
      </c>
      <c r="P128" s="6">
        <f t="shared" si="59"/>
        <v>650</v>
      </c>
      <c r="Q128" s="6">
        <f t="shared" si="60"/>
        <v>335</v>
      </c>
      <c r="R128" s="1">
        <f t="shared" si="60"/>
        <v>2099</v>
      </c>
      <c r="S128" s="3">
        <f t="shared" si="22"/>
        <v>0.1035548686244204</v>
      </c>
      <c r="T128" s="4">
        <f t="shared" si="23"/>
        <v>5.0607287449392713E-3</v>
      </c>
      <c r="U128" s="4">
        <f t="shared" si="24"/>
        <v>0.63201262272089764</v>
      </c>
    </row>
    <row r="129" spans="1:21" ht="14.4">
      <c r="A129" s="1" t="str">
        <f>all!A129</f>
        <v>Vance</v>
      </c>
      <c r="B129" s="1" t="s">
        <v>311</v>
      </c>
      <c r="C129" s="1"/>
      <c r="D129" s="1"/>
      <c r="E129" s="1"/>
      <c r="F129" s="1"/>
      <c r="G129" s="2"/>
      <c r="H129" s="1"/>
      <c r="I129" s="1"/>
      <c r="J129" s="1"/>
      <c r="K129" s="2">
        <f t="shared" si="54"/>
        <v>0</v>
      </c>
      <c r="L129" s="6">
        <f t="shared" si="55"/>
        <v>0</v>
      </c>
      <c r="M129" s="6">
        <f t="shared" si="56"/>
        <v>0</v>
      </c>
      <c r="N129" s="6">
        <f t="shared" si="57"/>
        <v>0</v>
      </c>
      <c r="O129" s="2">
        <f t="shared" si="58"/>
        <v>0</v>
      </c>
      <c r="P129" s="6">
        <f t="shared" si="59"/>
        <v>0</v>
      </c>
      <c r="Q129" s="6">
        <f t="shared" si="60"/>
        <v>0</v>
      </c>
      <c r="R129" s="1">
        <f t="shared" si="60"/>
        <v>0</v>
      </c>
      <c r="S129" s="3" t="str">
        <f t="shared" si="22"/>
        <v/>
      </c>
      <c r="T129" s="4" t="str">
        <f t="shared" si="23"/>
        <v/>
      </c>
      <c r="U129" s="4" t="str">
        <f t="shared" si="24"/>
        <v/>
      </c>
    </row>
    <row r="130" spans="1:21" ht="14.4">
      <c r="A130" s="1" t="str">
        <f>all!A130</f>
        <v>Wake</v>
      </c>
      <c r="B130" s="1" t="s">
        <v>312</v>
      </c>
      <c r="C130" s="1">
        <v>2629</v>
      </c>
      <c r="D130" s="1">
        <v>1161</v>
      </c>
      <c r="E130" s="1">
        <v>87</v>
      </c>
      <c r="F130" s="1">
        <v>1176</v>
      </c>
      <c r="G130" s="2">
        <v>3049</v>
      </c>
      <c r="H130" s="1">
        <v>1434</v>
      </c>
      <c r="I130" s="1">
        <v>651</v>
      </c>
      <c r="J130" s="1">
        <v>831</v>
      </c>
      <c r="K130" s="2">
        <f>C131+C130</f>
        <v>8400</v>
      </c>
      <c r="L130" s="6">
        <f t="shared" ref="L130:N130" si="61">D131+D130</f>
        <v>2201</v>
      </c>
      <c r="M130" s="6">
        <f t="shared" si="61"/>
        <v>175</v>
      </c>
      <c r="N130" s="6">
        <f t="shared" si="61"/>
        <v>5592</v>
      </c>
      <c r="O130" s="2">
        <f>G131+G130</f>
        <v>9029</v>
      </c>
      <c r="P130" s="6">
        <f>H131+H130</f>
        <v>4153</v>
      </c>
      <c r="Q130" s="6">
        <f>I131+I130</f>
        <v>1351</v>
      </c>
      <c r="R130" s="1">
        <f>J131+J130</f>
        <v>2726</v>
      </c>
      <c r="S130" s="3">
        <f t="shared" si="22"/>
        <v>0.14962897330822905</v>
      </c>
      <c r="T130" s="4">
        <f t="shared" si="23"/>
        <v>2.0833333333333332E-2</v>
      </c>
      <c r="U130" s="4">
        <f t="shared" si="24"/>
        <v>0.67227698966097615</v>
      </c>
    </row>
    <row r="131" spans="1:21" ht="14.4">
      <c r="A131" s="1"/>
      <c r="B131" s="1" t="s">
        <v>313</v>
      </c>
      <c r="C131" s="1">
        <v>5771</v>
      </c>
      <c r="D131" s="1">
        <v>1040</v>
      </c>
      <c r="E131" s="1">
        <v>88</v>
      </c>
      <c r="F131" s="1">
        <v>4416</v>
      </c>
      <c r="G131" s="2">
        <v>5980</v>
      </c>
      <c r="H131" s="1">
        <v>2719</v>
      </c>
      <c r="I131" s="1">
        <v>700</v>
      </c>
      <c r="J131" s="1">
        <v>1895</v>
      </c>
      <c r="K131" s="2"/>
      <c r="L131" s="6"/>
      <c r="M131" s="6"/>
      <c r="N131" s="6"/>
      <c r="O131" s="2"/>
      <c r="P131" s="6"/>
      <c r="Q131" s="6"/>
      <c r="R131" s="1"/>
      <c r="S131" s="3" t="str">
        <f t="shared" si="22"/>
        <v/>
      </c>
      <c r="T131" s="4" t="str">
        <f t="shared" si="23"/>
        <v/>
      </c>
      <c r="U131" s="4" t="str">
        <f t="shared" si="24"/>
        <v/>
      </c>
    </row>
    <row r="132" spans="1:21" ht="14.4">
      <c r="A132" s="1" t="str">
        <f>all!A132</f>
        <v>Warren</v>
      </c>
      <c r="B132" s="1" t="s">
        <v>315</v>
      </c>
      <c r="C132" s="1">
        <v>595</v>
      </c>
      <c r="D132" s="1">
        <v>80</v>
      </c>
      <c r="E132" s="1">
        <v>3</v>
      </c>
      <c r="F132" s="1">
        <v>499</v>
      </c>
      <c r="G132" s="2">
        <v>781</v>
      </c>
      <c r="H132" s="1">
        <v>334</v>
      </c>
      <c r="I132" s="1">
        <v>43</v>
      </c>
      <c r="J132" s="1">
        <v>588</v>
      </c>
      <c r="K132" s="2">
        <f t="shared" ref="K132:R133" si="62">C132</f>
        <v>595</v>
      </c>
      <c r="L132" s="6">
        <f t="shared" si="62"/>
        <v>80</v>
      </c>
      <c r="M132" s="6">
        <f t="shared" si="62"/>
        <v>3</v>
      </c>
      <c r="N132" s="6">
        <f t="shared" si="62"/>
        <v>499</v>
      </c>
      <c r="O132" s="2">
        <f t="shared" si="62"/>
        <v>781</v>
      </c>
      <c r="P132" s="6">
        <f t="shared" si="62"/>
        <v>334</v>
      </c>
      <c r="Q132" s="6">
        <f t="shared" si="62"/>
        <v>43</v>
      </c>
      <c r="R132" s="1">
        <f t="shared" si="62"/>
        <v>588</v>
      </c>
      <c r="S132" s="3">
        <f t="shared" si="22"/>
        <v>5.5057618437900128E-2</v>
      </c>
      <c r="T132" s="4">
        <f t="shared" si="23"/>
        <v>5.0420168067226894E-3</v>
      </c>
      <c r="U132" s="4">
        <f t="shared" si="24"/>
        <v>0.45906163753449863</v>
      </c>
    </row>
    <row r="133" spans="1:21" ht="14.4">
      <c r="A133" s="1" t="str">
        <f>all!A133</f>
        <v>Washington</v>
      </c>
      <c r="B133" s="1" t="s">
        <v>317</v>
      </c>
      <c r="C133" s="1"/>
      <c r="D133" s="1"/>
      <c r="E133" s="1"/>
      <c r="F133" s="1"/>
      <c r="G133" s="2"/>
      <c r="H133" s="1"/>
      <c r="I133" s="1"/>
      <c r="J133" s="1"/>
      <c r="K133" s="2">
        <f t="shared" si="62"/>
        <v>0</v>
      </c>
      <c r="L133" s="6">
        <f t="shared" si="62"/>
        <v>0</v>
      </c>
      <c r="M133" s="6">
        <f t="shared" si="62"/>
        <v>0</v>
      </c>
      <c r="N133" s="6">
        <f t="shared" si="62"/>
        <v>0</v>
      </c>
      <c r="O133" s="2">
        <f t="shared" si="62"/>
        <v>0</v>
      </c>
      <c r="P133" s="6">
        <f t="shared" si="62"/>
        <v>0</v>
      </c>
      <c r="Q133" s="6">
        <f t="shared" si="62"/>
        <v>0</v>
      </c>
      <c r="R133" s="1">
        <f t="shared" si="62"/>
        <v>0</v>
      </c>
      <c r="S133" s="3" t="str">
        <f t="shared" si="22"/>
        <v/>
      </c>
      <c r="T133" s="4" t="str">
        <f t="shared" si="23"/>
        <v/>
      </c>
      <c r="U133" s="4" t="str">
        <f t="shared" si="24"/>
        <v/>
      </c>
    </row>
    <row r="134" spans="1:21" ht="14.4">
      <c r="A134" s="1" t="str">
        <f>all!A134</f>
        <v>Watauga</v>
      </c>
      <c r="B134" s="1" t="s">
        <v>319</v>
      </c>
      <c r="C134" s="1">
        <v>634</v>
      </c>
      <c r="D134" s="1">
        <v>301</v>
      </c>
      <c r="E134" s="1">
        <v>22</v>
      </c>
      <c r="F134" s="1">
        <v>311</v>
      </c>
      <c r="G134" s="2">
        <v>595</v>
      </c>
      <c r="H134" s="1">
        <v>463</v>
      </c>
      <c r="I134" s="1">
        <v>65</v>
      </c>
      <c r="J134" s="1">
        <v>67</v>
      </c>
      <c r="K134" s="2">
        <f>C135+C134</f>
        <v>634</v>
      </c>
      <c r="L134" s="6">
        <f t="shared" ref="L134" si="63">D135+D134</f>
        <v>301</v>
      </c>
      <c r="M134" s="6">
        <f t="shared" ref="M134" si="64">E135+E134</f>
        <v>22</v>
      </c>
      <c r="N134" s="6">
        <f t="shared" ref="N134" si="65">F135+F134</f>
        <v>311</v>
      </c>
      <c r="O134" s="2">
        <f t="shared" ref="O134" si="66">G135+G134</f>
        <v>595</v>
      </c>
      <c r="P134" s="6">
        <f t="shared" ref="P134" si="67">H135+H134</f>
        <v>463</v>
      </c>
      <c r="Q134" s="6">
        <f t="shared" ref="Q134:R134" si="68">I135+I134</f>
        <v>65</v>
      </c>
      <c r="R134" s="1">
        <f t="shared" si="68"/>
        <v>67</v>
      </c>
      <c r="S134" s="3">
        <f t="shared" si="22"/>
        <v>0.1092436974789916</v>
      </c>
      <c r="T134" s="4">
        <f t="shared" si="23"/>
        <v>3.4700315457413249E-2</v>
      </c>
      <c r="U134" s="4">
        <f t="shared" si="24"/>
        <v>0.82275132275132279</v>
      </c>
    </row>
    <row r="135" spans="1:21" ht="14.4">
      <c r="A135" s="1"/>
      <c r="B135" s="1" t="s">
        <v>320</v>
      </c>
      <c r="C135" s="1"/>
      <c r="D135" s="1"/>
      <c r="E135" s="1"/>
      <c r="F135" s="1"/>
      <c r="G135" s="2"/>
      <c r="H135" s="1"/>
      <c r="I135" s="1"/>
      <c r="J135" s="1"/>
      <c r="K135" s="2"/>
      <c r="L135" s="6"/>
      <c r="M135" s="6"/>
      <c r="N135" s="6"/>
      <c r="O135" s="2"/>
      <c r="P135" s="6"/>
      <c r="Q135" s="6"/>
      <c r="R135" s="1"/>
      <c r="S135" s="3" t="str">
        <f t="shared" si="22"/>
        <v/>
      </c>
      <c r="T135" s="4" t="str">
        <f t="shared" si="23"/>
        <v/>
      </c>
      <c r="U135" s="4" t="str">
        <f t="shared" si="24"/>
        <v/>
      </c>
    </row>
    <row r="136" spans="1:21" ht="14.4">
      <c r="A136" s="1" t="str">
        <f>all!A136</f>
        <v>Wayne</v>
      </c>
      <c r="B136" s="1" t="s">
        <v>322</v>
      </c>
      <c r="C136" s="1">
        <v>3283</v>
      </c>
      <c r="D136" s="1">
        <v>219</v>
      </c>
      <c r="E136" s="1">
        <v>42</v>
      </c>
      <c r="F136" s="1">
        <v>2555</v>
      </c>
      <c r="G136" s="2">
        <v>3657</v>
      </c>
      <c r="H136" s="1">
        <v>701</v>
      </c>
      <c r="I136" s="1">
        <v>261</v>
      </c>
      <c r="J136" s="1">
        <v>1592</v>
      </c>
      <c r="K136" s="2">
        <f t="shared" ref="K136:R140" si="69">C136</f>
        <v>3283</v>
      </c>
      <c r="L136" s="6">
        <f t="shared" si="69"/>
        <v>219</v>
      </c>
      <c r="M136" s="6">
        <f t="shared" si="69"/>
        <v>42</v>
      </c>
      <c r="N136" s="6">
        <f t="shared" si="69"/>
        <v>2555</v>
      </c>
      <c r="O136" s="2">
        <f t="shared" si="69"/>
        <v>3657</v>
      </c>
      <c r="P136" s="6">
        <f t="shared" si="69"/>
        <v>701</v>
      </c>
      <c r="Q136" s="6">
        <f t="shared" si="69"/>
        <v>261</v>
      </c>
      <c r="R136" s="1">
        <f t="shared" si="69"/>
        <v>1592</v>
      </c>
      <c r="S136" s="3">
        <f t="shared" si="22"/>
        <v>7.1369975389663665E-2</v>
      </c>
      <c r="T136" s="4">
        <f t="shared" si="23"/>
        <v>1.279317697228145E-2</v>
      </c>
      <c r="U136" s="4">
        <f t="shared" si="24"/>
        <v>0.61610802990113334</v>
      </c>
    </row>
    <row r="137" spans="1:21" ht="14.4">
      <c r="A137" s="1" t="str">
        <f>all!A137</f>
        <v>Wilkes</v>
      </c>
      <c r="B137" s="1" t="s">
        <v>324</v>
      </c>
      <c r="C137" s="1">
        <v>2994</v>
      </c>
      <c r="D137" s="1">
        <v>204</v>
      </c>
      <c r="E137" s="1">
        <v>22</v>
      </c>
      <c r="F137" s="1">
        <v>1622</v>
      </c>
      <c r="G137" s="2">
        <v>3274</v>
      </c>
      <c r="H137" s="1">
        <v>611</v>
      </c>
      <c r="I137" s="1">
        <v>234</v>
      </c>
      <c r="J137" s="1">
        <v>2476</v>
      </c>
      <c r="K137" s="2">
        <f t="shared" si="69"/>
        <v>2994</v>
      </c>
      <c r="L137" s="6">
        <f t="shared" si="69"/>
        <v>204</v>
      </c>
      <c r="M137" s="6">
        <f t="shared" si="69"/>
        <v>22</v>
      </c>
      <c r="N137" s="6">
        <f t="shared" si="69"/>
        <v>1622</v>
      </c>
      <c r="O137" s="2">
        <f t="shared" si="69"/>
        <v>3274</v>
      </c>
      <c r="P137" s="6">
        <f t="shared" si="69"/>
        <v>611</v>
      </c>
      <c r="Q137" s="6">
        <f t="shared" si="69"/>
        <v>234</v>
      </c>
      <c r="R137" s="1">
        <f t="shared" si="69"/>
        <v>2476</v>
      </c>
      <c r="S137" s="3">
        <f t="shared" ref="S137:S140" si="70">IFERROR(Q137/O137,"")</f>
        <v>7.1472205253512527E-2</v>
      </c>
      <c r="T137" s="4">
        <f t="shared" ref="T137:T140" si="71">IFERROR(M137/K137,"")</f>
        <v>7.3480293921175683E-3</v>
      </c>
      <c r="U137" s="4">
        <f t="shared" ref="U137:U140" si="72">IFERROR(N137/(N137+R137),"")</f>
        <v>0.3958028306490971</v>
      </c>
    </row>
    <row r="138" spans="1:21" ht="14.4">
      <c r="A138" s="1" t="str">
        <f>all!A138</f>
        <v>Wilson</v>
      </c>
      <c r="B138" s="1" t="s">
        <v>326</v>
      </c>
      <c r="C138" s="1">
        <v>1424</v>
      </c>
      <c r="D138" s="1">
        <v>98</v>
      </c>
      <c r="E138" s="1">
        <v>15</v>
      </c>
      <c r="F138" s="1">
        <v>1291</v>
      </c>
      <c r="G138" s="2">
        <v>1818</v>
      </c>
      <c r="H138" s="1">
        <v>553</v>
      </c>
      <c r="I138" s="1">
        <v>191</v>
      </c>
      <c r="J138" s="1">
        <v>1038</v>
      </c>
      <c r="K138" s="2">
        <f t="shared" si="69"/>
        <v>1424</v>
      </c>
      <c r="L138" s="6">
        <f t="shared" si="69"/>
        <v>98</v>
      </c>
      <c r="M138" s="6">
        <f t="shared" si="69"/>
        <v>15</v>
      </c>
      <c r="N138" s="6">
        <f t="shared" si="69"/>
        <v>1291</v>
      </c>
      <c r="O138" s="2">
        <f t="shared" si="69"/>
        <v>1818</v>
      </c>
      <c r="P138" s="6">
        <f t="shared" si="69"/>
        <v>553</v>
      </c>
      <c r="Q138" s="6">
        <f t="shared" si="69"/>
        <v>191</v>
      </c>
      <c r="R138" s="1">
        <f t="shared" si="69"/>
        <v>1038</v>
      </c>
      <c r="S138" s="3">
        <f t="shared" si="70"/>
        <v>0.10506050605060506</v>
      </c>
      <c r="T138" s="4">
        <f t="shared" si="71"/>
        <v>1.0533707865168539E-2</v>
      </c>
      <c r="U138" s="4">
        <f t="shared" si="72"/>
        <v>0.55431515671962217</v>
      </c>
    </row>
    <row r="139" spans="1:21" ht="14.4">
      <c r="A139" s="1" t="str">
        <f>all!A139</f>
        <v>Yadkin</v>
      </c>
      <c r="B139" s="1" t="s">
        <v>328</v>
      </c>
      <c r="C139" s="1">
        <v>1176</v>
      </c>
      <c r="D139" s="1">
        <v>7</v>
      </c>
      <c r="E139" s="1">
        <v>2</v>
      </c>
      <c r="F139" s="1">
        <v>1167</v>
      </c>
      <c r="G139" s="2">
        <v>831</v>
      </c>
      <c r="H139" s="1">
        <v>53</v>
      </c>
      <c r="I139" s="1">
        <v>75</v>
      </c>
      <c r="J139" s="1">
        <v>703</v>
      </c>
      <c r="K139" s="2">
        <f t="shared" si="69"/>
        <v>1176</v>
      </c>
      <c r="L139" s="6">
        <f t="shared" si="69"/>
        <v>7</v>
      </c>
      <c r="M139" s="6">
        <f t="shared" si="69"/>
        <v>2</v>
      </c>
      <c r="N139" s="6">
        <f t="shared" si="69"/>
        <v>1167</v>
      </c>
      <c r="O139" s="2">
        <f t="shared" si="69"/>
        <v>831</v>
      </c>
      <c r="P139" s="6">
        <f t="shared" si="69"/>
        <v>53</v>
      </c>
      <c r="Q139" s="6">
        <f t="shared" si="69"/>
        <v>75</v>
      </c>
      <c r="R139" s="1">
        <f t="shared" si="69"/>
        <v>703</v>
      </c>
      <c r="S139" s="3">
        <f t="shared" si="70"/>
        <v>9.0252707581227443E-2</v>
      </c>
      <c r="T139" s="4">
        <f t="shared" si="71"/>
        <v>1.7006802721088435E-3</v>
      </c>
      <c r="U139" s="4">
        <f t="shared" si="72"/>
        <v>0.62406417112299462</v>
      </c>
    </row>
    <row r="140" spans="1:21" ht="14.4">
      <c r="A140" s="1" t="str">
        <f>all!A140</f>
        <v>Yancey</v>
      </c>
      <c r="B140" s="1" t="s">
        <v>330</v>
      </c>
      <c r="C140" s="1">
        <v>567</v>
      </c>
      <c r="D140" s="1">
        <v>169</v>
      </c>
      <c r="E140" s="1">
        <v>1</v>
      </c>
      <c r="F140" s="1">
        <v>391</v>
      </c>
      <c r="G140" s="2">
        <v>505</v>
      </c>
      <c r="H140" s="1">
        <v>289</v>
      </c>
      <c r="I140" s="1">
        <v>55</v>
      </c>
      <c r="J140" s="1">
        <v>177</v>
      </c>
      <c r="K140" s="2">
        <f t="shared" si="69"/>
        <v>567</v>
      </c>
      <c r="L140" s="6">
        <f t="shared" si="69"/>
        <v>169</v>
      </c>
      <c r="M140" s="6">
        <f t="shared" si="69"/>
        <v>1</v>
      </c>
      <c r="N140" s="6">
        <f t="shared" si="69"/>
        <v>391</v>
      </c>
      <c r="O140" s="2">
        <f t="shared" si="69"/>
        <v>505</v>
      </c>
      <c r="P140" s="6">
        <f t="shared" si="69"/>
        <v>289</v>
      </c>
      <c r="Q140" s="6">
        <f t="shared" si="69"/>
        <v>55</v>
      </c>
      <c r="R140" s="1">
        <f t="shared" si="69"/>
        <v>177</v>
      </c>
      <c r="S140" s="3">
        <f t="shared" si="70"/>
        <v>0.10891089108910891</v>
      </c>
      <c r="T140" s="4">
        <f t="shared" si="71"/>
        <v>1.7636684303350969E-3</v>
      </c>
      <c r="U140" s="4">
        <f t="shared" si="72"/>
        <v>0.68838028169014087</v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Notes</vt:lpstr>
      <vt:lpstr>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2014-04-14T18:01:02Z</dcterms:created>
  <dcterms:modified xsi:type="dcterms:W3CDTF">2014-05-02T17:05:21Z</dcterms:modified>
</cp:coreProperties>
</file>