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isa\Reader\"/>
    </mc:Choice>
  </mc:AlternateContent>
  <bookViews>
    <workbookView xWindow="120" yWindow="48" windowWidth="15180" windowHeight="5220" tabRatio="860" firstSheet="10" activeTab="20"/>
  </bookViews>
  <sheets>
    <sheet name="2008-1" sheetId="25" r:id="rId1"/>
    <sheet name="2009-1" sheetId="8" r:id="rId2"/>
    <sheet name="2010-1" sheetId="7" r:id="rId3"/>
    <sheet name="2011-1" sheetId="6" r:id="rId4"/>
    <sheet name="2012-1" sheetId="1" r:id="rId5"/>
    <sheet name="2013-1" sheetId="10" r:id="rId6"/>
    <sheet name="2008-2" sheetId="24" r:id="rId7"/>
    <sheet name="2009-2" sheetId="17" r:id="rId8"/>
    <sheet name="2010-2" sheetId="11" r:id="rId9"/>
    <sheet name="2011-2" sheetId="13" r:id="rId10"/>
    <sheet name="2012-2" sheetId="14" r:id="rId11"/>
    <sheet name="2013-2" sheetId="16" r:id="rId12"/>
    <sheet name="2008-3" sheetId="23" r:id="rId13"/>
    <sheet name="2009-3" sheetId="18" r:id="rId14"/>
    <sheet name="2010-3" sheetId="19" r:id="rId15"/>
    <sheet name="2011-3" sheetId="20" r:id="rId16"/>
    <sheet name="2012-3" sheetId="22" r:id="rId17"/>
    <sheet name="2013-3" sheetId="21" r:id="rId18"/>
    <sheet name="template" sheetId="3" r:id="rId19"/>
    <sheet name="sn" sheetId="5" r:id="rId20"/>
    <sheet name="all" sheetId="9" r:id="rId21"/>
    <sheet name="Faithful" sheetId="26" r:id="rId22"/>
  </sheets>
  <definedNames>
    <definedName name="quarterly_statistics" localSheetId="21">Faithful!$A$2:$D$41</definedName>
  </definedNames>
  <calcPr calcId="152511"/>
</workbook>
</file>

<file path=xl/calcChain.xml><?xml version="1.0" encoding="utf-8"?>
<calcChain xmlns="http://schemas.openxmlformats.org/spreadsheetml/2006/main">
  <c r="F36" i="9" l="1"/>
  <c r="F42" i="9"/>
  <c r="F49" i="9"/>
  <c r="F56" i="9"/>
  <c r="F62" i="9"/>
  <c r="F68" i="9"/>
  <c r="F67" i="9"/>
  <c r="F61" i="9"/>
  <c r="F55" i="9"/>
  <c r="F48" i="9"/>
  <c r="F41" i="9"/>
  <c r="F35" i="9"/>
  <c r="A67" i="9"/>
  <c r="A61" i="9"/>
  <c r="A55" i="9"/>
  <c r="A48" i="9"/>
  <c r="A41" i="9"/>
  <c r="F8" i="26"/>
  <c r="E8" i="26"/>
  <c r="F7" i="26"/>
  <c r="E7" i="26"/>
  <c r="F6" i="26"/>
  <c r="E6" i="26"/>
  <c r="F5" i="26"/>
  <c r="E5" i="26"/>
  <c r="F4" i="26"/>
  <c r="E4" i="26"/>
  <c r="B66" i="9"/>
  <c r="B65" i="9"/>
  <c r="B64" i="9"/>
  <c r="B60" i="9"/>
  <c r="B59" i="9"/>
  <c r="B58" i="9"/>
  <c r="B54" i="9"/>
  <c r="B53" i="9"/>
  <c r="B52" i="9"/>
  <c r="D75" i="21"/>
  <c r="E75" i="21" s="1"/>
  <c r="C75" i="21"/>
  <c r="D75" i="22"/>
  <c r="E75" i="22" s="1"/>
  <c r="C75" i="22"/>
  <c r="D75" i="20"/>
  <c r="E75" i="20" s="1"/>
  <c r="C75" i="20"/>
  <c r="D75" i="18"/>
  <c r="E75" i="18" s="1"/>
  <c r="C75" i="18"/>
  <c r="D75" i="19"/>
  <c r="E75" i="19" s="1"/>
  <c r="C75" i="19"/>
  <c r="B47" i="9"/>
  <c r="B46" i="9"/>
  <c r="B45" i="9"/>
  <c r="B40" i="9"/>
  <c r="B39" i="9"/>
  <c r="B38" i="9"/>
  <c r="B34" i="9"/>
  <c r="B33" i="9"/>
  <c r="B32" i="9"/>
  <c r="C78" i="25"/>
  <c r="E76" i="25"/>
  <c r="E75" i="25"/>
  <c r="E72" i="25"/>
  <c r="C70" i="25"/>
  <c r="C74" i="25" s="1"/>
  <c r="C93" i="25" s="1"/>
  <c r="D68" i="25"/>
  <c r="E68" i="25" s="1"/>
  <c r="C68" i="25"/>
  <c r="E67" i="25"/>
  <c r="E66" i="25"/>
  <c r="D66" i="25"/>
  <c r="C66" i="25"/>
  <c r="F65" i="25" s="1"/>
  <c r="G65" i="25"/>
  <c r="E65" i="25"/>
  <c r="G64" i="25"/>
  <c r="E64" i="25"/>
  <c r="G63" i="25"/>
  <c r="E63" i="25"/>
  <c r="G62" i="25"/>
  <c r="E62" i="25"/>
  <c r="E60" i="25"/>
  <c r="E59" i="25"/>
  <c r="D57" i="25"/>
  <c r="E57" i="25" s="1"/>
  <c r="C57" i="25"/>
  <c r="F56" i="25" s="1"/>
  <c r="H56" i="25"/>
  <c r="E56" i="25"/>
  <c r="H55" i="25"/>
  <c r="E55" i="25"/>
  <c r="H54" i="25"/>
  <c r="E54" i="25"/>
  <c r="H53" i="25"/>
  <c r="E53" i="25"/>
  <c r="E50" i="25"/>
  <c r="D50" i="25"/>
  <c r="C50" i="25"/>
  <c r="F49" i="25" s="1"/>
  <c r="G49" i="25"/>
  <c r="E49" i="25"/>
  <c r="G48" i="25"/>
  <c r="E48" i="25"/>
  <c r="G47" i="25"/>
  <c r="E47" i="25"/>
  <c r="G46" i="25"/>
  <c r="E46" i="25"/>
  <c r="D43" i="25"/>
  <c r="C43" i="25"/>
  <c r="C79" i="25" s="1"/>
  <c r="F42" i="25"/>
  <c r="E42" i="25"/>
  <c r="F41" i="25"/>
  <c r="E41" i="25"/>
  <c r="F40" i="25"/>
  <c r="E40" i="25"/>
  <c r="G39" i="25"/>
  <c r="F39" i="25"/>
  <c r="E39" i="25"/>
  <c r="E34" i="25"/>
  <c r="D32" i="25"/>
  <c r="C32" i="25"/>
  <c r="E31" i="25"/>
  <c r="E30" i="25"/>
  <c r="E29" i="25"/>
  <c r="E28" i="25"/>
  <c r="E26" i="25"/>
  <c r="H23" i="25" s="1"/>
  <c r="D26" i="25"/>
  <c r="C26" i="25"/>
  <c r="F25" i="25" s="1"/>
  <c r="G25" i="25"/>
  <c r="E25" i="25"/>
  <c r="G24" i="25"/>
  <c r="E24" i="25"/>
  <c r="G23" i="25"/>
  <c r="E23" i="25"/>
  <c r="H22" i="25"/>
  <c r="G22" i="25"/>
  <c r="E22" i="25"/>
  <c r="D20" i="25"/>
  <c r="C20" i="25"/>
  <c r="F19" i="25"/>
  <c r="E19" i="25"/>
  <c r="F18" i="25"/>
  <c r="E18" i="25"/>
  <c r="G17" i="25"/>
  <c r="F17" i="25"/>
  <c r="E17" i="25"/>
  <c r="F16" i="25"/>
  <c r="E16" i="25"/>
  <c r="D14" i="25"/>
  <c r="C14" i="25"/>
  <c r="C33" i="25" s="1"/>
  <c r="F13" i="25"/>
  <c r="E13" i="25"/>
  <c r="E12" i="25"/>
  <c r="F11" i="25"/>
  <c r="E11" i="25"/>
  <c r="E10" i="25"/>
  <c r="E6" i="25"/>
  <c r="E76" i="24"/>
  <c r="E75" i="24"/>
  <c r="E72" i="24"/>
  <c r="D68" i="24"/>
  <c r="E67" i="24"/>
  <c r="D66" i="24"/>
  <c r="C66" i="24"/>
  <c r="F65" i="24"/>
  <c r="E65" i="24"/>
  <c r="E64" i="24"/>
  <c r="F63" i="24"/>
  <c r="E63" i="24"/>
  <c r="E62" i="24"/>
  <c r="E60" i="24"/>
  <c r="E59" i="24"/>
  <c r="D57" i="24"/>
  <c r="G56" i="24" s="1"/>
  <c r="C57" i="24"/>
  <c r="F56" i="24"/>
  <c r="E56" i="24"/>
  <c r="G55" i="24"/>
  <c r="F55" i="24"/>
  <c r="E55" i="24"/>
  <c r="G54" i="24"/>
  <c r="F54" i="24"/>
  <c r="E54" i="24"/>
  <c r="F53" i="24"/>
  <c r="E53" i="24"/>
  <c r="D50" i="24"/>
  <c r="C50" i="24"/>
  <c r="F48" i="24" s="1"/>
  <c r="F49" i="24"/>
  <c r="E49" i="24"/>
  <c r="E48" i="24"/>
  <c r="F47" i="24"/>
  <c r="E47" i="24"/>
  <c r="E46" i="24"/>
  <c r="D43" i="24"/>
  <c r="D78" i="24" s="1"/>
  <c r="C43" i="24"/>
  <c r="E42" i="24"/>
  <c r="E41" i="24"/>
  <c r="E40" i="24"/>
  <c r="E39" i="24"/>
  <c r="E34" i="24"/>
  <c r="E32" i="24"/>
  <c r="D32" i="24"/>
  <c r="C32" i="24"/>
  <c r="G31" i="24"/>
  <c r="F31" i="24"/>
  <c r="E31" i="24"/>
  <c r="G30" i="24"/>
  <c r="F30" i="24"/>
  <c r="E30" i="24"/>
  <c r="G29" i="24"/>
  <c r="F29" i="24"/>
  <c r="E29" i="24"/>
  <c r="G28" i="24"/>
  <c r="F28" i="24"/>
  <c r="E28" i="24"/>
  <c r="D26" i="24"/>
  <c r="C26" i="24"/>
  <c r="F25" i="24" s="1"/>
  <c r="E25" i="24"/>
  <c r="E24" i="24"/>
  <c r="E23" i="24"/>
  <c r="E22" i="24"/>
  <c r="D20" i="24"/>
  <c r="C20" i="24"/>
  <c r="E19" i="24"/>
  <c r="E18" i="24"/>
  <c r="E17" i="24"/>
  <c r="E16" i="24"/>
  <c r="E14" i="24"/>
  <c r="H12" i="24" s="1"/>
  <c r="D14" i="24"/>
  <c r="D33" i="24" s="1"/>
  <c r="D35" i="24" s="1"/>
  <c r="C14" i="24"/>
  <c r="F13" i="24" s="1"/>
  <c r="G13" i="24"/>
  <c r="E13" i="24"/>
  <c r="G12" i="24"/>
  <c r="E12" i="24"/>
  <c r="H11" i="24"/>
  <c r="G11" i="24"/>
  <c r="E11" i="24"/>
  <c r="H10" i="24"/>
  <c r="G10" i="24"/>
  <c r="E10" i="24"/>
  <c r="E6" i="24"/>
  <c r="B30" i="9"/>
  <c r="B9" i="9"/>
  <c r="B15" i="9" s="1"/>
  <c r="C79" i="23"/>
  <c r="E76" i="23"/>
  <c r="E75" i="23"/>
  <c r="E72" i="23"/>
  <c r="C68" i="23"/>
  <c r="E67" i="23"/>
  <c r="D66" i="23"/>
  <c r="C66" i="23"/>
  <c r="F65" i="23"/>
  <c r="E65" i="23"/>
  <c r="F64" i="23"/>
  <c r="E64" i="23"/>
  <c r="F63" i="23"/>
  <c r="E63" i="23"/>
  <c r="F62" i="23"/>
  <c r="E62" i="23"/>
  <c r="E60" i="23"/>
  <c r="E59" i="23"/>
  <c r="E57" i="23"/>
  <c r="D57" i="23"/>
  <c r="C57" i="23"/>
  <c r="F56" i="23" s="1"/>
  <c r="G56" i="23"/>
  <c r="E56" i="23"/>
  <c r="G55" i="23"/>
  <c r="E55" i="23"/>
  <c r="G54" i="23"/>
  <c r="E54" i="23"/>
  <c r="G53" i="23"/>
  <c r="E53" i="23"/>
  <c r="D50" i="23"/>
  <c r="C50" i="23"/>
  <c r="F49" i="23"/>
  <c r="E49" i="23"/>
  <c r="G48" i="23"/>
  <c r="F48" i="23"/>
  <c r="E48" i="23"/>
  <c r="F47" i="23"/>
  <c r="E47" i="23"/>
  <c r="F46" i="23"/>
  <c r="E46" i="23"/>
  <c r="D43" i="23"/>
  <c r="C43" i="23"/>
  <c r="F42" i="23"/>
  <c r="E42" i="23"/>
  <c r="F41" i="23"/>
  <c r="E41" i="23"/>
  <c r="F40" i="23"/>
  <c r="E40" i="23"/>
  <c r="F39" i="23"/>
  <c r="E39" i="23"/>
  <c r="E34" i="23"/>
  <c r="E32" i="23"/>
  <c r="D32" i="23"/>
  <c r="C32" i="23"/>
  <c r="F31" i="23" s="1"/>
  <c r="H31" i="23"/>
  <c r="G31" i="23"/>
  <c r="E31" i="23"/>
  <c r="H30" i="23"/>
  <c r="G30" i="23"/>
  <c r="E30" i="23"/>
  <c r="H29" i="23"/>
  <c r="G29" i="23"/>
  <c r="E29" i="23"/>
  <c r="H28" i="23"/>
  <c r="G28" i="23"/>
  <c r="E28" i="23"/>
  <c r="E26" i="23"/>
  <c r="D26" i="23"/>
  <c r="C26" i="23"/>
  <c r="G25" i="23"/>
  <c r="F25" i="23"/>
  <c r="E25" i="23"/>
  <c r="G24" i="23"/>
  <c r="F24" i="23"/>
  <c r="E24" i="23"/>
  <c r="G23" i="23"/>
  <c r="F23" i="23"/>
  <c r="E23" i="23"/>
  <c r="G22" i="23"/>
  <c r="F22" i="23"/>
  <c r="E22" i="23"/>
  <c r="D20" i="23"/>
  <c r="C20" i="23"/>
  <c r="E19" i="23"/>
  <c r="E18" i="23"/>
  <c r="E17" i="23"/>
  <c r="E16" i="23"/>
  <c r="D14" i="23"/>
  <c r="C14" i="23"/>
  <c r="E13" i="23"/>
  <c r="E12" i="23"/>
  <c r="E11" i="23"/>
  <c r="E10" i="23"/>
  <c r="E6" i="23"/>
  <c r="C79" i="22"/>
  <c r="E76" i="22"/>
  <c r="E73" i="22"/>
  <c r="E72" i="22"/>
  <c r="E69" i="22"/>
  <c r="E67" i="22"/>
  <c r="G65" i="22"/>
  <c r="E65" i="22"/>
  <c r="E64" i="22"/>
  <c r="G63" i="22"/>
  <c r="E63" i="22"/>
  <c r="E62" i="22"/>
  <c r="E60" i="22"/>
  <c r="E59" i="22"/>
  <c r="D57" i="22"/>
  <c r="D66" i="22" s="1"/>
  <c r="C57" i="22"/>
  <c r="C66" i="22" s="1"/>
  <c r="E56" i="22"/>
  <c r="E55" i="22"/>
  <c r="E54" i="22"/>
  <c r="E53" i="22"/>
  <c r="E50" i="22"/>
  <c r="D50" i="22"/>
  <c r="C50" i="22"/>
  <c r="F49" i="22" s="1"/>
  <c r="G49" i="22"/>
  <c r="E49" i="22"/>
  <c r="G48" i="22"/>
  <c r="E48" i="22"/>
  <c r="G47" i="22"/>
  <c r="E47" i="22"/>
  <c r="G46" i="22"/>
  <c r="E46" i="22"/>
  <c r="D43" i="22"/>
  <c r="C43" i="22"/>
  <c r="F42" i="22"/>
  <c r="E42" i="22"/>
  <c r="G41" i="22"/>
  <c r="F41" i="22"/>
  <c r="E41" i="22"/>
  <c r="G40" i="22"/>
  <c r="F40" i="22"/>
  <c r="E40" i="22"/>
  <c r="F39" i="22"/>
  <c r="E39" i="22"/>
  <c r="E34" i="22"/>
  <c r="D32" i="22"/>
  <c r="C32" i="22"/>
  <c r="E31" i="22"/>
  <c r="E30" i="22"/>
  <c r="E29" i="22"/>
  <c r="E28" i="22"/>
  <c r="E26" i="22"/>
  <c r="H23" i="22" s="1"/>
  <c r="D26" i="22"/>
  <c r="C26" i="22"/>
  <c r="F25" i="22" s="1"/>
  <c r="G25" i="22"/>
  <c r="E25" i="22"/>
  <c r="G24" i="22"/>
  <c r="E24" i="22"/>
  <c r="G23" i="22"/>
  <c r="E23" i="22"/>
  <c r="H22" i="22"/>
  <c r="G22" i="22"/>
  <c r="E22" i="22"/>
  <c r="D20" i="22"/>
  <c r="C20" i="22"/>
  <c r="F19" i="22"/>
  <c r="E19" i="22"/>
  <c r="F18" i="22"/>
  <c r="E18" i="22"/>
  <c r="G17" i="22"/>
  <c r="F17" i="22"/>
  <c r="E17" i="22"/>
  <c r="F16" i="22"/>
  <c r="E16" i="22"/>
  <c r="D14" i="22"/>
  <c r="C14" i="22"/>
  <c r="C33" i="22" s="1"/>
  <c r="F13" i="22"/>
  <c r="E13" i="22"/>
  <c r="E12" i="22"/>
  <c r="F11" i="22"/>
  <c r="E11" i="22"/>
  <c r="E10" i="22"/>
  <c r="E6" i="22"/>
  <c r="C79" i="20"/>
  <c r="E76" i="20"/>
  <c r="E73" i="20"/>
  <c r="E72" i="20"/>
  <c r="E69" i="20"/>
  <c r="E67" i="20"/>
  <c r="G65" i="20"/>
  <c r="E65" i="20"/>
  <c r="E64" i="20"/>
  <c r="G63" i="20"/>
  <c r="E63" i="20"/>
  <c r="E62" i="20"/>
  <c r="E60" i="20"/>
  <c r="E59" i="20"/>
  <c r="D57" i="20"/>
  <c r="D66" i="20" s="1"/>
  <c r="C57" i="20"/>
  <c r="C66" i="20" s="1"/>
  <c r="E56" i="20"/>
  <c r="E55" i="20"/>
  <c r="E54" i="20"/>
  <c r="E53" i="20"/>
  <c r="E50" i="20"/>
  <c r="D50" i="20"/>
  <c r="C50" i="20"/>
  <c r="F49" i="20" s="1"/>
  <c r="G49" i="20"/>
  <c r="E49" i="20"/>
  <c r="G48" i="20"/>
  <c r="E48" i="20"/>
  <c r="G47" i="20"/>
  <c r="E47" i="20"/>
  <c r="G46" i="20"/>
  <c r="E46" i="20"/>
  <c r="D43" i="20"/>
  <c r="C43" i="20"/>
  <c r="F42" i="20"/>
  <c r="E42" i="20"/>
  <c r="G41" i="20"/>
  <c r="F41" i="20"/>
  <c r="E41" i="20"/>
  <c r="G40" i="20"/>
  <c r="F40" i="20"/>
  <c r="E40" i="20"/>
  <c r="F39" i="20"/>
  <c r="E39" i="20"/>
  <c r="E34" i="20"/>
  <c r="D32" i="20"/>
  <c r="C32" i="20"/>
  <c r="E31" i="20"/>
  <c r="E30" i="20"/>
  <c r="E29" i="20"/>
  <c r="E28" i="20"/>
  <c r="E26" i="20"/>
  <c r="H23" i="20" s="1"/>
  <c r="D26" i="20"/>
  <c r="C26" i="20"/>
  <c r="F25" i="20" s="1"/>
  <c r="G25" i="20"/>
  <c r="E25" i="20"/>
  <c r="G24" i="20"/>
  <c r="E24" i="20"/>
  <c r="G23" i="20"/>
  <c r="E23" i="20"/>
  <c r="H22" i="20"/>
  <c r="G22" i="20"/>
  <c r="E22" i="20"/>
  <c r="D20" i="20"/>
  <c r="C20" i="20"/>
  <c r="F19" i="20"/>
  <c r="E19" i="20"/>
  <c r="F18" i="20"/>
  <c r="E18" i="20"/>
  <c r="G17" i="20"/>
  <c r="F17" i="20"/>
  <c r="E17" i="20"/>
  <c r="F16" i="20"/>
  <c r="E16" i="20"/>
  <c r="D14" i="20"/>
  <c r="C14" i="20"/>
  <c r="C33" i="20" s="1"/>
  <c r="F13" i="20"/>
  <c r="E13" i="20"/>
  <c r="E12" i="20"/>
  <c r="F11" i="20"/>
  <c r="E11" i="20"/>
  <c r="E10" i="20"/>
  <c r="E76" i="19"/>
  <c r="E73" i="19"/>
  <c r="E72" i="19"/>
  <c r="E69" i="19"/>
  <c r="E67" i="19"/>
  <c r="C66" i="19"/>
  <c r="E65" i="19"/>
  <c r="E64" i="19"/>
  <c r="F63" i="19"/>
  <c r="E63" i="19"/>
  <c r="F62" i="19"/>
  <c r="E62" i="19"/>
  <c r="E60" i="19"/>
  <c r="E59" i="19"/>
  <c r="D57" i="19"/>
  <c r="D66" i="19" s="1"/>
  <c r="C57" i="19"/>
  <c r="F56" i="19"/>
  <c r="E56" i="19"/>
  <c r="G55" i="19"/>
  <c r="F55" i="19"/>
  <c r="E55" i="19"/>
  <c r="G54" i="19"/>
  <c r="F54" i="19"/>
  <c r="E54" i="19"/>
  <c r="F53" i="19"/>
  <c r="E53" i="19"/>
  <c r="D50" i="19"/>
  <c r="C50" i="19"/>
  <c r="F48" i="19" s="1"/>
  <c r="F49" i="19"/>
  <c r="E49" i="19"/>
  <c r="E48" i="19"/>
  <c r="F47" i="19"/>
  <c r="E47" i="19"/>
  <c r="E46" i="19"/>
  <c r="D43" i="19"/>
  <c r="C43" i="19"/>
  <c r="E42" i="19"/>
  <c r="E41" i="19"/>
  <c r="E40" i="19"/>
  <c r="E39" i="19"/>
  <c r="E34" i="19"/>
  <c r="E32" i="19"/>
  <c r="D32" i="19"/>
  <c r="C32" i="19"/>
  <c r="G31" i="19"/>
  <c r="F31" i="19"/>
  <c r="E31" i="19"/>
  <c r="G30" i="19"/>
  <c r="F30" i="19"/>
  <c r="E30" i="19"/>
  <c r="G29" i="19"/>
  <c r="F29" i="19"/>
  <c r="E29" i="19"/>
  <c r="G28" i="19"/>
  <c r="F28" i="19"/>
  <c r="E28" i="19"/>
  <c r="D26" i="19"/>
  <c r="C26" i="19"/>
  <c r="F25" i="19" s="1"/>
  <c r="E25" i="19"/>
  <c r="E24" i="19"/>
  <c r="E23" i="19"/>
  <c r="E22" i="19"/>
  <c r="D20" i="19"/>
  <c r="C20" i="19"/>
  <c r="E19" i="19"/>
  <c r="E18" i="19"/>
  <c r="E17" i="19"/>
  <c r="E16" i="19"/>
  <c r="E14" i="19"/>
  <c r="H12" i="19" s="1"/>
  <c r="D14" i="19"/>
  <c r="D33" i="19" s="1"/>
  <c r="C14" i="19"/>
  <c r="F13" i="19" s="1"/>
  <c r="G13" i="19"/>
  <c r="E13" i="19"/>
  <c r="G12" i="19"/>
  <c r="E12" i="19"/>
  <c r="H11" i="19"/>
  <c r="G11" i="19"/>
  <c r="E11" i="19"/>
  <c r="H10" i="19"/>
  <c r="G10" i="19"/>
  <c r="E10" i="19"/>
  <c r="E76" i="18"/>
  <c r="E73" i="18"/>
  <c r="E72" i="18"/>
  <c r="E69" i="18"/>
  <c r="E67" i="18"/>
  <c r="C66" i="18"/>
  <c r="E65" i="18"/>
  <c r="E64" i="18"/>
  <c r="F63" i="18"/>
  <c r="E63" i="18"/>
  <c r="F62" i="18"/>
  <c r="E62" i="18"/>
  <c r="E60" i="18"/>
  <c r="E59" i="18"/>
  <c r="D57" i="18"/>
  <c r="D66" i="18" s="1"/>
  <c r="C57" i="18"/>
  <c r="F56" i="18"/>
  <c r="E56" i="18"/>
  <c r="G55" i="18"/>
  <c r="F55" i="18"/>
  <c r="E55" i="18"/>
  <c r="G54" i="18"/>
  <c r="F54" i="18"/>
  <c r="E54" i="18"/>
  <c r="F53" i="18"/>
  <c r="E53" i="18"/>
  <c r="D50" i="18"/>
  <c r="C50" i="18"/>
  <c r="F48" i="18" s="1"/>
  <c r="F49" i="18"/>
  <c r="E49" i="18"/>
  <c r="E48" i="18"/>
  <c r="F47" i="18"/>
  <c r="E47" i="18"/>
  <c r="E46" i="18"/>
  <c r="D43" i="18"/>
  <c r="C43" i="18"/>
  <c r="E42" i="18"/>
  <c r="E41" i="18"/>
  <c r="E40" i="18"/>
  <c r="E39" i="18"/>
  <c r="E34" i="18"/>
  <c r="E32" i="18"/>
  <c r="D32" i="18"/>
  <c r="C32" i="18"/>
  <c r="G31" i="18"/>
  <c r="F31" i="18"/>
  <c r="E31" i="18"/>
  <c r="G30" i="18"/>
  <c r="F30" i="18"/>
  <c r="E30" i="18"/>
  <c r="G29" i="18"/>
  <c r="F29" i="18"/>
  <c r="E29" i="18"/>
  <c r="G28" i="18"/>
  <c r="F28" i="18"/>
  <c r="E28" i="18"/>
  <c r="D26" i="18"/>
  <c r="C26" i="18"/>
  <c r="F25" i="18" s="1"/>
  <c r="E25" i="18"/>
  <c r="E24" i="18"/>
  <c r="E23" i="18"/>
  <c r="E22" i="18"/>
  <c r="D20" i="18"/>
  <c r="C20" i="18"/>
  <c r="E19" i="18"/>
  <c r="E18" i="18"/>
  <c r="E17" i="18"/>
  <c r="E16" i="18"/>
  <c r="E14" i="18"/>
  <c r="H12" i="18" s="1"/>
  <c r="D14" i="18"/>
  <c r="D33" i="18" s="1"/>
  <c r="C14" i="18"/>
  <c r="F13" i="18" s="1"/>
  <c r="G13" i="18"/>
  <c r="E13" i="18"/>
  <c r="G12" i="18"/>
  <c r="E12" i="18"/>
  <c r="H11" i="18"/>
  <c r="G11" i="18"/>
  <c r="E11" i="18"/>
  <c r="H10" i="18"/>
  <c r="G10" i="18"/>
  <c r="E10" i="18"/>
  <c r="B62" i="9" l="1"/>
  <c r="B11" i="9" s="1"/>
  <c r="B42" i="9"/>
  <c r="B5" i="9" s="1"/>
  <c r="B17" i="9" s="1"/>
  <c r="B20" i="9" s="1"/>
  <c r="B56" i="9"/>
  <c r="B10" i="9" s="1"/>
  <c r="B68" i="9"/>
  <c r="B12" i="9" s="1"/>
  <c r="B13" i="9" s="1"/>
  <c r="B49" i="9"/>
  <c r="B6" i="9" s="1"/>
  <c r="B7" i="9" s="1"/>
  <c r="B36" i="9"/>
  <c r="B4" i="9" s="1"/>
  <c r="C77" i="25"/>
  <c r="F66" i="25"/>
  <c r="C35" i="25"/>
  <c r="D33" i="25"/>
  <c r="C81" i="25"/>
  <c r="H65" i="25"/>
  <c r="H64" i="25"/>
  <c r="H63" i="25"/>
  <c r="H62" i="25"/>
  <c r="H10" i="25"/>
  <c r="H12" i="25"/>
  <c r="G16" i="25"/>
  <c r="E20" i="25"/>
  <c r="H25" i="25"/>
  <c r="F31" i="25"/>
  <c r="F30" i="25"/>
  <c r="F29" i="25"/>
  <c r="F28" i="25"/>
  <c r="H49" i="25"/>
  <c r="H48" i="25"/>
  <c r="H47" i="25"/>
  <c r="H46" i="25"/>
  <c r="F10" i="25"/>
  <c r="F12" i="25"/>
  <c r="E14" i="25"/>
  <c r="G13" i="25"/>
  <c r="G12" i="25"/>
  <c r="G11" i="25"/>
  <c r="G10" i="25"/>
  <c r="G19" i="25"/>
  <c r="H24" i="25"/>
  <c r="E32" i="25"/>
  <c r="D78" i="25"/>
  <c r="D70" i="25"/>
  <c r="E43" i="25"/>
  <c r="G42" i="25"/>
  <c r="G41" i="25"/>
  <c r="G40" i="25"/>
  <c r="D79" i="25"/>
  <c r="H11" i="25"/>
  <c r="H13" i="25"/>
  <c r="G18" i="25"/>
  <c r="C83" i="25"/>
  <c r="F53" i="25"/>
  <c r="F54" i="25"/>
  <c r="F55" i="25"/>
  <c r="F22" i="25"/>
  <c r="F23" i="25"/>
  <c r="F24" i="25"/>
  <c r="G28" i="25"/>
  <c r="G29" i="25"/>
  <c r="G30" i="25"/>
  <c r="G31" i="25"/>
  <c r="F46" i="25"/>
  <c r="F47" i="25"/>
  <c r="F48" i="25"/>
  <c r="G53" i="25"/>
  <c r="G54" i="25"/>
  <c r="G55" i="25"/>
  <c r="G56" i="25"/>
  <c r="F62" i="25"/>
  <c r="F63" i="25"/>
  <c r="F64" i="25"/>
  <c r="H42" i="24"/>
  <c r="H40" i="24"/>
  <c r="D82" i="24"/>
  <c r="D80" i="24"/>
  <c r="H31" i="24"/>
  <c r="H30" i="24"/>
  <c r="H29" i="24"/>
  <c r="H28" i="24"/>
  <c r="C83" i="24"/>
  <c r="C78" i="24"/>
  <c r="F42" i="24"/>
  <c r="F41" i="24"/>
  <c r="F40" i="24"/>
  <c r="F39" i="24"/>
  <c r="H49" i="24"/>
  <c r="F22" i="24"/>
  <c r="F24" i="24"/>
  <c r="E26" i="24"/>
  <c r="H22" i="24" s="1"/>
  <c r="G25" i="24"/>
  <c r="G24" i="24"/>
  <c r="G23" i="24"/>
  <c r="G22" i="24"/>
  <c r="E33" i="24"/>
  <c r="H64" i="24"/>
  <c r="C68" i="24"/>
  <c r="C70" i="24" s="1"/>
  <c r="C74" i="24" s="1"/>
  <c r="C93" i="24" s="1"/>
  <c r="F66" i="24"/>
  <c r="H13" i="24"/>
  <c r="F19" i="24"/>
  <c r="F18" i="24"/>
  <c r="F17" i="24"/>
  <c r="F16" i="24"/>
  <c r="H23" i="24"/>
  <c r="G53" i="24"/>
  <c r="E57" i="24"/>
  <c r="F62" i="24"/>
  <c r="F64" i="24"/>
  <c r="C81" i="24"/>
  <c r="E66" i="24"/>
  <c r="G65" i="24"/>
  <c r="G64" i="24"/>
  <c r="G63" i="24"/>
  <c r="G62" i="24"/>
  <c r="E20" i="24"/>
  <c r="F23" i="24"/>
  <c r="F46" i="24"/>
  <c r="E50" i="24"/>
  <c r="H46" i="24" s="1"/>
  <c r="G49" i="24"/>
  <c r="G48" i="24"/>
  <c r="G47" i="24"/>
  <c r="G46" i="24"/>
  <c r="H63" i="24"/>
  <c r="H65" i="24"/>
  <c r="G66" i="24"/>
  <c r="D83" i="24"/>
  <c r="C33" i="24"/>
  <c r="D79" i="24"/>
  <c r="F10" i="24"/>
  <c r="F11" i="24"/>
  <c r="F12" i="24"/>
  <c r="G16" i="24"/>
  <c r="G17" i="24"/>
  <c r="G18" i="24"/>
  <c r="G19" i="24"/>
  <c r="G39" i="24"/>
  <c r="G40" i="24"/>
  <c r="G41" i="24"/>
  <c r="G42" i="24"/>
  <c r="E43" i="24"/>
  <c r="D70" i="24"/>
  <c r="H25" i="23"/>
  <c r="H24" i="23"/>
  <c r="H23" i="23"/>
  <c r="H22" i="23"/>
  <c r="C33" i="23"/>
  <c r="D70" i="23"/>
  <c r="E43" i="23"/>
  <c r="G42" i="23"/>
  <c r="G41" i="23"/>
  <c r="G40" i="23"/>
  <c r="G39" i="23"/>
  <c r="D79" i="23"/>
  <c r="H56" i="23"/>
  <c r="H55" i="23"/>
  <c r="H54" i="23"/>
  <c r="H53" i="23"/>
  <c r="D68" i="23"/>
  <c r="E68" i="23" s="1"/>
  <c r="G66" i="23"/>
  <c r="E66" i="23"/>
  <c r="G65" i="23"/>
  <c r="G64" i="23"/>
  <c r="G63" i="23"/>
  <c r="G62" i="23"/>
  <c r="F16" i="23"/>
  <c r="F18" i="23"/>
  <c r="E20" i="23"/>
  <c r="G19" i="23"/>
  <c r="G18" i="23"/>
  <c r="G17" i="23"/>
  <c r="G16" i="23"/>
  <c r="H40" i="23"/>
  <c r="E50" i="23"/>
  <c r="G49" i="23"/>
  <c r="F13" i="23"/>
  <c r="F12" i="23"/>
  <c r="F11" i="23"/>
  <c r="F10" i="23"/>
  <c r="G47" i="23"/>
  <c r="E14" i="23"/>
  <c r="H11" i="23" s="1"/>
  <c r="F17" i="23"/>
  <c r="F19" i="23"/>
  <c r="H39" i="23"/>
  <c r="H41" i="23"/>
  <c r="C78" i="23"/>
  <c r="C70" i="23"/>
  <c r="C74" i="23" s="1"/>
  <c r="C92" i="23" s="1"/>
  <c r="G46" i="23"/>
  <c r="D33" i="23"/>
  <c r="G10" i="23"/>
  <c r="G11" i="23"/>
  <c r="G12" i="23"/>
  <c r="G13" i="23"/>
  <c r="F28" i="23"/>
  <c r="F29" i="23"/>
  <c r="F30" i="23"/>
  <c r="F53" i="23"/>
  <c r="F54" i="23"/>
  <c r="F55" i="23"/>
  <c r="C35" i="22"/>
  <c r="C80" i="22" s="1"/>
  <c r="D33" i="22"/>
  <c r="H49" i="22"/>
  <c r="H48" i="22"/>
  <c r="H47" i="22"/>
  <c r="H46" i="22"/>
  <c r="H10" i="22"/>
  <c r="H12" i="22"/>
  <c r="G16" i="22"/>
  <c r="E20" i="22"/>
  <c r="H25" i="22"/>
  <c r="F31" i="22"/>
  <c r="F30" i="22"/>
  <c r="F29" i="22"/>
  <c r="F28" i="22"/>
  <c r="E43" i="22"/>
  <c r="F65" i="22"/>
  <c r="F64" i="22"/>
  <c r="F63" i="22"/>
  <c r="F62" i="22"/>
  <c r="C70" i="22"/>
  <c r="C74" i="22" s="1"/>
  <c r="C92" i="22" s="1"/>
  <c r="C68" i="22"/>
  <c r="F66" i="22"/>
  <c r="E66" i="22"/>
  <c r="F10" i="22"/>
  <c r="F12" i="22"/>
  <c r="E14" i="22"/>
  <c r="H13" i="22" s="1"/>
  <c r="G13" i="22"/>
  <c r="G12" i="22"/>
  <c r="G11" i="22"/>
  <c r="G10" i="22"/>
  <c r="G19" i="22"/>
  <c r="H24" i="22"/>
  <c r="E32" i="22"/>
  <c r="G39" i="22"/>
  <c r="C81" i="22"/>
  <c r="D68" i="22"/>
  <c r="E68" i="22" s="1"/>
  <c r="G62" i="22"/>
  <c r="G64" i="22"/>
  <c r="H11" i="22"/>
  <c r="G18" i="22"/>
  <c r="C82" i="22"/>
  <c r="G42" i="22"/>
  <c r="C78" i="22"/>
  <c r="F53" i="22"/>
  <c r="F54" i="22"/>
  <c r="F55" i="22"/>
  <c r="F56" i="22"/>
  <c r="F22" i="22"/>
  <c r="F23" i="22"/>
  <c r="F24" i="22"/>
  <c r="G28" i="22"/>
  <c r="G29" i="22"/>
  <c r="G30" i="22"/>
  <c r="G31" i="22"/>
  <c r="F46" i="22"/>
  <c r="F47" i="22"/>
  <c r="F48" i="22"/>
  <c r="G53" i="22"/>
  <c r="G54" i="22"/>
  <c r="G55" i="22"/>
  <c r="G56" i="22"/>
  <c r="E57" i="22"/>
  <c r="C35" i="20"/>
  <c r="C80" i="20" s="1"/>
  <c r="D33" i="20"/>
  <c r="H49" i="20"/>
  <c r="H48" i="20"/>
  <c r="H47" i="20"/>
  <c r="H46" i="20"/>
  <c r="H10" i="20"/>
  <c r="H12" i="20"/>
  <c r="G16" i="20"/>
  <c r="E20" i="20"/>
  <c r="H25" i="20"/>
  <c r="F31" i="20"/>
  <c r="F30" i="20"/>
  <c r="F29" i="20"/>
  <c r="F28" i="20"/>
  <c r="D78" i="20"/>
  <c r="E43" i="20"/>
  <c r="F65" i="20"/>
  <c r="F64" i="20"/>
  <c r="F63" i="20"/>
  <c r="F62" i="20"/>
  <c r="C68" i="20"/>
  <c r="C70" i="20" s="1"/>
  <c r="C74" i="20" s="1"/>
  <c r="C92" i="20" s="1"/>
  <c r="F66" i="20"/>
  <c r="E66" i="20"/>
  <c r="F10" i="20"/>
  <c r="F12" i="20"/>
  <c r="E14" i="20"/>
  <c r="G13" i="20"/>
  <c r="G12" i="20"/>
  <c r="G11" i="20"/>
  <c r="G10" i="20"/>
  <c r="G19" i="20"/>
  <c r="H24" i="20"/>
  <c r="E32" i="20"/>
  <c r="G39" i="20"/>
  <c r="C81" i="20"/>
  <c r="D68" i="20"/>
  <c r="G66" i="20"/>
  <c r="G62" i="20"/>
  <c r="G64" i="20"/>
  <c r="H11" i="20"/>
  <c r="H13" i="20"/>
  <c r="G18" i="20"/>
  <c r="G42" i="20"/>
  <c r="F53" i="20"/>
  <c r="F54" i="20"/>
  <c r="F55" i="20"/>
  <c r="F56" i="20"/>
  <c r="F22" i="20"/>
  <c r="F23" i="20"/>
  <c r="F24" i="20"/>
  <c r="G28" i="20"/>
  <c r="G29" i="20"/>
  <c r="G30" i="20"/>
  <c r="G31" i="20"/>
  <c r="F46" i="20"/>
  <c r="F47" i="20"/>
  <c r="F48" i="20"/>
  <c r="G53" i="20"/>
  <c r="G54" i="20"/>
  <c r="G55" i="20"/>
  <c r="G56" i="20"/>
  <c r="E57" i="20"/>
  <c r="D35" i="19"/>
  <c r="H31" i="19"/>
  <c r="H30" i="19"/>
  <c r="H29" i="19"/>
  <c r="H28" i="19"/>
  <c r="C70" i="19"/>
  <c r="C74" i="19" s="1"/>
  <c r="C92" i="19" s="1"/>
  <c r="C79" i="19"/>
  <c r="F42" i="19"/>
  <c r="F41" i="19"/>
  <c r="F40" i="19"/>
  <c r="F39" i="19"/>
  <c r="G66" i="19"/>
  <c r="F22" i="19"/>
  <c r="F24" i="19"/>
  <c r="E26" i="19"/>
  <c r="H22" i="19" s="1"/>
  <c r="G25" i="19"/>
  <c r="G24" i="19"/>
  <c r="G23" i="19"/>
  <c r="G22" i="19"/>
  <c r="E33" i="19"/>
  <c r="E66" i="19"/>
  <c r="G65" i="19"/>
  <c r="G64" i="19"/>
  <c r="G63" i="19"/>
  <c r="G62" i="19"/>
  <c r="H62" i="19"/>
  <c r="H64" i="19"/>
  <c r="H13" i="19"/>
  <c r="F19" i="19"/>
  <c r="F18" i="19"/>
  <c r="F17" i="19"/>
  <c r="F16" i="19"/>
  <c r="H23" i="19"/>
  <c r="H25" i="19"/>
  <c r="G53" i="19"/>
  <c r="E57" i="19"/>
  <c r="D68" i="19"/>
  <c r="D78" i="19"/>
  <c r="E20" i="19"/>
  <c r="F23" i="19"/>
  <c r="F46" i="19"/>
  <c r="E50" i="19"/>
  <c r="H46" i="19" s="1"/>
  <c r="G49" i="19"/>
  <c r="G48" i="19"/>
  <c r="G47" i="19"/>
  <c r="G46" i="19"/>
  <c r="G56" i="19"/>
  <c r="H63" i="19"/>
  <c r="C68" i="19"/>
  <c r="C78" i="19" s="1"/>
  <c r="F66" i="19"/>
  <c r="F65" i="19"/>
  <c r="F64" i="19"/>
  <c r="C33" i="19"/>
  <c r="D82" i="19"/>
  <c r="F10" i="19"/>
  <c r="F11" i="19"/>
  <c r="F12" i="19"/>
  <c r="G16" i="19"/>
  <c r="G17" i="19"/>
  <c r="G18" i="19"/>
  <c r="G19" i="19"/>
  <c r="G39" i="19"/>
  <c r="G40" i="19"/>
  <c r="G41" i="19"/>
  <c r="G42" i="19"/>
  <c r="E43" i="19"/>
  <c r="H16" i="18"/>
  <c r="H39" i="18"/>
  <c r="H18" i="18"/>
  <c r="H41" i="18"/>
  <c r="D35" i="18"/>
  <c r="H22" i="18"/>
  <c r="H24" i="18"/>
  <c r="H31" i="18"/>
  <c r="H30" i="18"/>
  <c r="H29" i="18"/>
  <c r="H28" i="18"/>
  <c r="C70" i="18"/>
  <c r="C74" i="18" s="1"/>
  <c r="C92" i="18" s="1"/>
  <c r="C79" i="18"/>
  <c r="F42" i="18"/>
  <c r="F41" i="18"/>
  <c r="F40" i="18"/>
  <c r="F39" i="18"/>
  <c r="H47" i="18"/>
  <c r="G66" i="18"/>
  <c r="F22" i="18"/>
  <c r="F24" i="18"/>
  <c r="E26" i="18"/>
  <c r="G25" i="18"/>
  <c r="G24" i="18"/>
  <c r="G23" i="18"/>
  <c r="G22" i="18"/>
  <c r="E33" i="18"/>
  <c r="E66" i="18"/>
  <c r="G65" i="18"/>
  <c r="G64" i="18"/>
  <c r="G63" i="18"/>
  <c r="G62" i="18"/>
  <c r="H13" i="18"/>
  <c r="F19" i="18"/>
  <c r="F18" i="18"/>
  <c r="F17" i="18"/>
  <c r="F16" i="18"/>
  <c r="H23" i="18"/>
  <c r="H25" i="18"/>
  <c r="H46" i="18"/>
  <c r="H48" i="18"/>
  <c r="G53" i="18"/>
  <c r="E57" i="18"/>
  <c r="D68" i="18"/>
  <c r="E20" i="18"/>
  <c r="F23" i="18"/>
  <c r="F46" i="18"/>
  <c r="E50" i="18"/>
  <c r="H49" i="18" s="1"/>
  <c r="G49" i="18"/>
  <c r="G48" i="18"/>
  <c r="G47" i="18"/>
  <c r="G46" i="18"/>
  <c r="G56" i="18"/>
  <c r="H63" i="18"/>
  <c r="C68" i="18"/>
  <c r="C78" i="18" s="1"/>
  <c r="F66" i="18"/>
  <c r="F65" i="18"/>
  <c r="F64" i="18"/>
  <c r="C33" i="18"/>
  <c r="D82" i="18"/>
  <c r="F10" i="18"/>
  <c r="F11" i="18"/>
  <c r="F12" i="18"/>
  <c r="G16" i="18"/>
  <c r="G17" i="18"/>
  <c r="G18" i="18"/>
  <c r="G19" i="18"/>
  <c r="G39" i="18"/>
  <c r="G40" i="18"/>
  <c r="G41" i="18"/>
  <c r="G42" i="18"/>
  <c r="E43" i="18"/>
  <c r="B16" i="9" l="1"/>
  <c r="B19" i="9" s="1"/>
  <c r="B18" i="9"/>
  <c r="B21" i="9" s="1"/>
  <c r="E83" i="25"/>
  <c r="E78" i="25"/>
  <c r="H42" i="25"/>
  <c r="H41" i="25"/>
  <c r="H40" i="25"/>
  <c r="H39" i="25"/>
  <c r="E79" i="25"/>
  <c r="H31" i="25"/>
  <c r="H29" i="25"/>
  <c r="H28" i="25"/>
  <c r="E70" i="25"/>
  <c r="D74" i="25"/>
  <c r="D77" i="25"/>
  <c r="G66" i="25"/>
  <c r="E33" i="25"/>
  <c r="D35" i="25"/>
  <c r="H30" i="25"/>
  <c r="C82" i="25"/>
  <c r="C80" i="25"/>
  <c r="D83" i="25"/>
  <c r="H19" i="25"/>
  <c r="H18" i="25"/>
  <c r="H17" i="25"/>
  <c r="H16" i="25"/>
  <c r="E83" i="24"/>
  <c r="E78" i="24"/>
  <c r="H48" i="24"/>
  <c r="H47" i="24"/>
  <c r="H17" i="24"/>
  <c r="H19" i="24"/>
  <c r="C77" i="24"/>
  <c r="C35" i="24"/>
  <c r="C79" i="24"/>
  <c r="H24" i="24"/>
  <c r="H41" i="24"/>
  <c r="H39" i="24"/>
  <c r="H66" i="24"/>
  <c r="H56" i="24"/>
  <c r="H55" i="24"/>
  <c r="H54" i="24"/>
  <c r="H53" i="24"/>
  <c r="H25" i="24"/>
  <c r="E68" i="24"/>
  <c r="E79" i="24" s="1"/>
  <c r="H62" i="24"/>
  <c r="H18" i="24"/>
  <c r="H16" i="24"/>
  <c r="D74" i="24"/>
  <c r="E70" i="24"/>
  <c r="H65" i="23"/>
  <c r="H64" i="23"/>
  <c r="H63" i="23"/>
  <c r="H62" i="23"/>
  <c r="C77" i="23"/>
  <c r="F66" i="23"/>
  <c r="C35" i="23"/>
  <c r="H10" i="23"/>
  <c r="C81" i="23"/>
  <c r="E78" i="23"/>
  <c r="E79" i="23"/>
  <c r="H13" i="23"/>
  <c r="H19" i="23"/>
  <c r="H49" i="23"/>
  <c r="H48" i="23"/>
  <c r="H47" i="23"/>
  <c r="H46" i="23"/>
  <c r="E70" i="23"/>
  <c r="D74" i="23"/>
  <c r="H18" i="23"/>
  <c r="H12" i="23"/>
  <c r="D77" i="23"/>
  <c r="E33" i="23"/>
  <c r="D35" i="23"/>
  <c r="H17" i="23"/>
  <c r="H42" i="23"/>
  <c r="D78" i="23"/>
  <c r="H16" i="23"/>
  <c r="D78" i="22"/>
  <c r="H65" i="22"/>
  <c r="H64" i="22"/>
  <c r="H63" i="22"/>
  <c r="H62" i="22"/>
  <c r="E78" i="22"/>
  <c r="E79" i="22"/>
  <c r="H42" i="22"/>
  <c r="H41" i="22"/>
  <c r="H40" i="22"/>
  <c r="H39" i="22"/>
  <c r="D79" i="22"/>
  <c r="H19" i="22"/>
  <c r="H18" i="22"/>
  <c r="H17" i="22"/>
  <c r="H16" i="22"/>
  <c r="E33" i="22"/>
  <c r="D35" i="22"/>
  <c r="C77" i="22"/>
  <c r="H55" i="22"/>
  <c r="H53" i="22"/>
  <c r="H56" i="22"/>
  <c r="H54" i="22"/>
  <c r="G66" i="22"/>
  <c r="H31" i="22"/>
  <c r="H29" i="22"/>
  <c r="D70" i="22"/>
  <c r="H28" i="22"/>
  <c r="H30" i="22"/>
  <c r="H55" i="20"/>
  <c r="H53" i="20"/>
  <c r="H56" i="20"/>
  <c r="H54" i="20"/>
  <c r="H31" i="20"/>
  <c r="H29" i="20"/>
  <c r="E68" i="20"/>
  <c r="E78" i="20"/>
  <c r="E79" i="20"/>
  <c r="H42" i="20"/>
  <c r="H41" i="20"/>
  <c r="H40" i="20"/>
  <c r="H39" i="20"/>
  <c r="C82" i="20"/>
  <c r="H65" i="20"/>
  <c r="H64" i="20"/>
  <c r="H63" i="20"/>
  <c r="H62" i="20"/>
  <c r="D79" i="20"/>
  <c r="H19" i="20"/>
  <c r="H18" i="20"/>
  <c r="H17" i="20"/>
  <c r="H16" i="20"/>
  <c r="E33" i="20"/>
  <c r="H66" i="20" s="1"/>
  <c r="D35" i="20"/>
  <c r="C77" i="20"/>
  <c r="C78" i="20"/>
  <c r="D70" i="20"/>
  <c r="H28" i="20"/>
  <c r="H30" i="20"/>
  <c r="E79" i="19"/>
  <c r="H56" i="19"/>
  <c r="H55" i="19"/>
  <c r="H54" i="19"/>
  <c r="H53" i="19"/>
  <c r="H39" i="19"/>
  <c r="H41" i="19"/>
  <c r="C35" i="19"/>
  <c r="C77" i="19"/>
  <c r="H49" i="19"/>
  <c r="D80" i="19"/>
  <c r="E35" i="19"/>
  <c r="E80" i="19" s="1"/>
  <c r="H16" i="19"/>
  <c r="H18" i="19"/>
  <c r="E68" i="19"/>
  <c r="E78" i="19" s="1"/>
  <c r="D70" i="19"/>
  <c r="H48" i="19"/>
  <c r="H66" i="19"/>
  <c r="C81" i="19"/>
  <c r="H47" i="19"/>
  <c r="H24" i="19"/>
  <c r="H40" i="19"/>
  <c r="H42" i="19"/>
  <c r="H65" i="19"/>
  <c r="D79" i="19"/>
  <c r="H17" i="19"/>
  <c r="H19" i="19"/>
  <c r="E68" i="18"/>
  <c r="D70" i="18"/>
  <c r="H66" i="18"/>
  <c r="C81" i="18"/>
  <c r="H65" i="18"/>
  <c r="D79" i="18"/>
  <c r="E78" i="18"/>
  <c r="E79" i="18"/>
  <c r="H56" i="18"/>
  <c r="H55" i="18"/>
  <c r="H54" i="18"/>
  <c r="H53" i="18"/>
  <c r="H64" i="18"/>
  <c r="H40" i="18"/>
  <c r="H42" i="18"/>
  <c r="C35" i="18"/>
  <c r="C77" i="18"/>
  <c r="D78" i="18"/>
  <c r="H62" i="18"/>
  <c r="D80" i="18"/>
  <c r="E35" i="18"/>
  <c r="E80" i="18" s="1"/>
  <c r="H17" i="18"/>
  <c r="H19" i="18"/>
  <c r="D80" i="25" l="1"/>
  <c r="E35" i="25"/>
  <c r="D82" i="25"/>
  <c r="E74" i="25"/>
  <c r="E93" i="25"/>
  <c r="E77" i="25"/>
  <c r="H66" i="25"/>
  <c r="C80" i="24"/>
  <c r="E35" i="24"/>
  <c r="C82" i="24"/>
  <c r="E93" i="24"/>
  <c r="E74" i="24"/>
  <c r="E77" i="24" s="1"/>
  <c r="D77" i="24"/>
  <c r="C80" i="23"/>
  <c r="C82" i="23"/>
  <c r="E35" i="23"/>
  <c r="D80" i="23"/>
  <c r="D82" i="23"/>
  <c r="E92" i="23"/>
  <c r="E74" i="23"/>
  <c r="E77" i="23" s="1"/>
  <c r="H66" i="23"/>
  <c r="D74" i="22"/>
  <c r="E70" i="22"/>
  <c r="H66" i="22"/>
  <c r="E35" i="22"/>
  <c r="D80" i="22"/>
  <c r="D82" i="22"/>
  <c r="E35" i="20"/>
  <c r="D80" i="20"/>
  <c r="D82" i="20"/>
  <c r="D74" i="20"/>
  <c r="E70" i="20"/>
  <c r="D74" i="19"/>
  <c r="E70" i="19"/>
  <c r="C80" i="19"/>
  <c r="C82" i="19"/>
  <c r="E82" i="19"/>
  <c r="D74" i="18"/>
  <c r="E70" i="18"/>
  <c r="C80" i="18"/>
  <c r="C82" i="18"/>
  <c r="E82" i="18"/>
  <c r="E80" i="25" l="1"/>
  <c r="E82" i="25"/>
  <c r="E80" i="24"/>
  <c r="E82" i="24"/>
  <c r="E80" i="23"/>
  <c r="E82" i="23"/>
  <c r="E92" i="22"/>
  <c r="E74" i="22"/>
  <c r="E77" i="22" s="1"/>
  <c r="D77" i="22"/>
  <c r="E80" i="22"/>
  <c r="E82" i="22"/>
  <c r="E92" i="20"/>
  <c r="E74" i="20"/>
  <c r="D77" i="20"/>
  <c r="E77" i="20" s="1"/>
  <c r="E80" i="20"/>
  <c r="E82" i="20"/>
  <c r="E74" i="19"/>
  <c r="E92" i="19"/>
  <c r="D77" i="19"/>
  <c r="E77" i="19" s="1"/>
  <c r="E74" i="18"/>
  <c r="E92" i="18"/>
  <c r="D77" i="18"/>
  <c r="E77" i="18" s="1"/>
  <c r="A33" i="9" l="1"/>
  <c r="E76" i="13"/>
  <c r="E75" i="13"/>
  <c r="E72" i="13"/>
  <c r="E68" i="13"/>
  <c r="E67" i="13"/>
  <c r="E66" i="13"/>
  <c r="D66" i="13"/>
  <c r="C81" i="13" s="1"/>
  <c r="C66" i="13"/>
  <c r="F65" i="13" s="1"/>
  <c r="G65" i="13"/>
  <c r="E65" i="13"/>
  <c r="G64" i="13"/>
  <c r="E64" i="13"/>
  <c r="G63" i="13"/>
  <c r="E63" i="13"/>
  <c r="G62" i="13"/>
  <c r="E62" i="13"/>
  <c r="E60" i="13"/>
  <c r="E59" i="13"/>
  <c r="D57" i="13"/>
  <c r="E57" i="13" s="1"/>
  <c r="C57" i="13"/>
  <c r="C78" i="13" s="1"/>
  <c r="H56" i="13"/>
  <c r="E56" i="13"/>
  <c r="H55" i="13"/>
  <c r="E55" i="13"/>
  <c r="H54" i="13"/>
  <c r="E54" i="13"/>
  <c r="H53" i="13"/>
  <c r="E53" i="13"/>
  <c r="E50" i="13"/>
  <c r="D50" i="13"/>
  <c r="C50" i="13"/>
  <c r="F49" i="13" s="1"/>
  <c r="G49" i="13"/>
  <c r="E49" i="13"/>
  <c r="G48" i="13"/>
  <c r="E48" i="13"/>
  <c r="G47" i="13"/>
  <c r="E47" i="13"/>
  <c r="G46" i="13"/>
  <c r="E46" i="13"/>
  <c r="D43" i="13"/>
  <c r="C43" i="13"/>
  <c r="F42" i="13"/>
  <c r="E42" i="13"/>
  <c r="F41" i="13"/>
  <c r="E41" i="13"/>
  <c r="F40" i="13"/>
  <c r="E40" i="13"/>
  <c r="F39" i="13"/>
  <c r="E39" i="13"/>
  <c r="E34" i="13"/>
  <c r="D32" i="13"/>
  <c r="C32" i="13"/>
  <c r="E31" i="13"/>
  <c r="E30" i="13"/>
  <c r="E29" i="13"/>
  <c r="E28" i="13"/>
  <c r="E26" i="13"/>
  <c r="H23" i="13" s="1"/>
  <c r="D26" i="13"/>
  <c r="C26" i="13"/>
  <c r="F25" i="13" s="1"/>
  <c r="G25" i="13"/>
  <c r="E25" i="13"/>
  <c r="G24" i="13"/>
  <c r="E24" i="13"/>
  <c r="G23" i="13"/>
  <c r="E23" i="13"/>
  <c r="H22" i="13"/>
  <c r="G22" i="13"/>
  <c r="E22" i="13"/>
  <c r="D20" i="13"/>
  <c r="C20" i="13"/>
  <c r="F19" i="13"/>
  <c r="E19" i="13"/>
  <c r="F18" i="13"/>
  <c r="E18" i="13"/>
  <c r="G17" i="13"/>
  <c r="F17" i="13"/>
  <c r="E17" i="13"/>
  <c r="F16" i="13"/>
  <c r="E16" i="13"/>
  <c r="D14" i="13"/>
  <c r="C14" i="13"/>
  <c r="C33" i="13" s="1"/>
  <c r="F13" i="13"/>
  <c r="E13" i="13"/>
  <c r="E12" i="13"/>
  <c r="F11" i="13"/>
  <c r="E11" i="13"/>
  <c r="E10" i="13"/>
  <c r="E6" i="13"/>
  <c r="E76" i="11"/>
  <c r="E75" i="11"/>
  <c r="E72" i="11"/>
  <c r="D68" i="11"/>
  <c r="E67" i="11"/>
  <c r="D66" i="11"/>
  <c r="C66" i="11"/>
  <c r="F65" i="11"/>
  <c r="E65" i="11"/>
  <c r="E64" i="11"/>
  <c r="F63" i="11"/>
  <c r="E63" i="11"/>
  <c r="E62" i="11"/>
  <c r="E60" i="11"/>
  <c r="E59" i="11"/>
  <c r="D57" i="11"/>
  <c r="G56" i="11" s="1"/>
  <c r="C57" i="11"/>
  <c r="F56" i="11"/>
  <c r="E56" i="11"/>
  <c r="G55" i="11"/>
  <c r="F55" i="11"/>
  <c r="E55" i="11"/>
  <c r="G54" i="11"/>
  <c r="F54" i="11"/>
  <c r="E54" i="11"/>
  <c r="F53" i="11"/>
  <c r="E53" i="11"/>
  <c r="D50" i="11"/>
  <c r="C50" i="11"/>
  <c r="F48" i="11" s="1"/>
  <c r="F49" i="11"/>
  <c r="E49" i="11"/>
  <c r="E48" i="11"/>
  <c r="F47" i="11"/>
  <c r="E47" i="11"/>
  <c r="E46" i="11"/>
  <c r="D43" i="11"/>
  <c r="D78" i="11" s="1"/>
  <c r="C43" i="11"/>
  <c r="E42" i="11"/>
  <c r="E41" i="11"/>
  <c r="E40" i="11"/>
  <c r="E39" i="11"/>
  <c r="E34" i="11"/>
  <c r="E32" i="11"/>
  <c r="D32" i="11"/>
  <c r="C32" i="11"/>
  <c r="G31" i="11"/>
  <c r="F31" i="11"/>
  <c r="E31" i="11"/>
  <c r="G30" i="11"/>
  <c r="F30" i="11"/>
  <c r="E30" i="11"/>
  <c r="G29" i="11"/>
  <c r="F29" i="11"/>
  <c r="E29" i="11"/>
  <c r="G28" i="11"/>
  <c r="F28" i="11"/>
  <c r="E28" i="11"/>
  <c r="D26" i="11"/>
  <c r="C26" i="11"/>
  <c r="F25" i="11" s="1"/>
  <c r="E25" i="11"/>
  <c r="E24" i="11"/>
  <c r="E23" i="11"/>
  <c r="E22" i="11"/>
  <c r="D20" i="11"/>
  <c r="C20" i="11"/>
  <c r="E19" i="11"/>
  <c r="E18" i="11"/>
  <c r="E17" i="11"/>
  <c r="E16" i="11"/>
  <c r="E14" i="11"/>
  <c r="H12" i="11" s="1"/>
  <c r="D14" i="11"/>
  <c r="D33" i="11" s="1"/>
  <c r="D35" i="11" s="1"/>
  <c r="C14" i="11"/>
  <c r="F13" i="11" s="1"/>
  <c r="G13" i="11"/>
  <c r="E13" i="11"/>
  <c r="G12" i="11"/>
  <c r="E12" i="11"/>
  <c r="H11" i="11"/>
  <c r="G11" i="11"/>
  <c r="E11" i="11"/>
  <c r="H10" i="11"/>
  <c r="G10" i="11"/>
  <c r="E10" i="11"/>
  <c r="E6" i="11"/>
  <c r="C78" i="17"/>
  <c r="E76" i="17"/>
  <c r="E75" i="17"/>
  <c r="E72" i="17"/>
  <c r="C70" i="17"/>
  <c r="C74" i="17" s="1"/>
  <c r="C93" i="17" s="1"/>
  <c r="D68" i="17"/>
  <c r="E68" i="17" s="1"/>
  <c r="C68" i="17"/>
  <c r="E67" i="17"/>
  <c r="E66" i="17"/>
  <c r="D66" i="17"/>
  <c r="C66" i="17"/>
  <c r="F65" i="17" s="1"/>
  <c r="G65" i="17"/>
  <c r="E65" i="17"/>
  <c r="G64" i="17"/>
  <c r="E64" i="17"/>
  <c r="G63" i="17"/>
  <c r="E63" i="17"/>
  <c r="G62" i="17"/>
  <c r="E62" i="17"/>
  <c r="E60" i="17"/>
  <c r="E59" i="17"/>
  <c r="D57" i="17"/>
  <c r="E57" i="17" s="1"/>
  <c r="C57" i="17"/>
  <c r="F56" i="17" s="1"/>
  <c r="H56" i="17"/>
  <c r="E56" i="17"/>
  <c r="H55" i="17"/>
  <c r="E55" i="17"/>
  <c r="H54" i="17"/>
  <c r="E54" i="17"/>
  <c r="H53" i="17"/>
  <c r="E53" i="17"/>
  <c r="E50" i="17"/>
  <c r="D50" i="17"/>
  <c r="C50" i="17"/>
  <c r="F49" i="17" s="1"/>
  <c r="G49" i="17"/>
  <c r="E49" i="17"/>
  <c r="G48" i="17"/>
  <c r="E48" i="17"/>
  <c r="G47" i="17"/>
  <c r="E47" i="17"/>
  <c r="G46" i="17"/>
  <c r="E46" i="17"/>
  <c r="D43" i="17"/>
  <c r="C43" i="17"/>
  <c r="C79" i="17" s="1"/>
  <c r="F42" i="17"/>
  <c r="E42" i="17"/>
  <c r="F41" i="17"/>
  <c r="E41" i="17"/>
  <c r="F40" i="17"/>
  <c r="E40" i="17"/>
  <c r="G39" i="17"/>
  <c r="F39" i="17"/>
  <c r="E39" i="17"/>
  <c r="E34" i="17"/>
  <c r="D32" i="17"/>
  <c r="C32" i="17"/>
  <c r="E31" i="17"/>
  <c r="E30" i="17"/>
  <c r="E29" i="17"/>
  <c r="E28" i="17"/>
  <c r="E26" i="17"/>
  <c r="H23" i="17" s="1"/>
  <c r="D26" i="17"/>
  <c r="C26" i="17"/>
  <c r="F25" i="17" s="1"/>
  <c r="G25" i="17"/>
  <c r="E25" i="17"/>
  <c r="G24" i="17"/>
  <c r="E24" i="17"/>
  <c r="G23" i="17"/>
  <c r="E23" i="17"/>
  <c r="H22" i="17"/>
  <c r="G22" i="17"/>
  <c r="E22" i="17"/>
  <c r="D20" i="17"/>
  <c r="C20" i="17"/>
  <c r="F19" i="17"/>
  <c r="E19" i="17"/>
  <c r="F18" i="17"/>
  <c r="E18" i="17"/>
  <c r="G17" i="17"/>
  <c r="F17" i="17"/>
  <c r="E17" i="17"/>
  <c r="F16" i="17"/>
  <c r="E16" i="17"/>
  <c r="D14" i="17"/>
  <c r="C14" i="17"/>
  <c r="C33" i="17" s="1"/>
  <c r="F13" i="17"/>
  <c r="E13" i="17"/>
  <c r="E12" i="17"/>
  <c r="F11" i="17"/>
  <c r="E11" i="17"/>
  <c r="E10" i="17"/>
  <c r="E6" i="17"/>
  <c r="F66" i="13" l="1"/>
  <c r="C35" i="13"/>
  <c r="D33" i="13"/>
  <c r="C83" i="13"/>
  <c r="H49" i="13"/>
  <c r="H48" i="13"/>
  <c r="H47" i="13"/>
  <c r="H46" i="13"/>
  <c r="G16" i="13"/>
  <c r="E20" i="13"/>
  <c r="H25" i="13"/>
  <c r="F31" i="13"/>
  <c r="F30" i="13"/>
  <c r="F29" i="13"/>
  <c r="F28" i="13"/>
  <c r="D78" i="13"/>
  <c r="D70" i="13"/>
  <c r="D79" i="13"/>
  <c r="E43" i="13"/>
  <c r="G42" i="13"/>
  <c r="G41" i="13"/>
  <c r="G40" i="13"/>
  <c r="G39" i="13"/>
  <c r="F10" i="13"/>
  <c r="F12" i="13"/>
  <c r="E14" i="13"/>
  <c r="H10" i="13" s="1"/>
  <c r="G13" i="13"/>
  <c r="G12" i="13"/>
  <c r="G11" i="13"/>
  <c r="G10" i="13"/>
  <c r="G19" i="13"/>
  <c r="H24" i="13"/>
  <c r="E32" i="13"/>
  <c r="H11" i="13"/>
  <c r="G18" i="13"/>
  <c r="H65" i="13"/>
  <c r="H64" i="13"/>
  <c r="H63" i="13"/>
  <c r="H62" i="13"/>
  <c r="C79" i="13"/>
  <c r="F53" i="13"/>
  <c r="F54" i="13"/>
  <c r="F55" i="13"/>
  <c r="F56" i="13"/>
  <c r="C70" i="13"/>
  <c r="C74" i="13" s="1"/>
  <c r="C93" i="13" s="1"/>
  <c r="F22" i="13"/>
  <c r="F23" i="13"/>
  <c r="F24" i="13"/>
  <c r="G28" i="13"/>
  <c r="G29" i="13"/>
  <c r="G30" i="13"/>
  <c r="G31" i="13"/>
  <c r="F46" i="13"/>
  <c r="F47" i="13"/>
  <c r="F48" i="13"/>
  <c r="G53" i="13"/>
  <c r="G54" i="13"/>
  <c r="G55" i="13"/>
  <c r="G56" i="13"/>
  <c r="F62" i="13"/>
  <c r="F63" i="13"/>
  <c r="F64" i="13"/>
  <c r="H40" i="11"/>
  <c r="H18" i="11"/>
  <c r="H41" i="11"/>
  <c r="H42" i="11"/>
  <c r="H16" i="11"/>
  <c r="H39" i="11"/>
  <c r="D82" i="11"/>
  <c r="D80" i="11"/>
  <c r="H22" i="11"/>
  <c r="H24" i="11"/>
  <c r="H31" i="11"/>
  <c r="H30" i="11"/>
  <c r="H29" i="11"/>
  <c r="H28" i="11"/>
  <c r="C78" i="11"/>
  <c r="C70" i="11"/>
  <c r="C74" i="11" s="1"/>
  <c r="C93" i="11" s="1"/>
  <c r="F42" i="11"/>
  <c r="F41" i="11"/>
  <c r="F40" i="11"/>
  <c r="F39" i="11"/>
  <c r="C79" i="11"/>
  <c r="H49" i="11"/>
  <c r="F22" i="11"/>
  <c r="F24" i="11"/>
  <c r="E26" i="11"/>
  <c r="G25" i="11"/>
  <c r="G24" i="11"/>
  <c r="G23" i="11"/>
  <c r="G22" i="11"/>
  <c r="H64" i="11"/>
  <c r="C68" i="11"/>
  <c r="E68" i="11"/>
  <c r="H13" i="11"/>
  <c r="F19" i="11"/>
  <c r="F18" i="11"/>
  <c r="F17" i="11"/>
  <c r="F16" i="11"/>
  <c r="H23" i="11"/>
  <c r="H25" i="11"/>
  <c r="H46" i="11"/>
  <c r="G53" i="11"/>
  <c r="E57" i="11"/>
  <c r="F62" i="11"/>
  <c r="F64" i="11"/>
  <c r="E66" i="11"/>
  <c r="G65" i="11"/>
  <c r="G64" i="11"/>
  <c r="G63" i="11"/>
  <c r="G62" i="11"/>
  <c r="E20" i="11"/>
  <c r="F23" i="11"/>
  <c r="F46" i="11"/>
  <c r="E50" i="11"/>
  <c r="H47" i="11" s="1"/>
  <c r="G49" i="11"/>
  <c r="G48" i="11"/>
  <c r="G47" i="11"/>
  <c r="G46" i="11"/>
  <c r="H63" i="11"/>
  <c r="H65" i="11"/>
  <c r="G66" i="11"/>
  <c r="D83" i="11"/>
  <c r="C33" i="11"/>
  <c r="D79" i="11"/>
  <c r="F10" i="11"/>
  <c r="F11" i="11"/>
  <c r="F12" i="11"/>
  <c r="G16" i="11"/>
  <c r="G17" i="11"/>
  <c r="G18" i="11"/>
  <c r="G19" i="11"/>
  <c r="G39" i="11"/>
  <c r="G40" i="11"/>
  <c r="G41" i="11"/>
  <c r="G42" i="11"/>
  <c r="E43" i="11"/>
  <c r="D70" i="11"/>
  <c r="C77" i="17"/>
  <c r="F66" i="17"/>
  <c r="C35" i="17"/>
  <c r="D33" i="17"/>
  <c r="C81" i="17"/>
  <c r="H65" i="17"/>
  <c r="H64" i="17"/>
  <c r="H63" i="17"/>
  <c r="H62" i="17"/>
  <c r="H10" i="17"/>
  <c r="H12" i="17"/>
  <c r="G16" i="17"/>
  <c r="E20" i="17"/>
  <c r="H25" i="17"/>
  <c r="F31" i="17"/>
  <c r="F30" i="17"/>
  <c r="F29" i="17"/>
  <c r="F28" i="17"/>
  <c r="H49" i="17"/>
  <c r="H48" i="17"/>
  <c r="H47" i="17"/>
  <c r="H46" i="17"/>
  <c r="F10" i="17"/>
  <c r="F12" i="17"/>
  <c r="E14" i="17"/>
  <c r="G13" i="17"/>
  <c r="G12" i="17"/>
  <c r="G11" i="17"/>
  <c r="G10" i="17"/>
  <c r="G19" i="17"/>
  <c r="H24" i="17"/>
  <c r="E32" i="17"/>
  <c r="D78" i="17"/>
  <c r="D70" i="17"/>
  <c r="E43" i="17"/>
  <c r="G42" i="17"/>
  <c r="G41" i="17"/>
  <c r="G40" i="17"/>
  <c r="D79" i="17"/>
  <c r="H11" i="17"/>
  <c r="H13" i="17"/>
  <c r="G18" i="17"/>
  <c r="C83" i="17"/>
  <c r="F53" i="17"/>
  <c r="F54" i="17"/>
  <c r="F55" i="17"/>
  <c r="F22" i="17"/>
  <c r="F23" i="17"/>
  <c r="F24" i="17"/>
  <c r="G28" i="17"/>
  <c r="G29" i="17"/>
  <c r="G30" i="17"/>
  <c r="G31" i="17"/>
  <c r="F46" i="17"/>
  <c r="F47" i="17"/>
  <c r="F48" i="17"/>
  <c r="G53" i="17"/>
  <c r="G54" i="17"/>
  <c r="G55" i="17"/>
  <c r="G56" i="17"/>
  <c r="F62" i="17"/>
  <c r="F63" i="17"/>
  <c r="F64" i="17"/>
  <c r="H19" i="13" l="1"/>
  <c r="H18" i="13"/>
  <c r="H17" i="13"/>
  <c r="H16" i="13"/>
  <c r="H31" i="13"/>
  <c r="H29" i="13"/>
  <c r="D74" i="13"/>
  <c r="E70" i="13"/>
  <c r="G66" i="13"/>
  <c r="E33" i="13"/>
  <c r="D77" i="13"/>
  <c r="D35" i="13"/>
  <c r="C77" i="13"/>
  <c r="H12" i="13"/>
  <c r="H30" i="13"/>
  <c r="D83" i="13"/>
  <c r="H13" i="13"/>
  <c r="E79" i="13"/>
  <c r="H42" i="13"/>
  <c r="H41" i="13"/>
  <c r="H40" i="13"/>
  <c r="H39" i="13"/>
  <c r="E83" i="13"/>
  <c r="E78" i="13"/>
  <c r="C82" i="13"/>
  <c r="C80" i="13"/>
  <c r="H28" i="13"/>
  <c r="C77" i="11"/>
  <c r="C35" i="11"/>
  <c r="H66" i="11"/>
  <c r="H56" i="11"/>
  <c r="H55" i="11"/>
  <c r="H54" i="11"/>
  <c r="H53" i="11"/>
  <c r="H62" i="11"/>
  <c r="D74" i="11"/>
  <c r="E70" i="11"/>
  <c r="C81" i="11"/>
  <c r="F66" i="11"/>
  <c r="E33" i="11"/>
  <c r="E79" i="11"/>
  <c r="E83" i="11"/>
  <c r="E78" i="11"/>
  <c r="H48" i="11"/>
  <c r="C83" i="11"/>
  <c r="H19" i="11"/>
  <c r="H17" i="11"/>
  <c r="E83" i="17"/>
  <c r="E78" i="17"/>
  <c r="H42" i="17"/>
  <c r="H41" i="17"/>
  <c r="H40" i="17"/>
  <c r="H39" i="17"/>
  <c r="E79" i="17"/>
  <c r="H31" i="17"/>
  <c r="H29" i="17"/>
  <c r="H28" i="17"/>
  <c r="E70" i="17"/>
  <c r="D74" i="17"/>
  <c r="D77" i="17"/>
  <c r="G66" i="17"/>
  <c r="E33" i="17"/>
  <c r="D35" i="17"/>
  <c r="H30" i="17"/>
  <c r="C82" i="17"/>
  <c r="C80" i="17"/>
  <c r="D83" i="17"/>
  <c r="H19" i="17"/>
  <c r="H18" i="17"/>
  <c r="H17" i="17"/>
  <c r="H16" i="17"/>
  <c r="E93" i="13" l="1"/>
  <c r="E74" i="13"/>
  <c r="E77" i="13" s="1"/>
  <c r="H66" i="13"/>
  <c r="E35" i="13"/>
  <c r="D80" i="13"/>
  <c r="D82" i="13"/>
  <c r="C80" i="11"/>
  <c r="E35" i="11"/>
  <c r="C82" i="11"/>
  <c r="E77" i="11"/>
  <c r="E93" i="11"/>
  <c r="E74" i="11"/>
  <c r="D77" i="11"/>
  <c r="D80" i="17"/>
  <c r="E35" i="17"/>
  <c r="D82" i="17"/>
  <c r="E74" i="17"/>
  <c r="E93" i="17"/>
  <c r="E77" i="17"/>
  <c r="H66" i="17"/>
  <c r="E80" i="13" l="1"/>
  <c r="E82" i="13"/>
  <c r="E80" i="11"/>
  <c r="E82" i="11"/>
  <c r="E80" i="17"/>
  <c r="E82" i="17"/>
  <c r="E76" i="1" l="1"/>
  <c r="E75" i="1"/>
  <c r="E72" i="1"/>
  <c r="E67" i="1"/>
  <c r="D66" i="1"/>
  <c r="C66" i="1"/>
  <c r="F65" i="1"/>
  <c r="E65" i="1"/>
  <c r="F64" i="1"/>
  <c r="E64" i="1"/>
  <c r="F63" i="1"/>
  <c r="E63" i="1"/>
  <c r="F62" i="1"/>
  <c r="E62" i="1"/>
  <c r="E60" i="1"/>
  <c r="E59" i="1"/>
  <c r="E57" i="1"/>
  <c r="D57" i="1"/>
  <c r="C57" i="1"/>
  <c r="G56" i="1"/>
  <c r="F56" i="1"/>
  <c r="E56" i="1"/>
  <c r="G55" i="1"/>
  <c r="F55" i="1"/>
  <c r="E55" i="1"/>
  <c r="G54" i="1"/>
  <c r="F54" i="1"/>
  <c r="E54" i="1"/>
  <c r="G53" i="1"/>
  <c r="F53" i="1"/>
  <c r="E53" i="1"/>
  <c r="D50" i="1"/>
  <c r="C50" i="1"/>
  <c r="F49" i="1" s="1"/>
  <c r="E49" i="1"/>
  <c r="E48" i="1"/>
  <c r="E47" i="1"/>
  <c r="E46" i="1"/>
  <c r="D43" i="1"/>
  <c r="C43" i="1"/>
  <c r="E42" i="1"/>
  <c r="E41" i="1"/>
  <c r="E40" i="1"/>
  <c r="E39" i="1"/>
  <c r="E34" i="1"/>
  <c r="D32" i="1"/>
  <c r="G31" i="1" s="1"/>
  <c r="C32" i="1"/>
  <c r="F31" i="1"/>
  <c r="E31" i="1"/>
  <c r="G30" i="1"/>
  <c r="F30" i="1"/>
  <c r="E30" i="1"/>
  <c r="G29" i="1"/>
  <c r="F29" i="1"/>
  <c r="E29" i="1"/>
  <c r="F28" i="1"/>
  <c r="E28" i="1"/>
  <c r="D26" i="1"/>
  <c r="C26" i="1"/>
  <c r="F24" i="1" s="1"/>
  <c r="F25" i="1"/>
  <c r="E25" i="1"/>
  <c r="E24" i="1"/>
  <c r="F23" i="1"/>
  <c r="E23" i="1"/>
  <c r="E22" i="1"/>
  <c r="D20" i="1"/>
  <c r="C20" i="1"/>
  <c r="E19" i="1"/>
  <c r="E18" i="1"/>
  <c r="E17" i="1"/>
  <c r="E16" i="1"/>
  <c r="E14" i="1"/>
  <c r="D14" i="1"/>
  <c r="C14" i="1"/>
  <c r="F13" i="1" s="1"/>
  <c r="H13" i="1"/>
  <c r="G13" i="1"/>
  <c r="E13" i="1"/>
  <c r="H12" i="1"/>
  <c r="G12" i="1"/>
  <c r="E12" i="1"/>
  <c r="H11" i="1"/>
  <c r="G11" i="1"/>
  <c r="E11" i="1"/>
  <c r="H10" i="1"/>
  <c r="G10" i="1"/>
  <c r="E10" i="1"/>
  <c r="E6" i="1"/>
  <c r="C78" i="6"/>
  <c r="E76" i="6"/>
  <c r="E75" i="6"/>
  <c r="E72" i="6"/>
  <c r="C70" i="6"/>
  <c r="C74" i="6" s="1"/>
  <c r="C93" i="6" s="1"/>
  <c r="D68" i="6"/>
  <c r="E68" i="6" s="1"/>
  <c r="C68" i="6"/>
  <c r="E67" i="6"/>
  <c r="E66" i="6"/>
  <c r="D66" i="6"/>
  <c r="G65" i="6"/>
  <c r="F65" i="6"/>
  <c r="E65" i="6"/>
  <c r="G64" i="6"/>
  <c r="F64" i="6"/>
  <c r="E64" i="6"/>
  <c r="G63" i="6"/>
  <c r="F63" i="6"/>
  <c r="E63" i="6"/>
  <c r="G62" i="6"/>
  <c r="F62" i="6"/>
  <c r="E62" i="6"/>
  <c r="E60" i="6"/>
  <c r="E59" i="6"/>
  <c r="E57" i="6"/>
  <c r="D57" i="6"/>
  <c r="C57" i="6"/>
  <c r="F56" i="6" s="1"/>
  <c r="G56" i="6"/>
  <c r="E56" i="6"/>
  <c r="G55" i="6"/>
  <c r="E55" i="6"/>
  <c r="G54" i="6"/>
  <c r="E54" i="6"/>
  <c r="G53" i="6"/>
  <c r="E53" i="6"/>
  <c r="D50" i="6"/>
  <c r="C50" i="6"/>
  <c r="F49" i="6"/>
  <c r="E49" i="6"/>
  <c r="F48" i="6"/>
  <c r="E48" i="6"/>
  <c r="F47" i="6"/>
  <c r="E47" i="6"/>
  <c r="F46" i="6"/>
  <c r="E46" i="6"/>
  <c r="D43" i="6"/>
  <c r="C43" i="6"/>
  <c r="E42" i="6"/>
  <c r="F41" i="6"/>
  <c r="E41" i="6"/>
  <c r="F40" i="6"/>
  <c r="E40" i="6"/>
  <c r="F39" i="6"/>
  <c r="E39" i="6"/>
  <c r="E34" i="6"/>
  <c r="C33" i="6"/>
  <c r="E32" i="6"/>
  <c r="D32" i="6"/>
  <c r="C32" i="6"/>
  <c r="F31" i="6" s="1"/>
  <c r="H31" i="6"/>
  <c r="G31" i="6"/>
  <c r="E31" i="6"/>
  <c r="H30" i="6"/>
  <c r="G30" i="6"/>
  <c r="E30" i="6"/>
  <c r="H29" i="6"/>
  <c r="G29" i="6"/>
  <c r="E29" i="6"/>
  <c r="H28" i="6"/>
  <c r="G28" i="6"/>
  <c r="E28" i="6"/>
  <c r="E26" i="6"/>
  <c r="D26" i="6"/>
  <c r="C26" i="6"/>
  <c r="G25" i="6"/>
  <c r="F25" i="6"/>
  <c r="E25" i="6"/>
  <c r="G24" i="6"/>
  <c r="F24" i="6"/>
  <c r="E24" i="6"/>
  <c r="G23" i="6"/>
  <c r="F23" i="6"/>
  <c r="E23" i="6"/>
  <c r="G22" i="6"/>
  <c r="F22" i="6"/>
  <c r="E22" i="6"/>
  <c r="D20" i="6"/>
  <c r="C20" i="6"/>
  <c r="E19" i="6"/>
  <c r="E18" i="6"/>
  <c r="E17" i="6"/>
  <c r="E16" i="6"/>
  <c r="D14" i="6"/>
  <c r="C14" i="6"/>
  <c r="E13" i="6"/>
  <c r="E12" i="6"/>
  <c r="E11" i="6"/>
  <c r="E10" i="6"/>
  <c r="E6" i="6"/>
  <c r="E6" i="10"/>
  <c r="E10" i="10"/>
  <c r="H10" i="10" s="1"/>
  <c r="F10" i="10"/>
  <c r="G10" i="10"/>
  <c r="E11" i="10"/>
  <c r="H11" i="10" s="1"/>
  <c r="F11" i="10"/>
  <c r="G11" i="10"/>
  <c r="E12" i="10"/>
  <c r="H12" i="10" s="1"/>
  <c r="F12" i="10"/>
  <c r="G12" i="10"/>
  <c r="E13" i="10"/>
  <c r="H13" i="10" s="1"/>
  <c r="F13" i="10"/>
  <c r="G13" i="10"/>
  <c r="C14" i="10"/>
  <c r="D14" i="10"/>
  <c r="E14" i="10"/>
  <c r="E16" i="10"/>
  <c r="F16" i="10"/>
  <c r="G16" i="10"/>
  <c r="H16" i="10"/>
  <c r="E17" i="10"/>
  <c r="F17" i="10"/>
  <c r="G17" i="10"/>
  <c r="H17" i="10"/>
  <c r="E18" i="10"/>
  <c r="F18" i="10"/>
  <c r="G18" i="10"/>
  <c r="H18" i="10"/>
  <c r="E19" i="10"/>
  <c r="F19" i="10"/>
  <c r="G19" i="10"/>
  <c r="H19" i="10"/>
  <c r="C20" i="10"/>
  <c r="D20" i="10"/>
  <c r="E20" i="10"/>
  <c r="E22" i="10"/>
  <c r="G22" i="10"/>
  <c r="E23" i="10"/>
  <c r="G23" i="10"/>
  <c r="E24" i="10"/>
  <c r="G24" i="10"/>
  <c r="E25" i="10"/>
  <c r="G25" i="10"/>
  <c r="C26" i="10"/>
  <c r="F22" i="10" s="1"/>
  <c r="D26" i="10"/>
  <c r="E28" i="10"/>
  <c r="F28" i="10"/>
  <c r="E29" i="10"/>
  <c r="F29" i="10"/>
  <c r="E30" i="10"/>
  <c r="F30" i="10"/>
  <c r="E31" i="10"/>
  <c r="F31" i="10"/>
  <c r="C32" i="10"/>
  <c r="D32" i="10"/>
  <c r="G28" i="10" s="1"/>
  <c r="E34" i="10"/>
  <c r="E39" i="10"/>
  <c r="F39" i="10"/>
  <c r="G39" i="10"/>
  <c r="H39" i="10"/>
  <c r="E40" i="10"/>
  <c r="F40" i="10"/>
  <c r="G40" i="10"/>
  <c r="H40" i="10"/>
  <c r="E41" i="10"/>
  <c r="F41" i="10"/>
  <c r="G41" i="10"/>
  <c r="H41" i="10"/>
  <c r="E42" i="10"/>
  <c r="F42" i="10"/>
  <c r="G42" i="10"/>
  <c r="H42" i="10"/>
  <c r="C43" i="10"/>
  <c r="D43" i="10"/>
  <c r="E43" i="10"/>
  <c r="E46" i="10"/>
  <c r="G46" i="10"/>
  <c r="E47" i="10"/>
  <c r="G47" i="10"/>
  <c r="E48" i="10"/>
  <c r="G48" i="10"/>
  <c r="E49" i="10"/>
  <c r="G49" i="10"/>
  <c r="C50" i="10"/>
  <c r="F46" i="10" s="1"/>
  <c r="D50" i="10"/>
  <c r="E53" i="10"/>
  <c r="F53" i="10"/>
  <c r="E54" i="10"/>
  <c r="F54" i="10"/>
  <c r="E55" i="10"/>
  <c r="F55" i="10"/>
  <c r="E56" i="10"/>
  <c r="F56" i="10"/>
  <c r="C57" i="10"/>
  <c r="D57" i="10"/>
  <c r="G53" i="10" s="1"/>
  <c r="E59" i="10"/>
  <c r="E60" i="10"/>
  <c r="E62" i="10"/>
  <c r="G62" i="10"/>
  <c r="E63" i="10"/>
  <c r="G63" i="10"/>
  <c r="E64" i="10"/>
  <c r="G64" i="10"/>
  <c r="E65" i="10"/>
  <c r="G65" i="10"/>
  <c r="C66" i="10"/>
  <c r="F62" i="10" s="1"/>
  <c r="D66" i="10"/>
  <c r="E67" i="10"/>
  <c r="D68" i="10"/>
  <c r="E72" i="10"/>
  <c r="E75" i="10"/>
  <c r="E76" i="10"/>
  <c r="E76" i="7"/>
  <c r="E75" i="7"/>
  <c r="E72" i="7"/>
  <c r="D68" i="7"/>
  <c r="E68" i="7" s="1"/>
  <c r="C68" i="7"/>
  <c r="E67" i="7"/>
  <c r="E66" i="7"/>
  <c r="G65" i="7"/>
  <c r="F65" i="7"/>
  <c r="E65" i="7"/>
  <c r="G64" i="7"/>
  <c r="F64" i="7"/>
  <c r="E64" i="7"/>
  <c r="G63" i="7"/>
  <c r="F63" i="7"/>
  <c r="E63" i="7"/>
  <c r="G62" i="7"/>
  <c r="F62" i="7"/>
  <c r="E62" i="7"/>
  <c r="H62" i="7" s="1"/>
  <c r="E60" i="7"/>
  <c r="E59" i="7"/>
  <c r="D57" i="7"/>
  <c r="C57" i="7"/>
  <c r="F56" i="7"/>
  <c r="E56" i="7"/>
  <c r="F55" i="7"/>
  <c r="E55" i="7"/>
  <c r="F54" i="7"/>
  <c r="E54" i="7"/>
  <c r="F53" i="7"/>
  <c r="E53" i="7"/>
  <c r="D50" i="7"/>
  <c r="C50" i="7"/>
  <c r="F48" i="7" s="1"/>
  <c r="F49" i="7"/>
  <c r="E49" i="7"/>
  <c r="E48" i="7"/>
  <c r="F47" i="7"/>
  <c r="E47" i="7"/>
  <c r="E46" i="7"/>
  <c r="D43" i="7"/>
  <c r="C43" i="7"/>
  <c r="E42" i="7"/>
  <c r="E41" i="7"/>
  <c r="E40" i="7"/>
  <c r="E39" i="7"/>
  <c r="E34" i="7"/>
  <c r="E32" i="7"/>
  <c r="D32" i="7"/>
  <c r="C32" i="7"/>
  <c r="G31" i="7"/>
  <c r="F31" i="7"/>
  <c r="E31" i="7"/>
  <c r="G30" i="7"/>
  <c r="F30" i="7"/>
  <c r="E30" i="7"/>
  <c r="G29" i="7"/>
  <c r="F29" i="7"/>
  <c r="E29" i="7"/>
  <c r="G28" i="7"/>
  <c r="F28" i="7"/>
  <c r="E28" i="7"/>
  <c r="D26" i="7"/>
  <c r="C26" i="7"/>
  <c r="F25" i="7" s="1"/>
  <c r="E25" i="7"/>
  <c r="E24" i="7"/>
  <c r="E23" i="7"/>
  <c r="E22" i="7"/>
  <c r="D20" i="7"/>
  <c r="C20" i="7"/>
  <c r="E19" i="7"/>
  <c r="E18" i="7"/>
  <c r="E17" i="7"/>
  <c r="E16" i="7"/>
  <c r="E14" i="7"/>
  <c r="H12" i="7" s="1"/>
  <c r="D14" i="7"/>
  <c r="D33" i="7" s="1"/>
  <c r="C14" i="7"/>
  <c r="F13" i="7" s="1"/>
  <c r="G13" i="7"/>
  <c r="E13" i="7"/>
  <c r="G12" i="7"/>
  <c r="E12" i="7"/>
  <c r="H11" i="7"/>
  <c r="G11" i="7"/>
  <c r="E11" i="7"/>
  <c r="H10" i="7"/>
  <c r="G10" i="7"/>
  <c r="E10" i="7"/>
  <c r="E6" i="7"/>
  <c r="A34" i="9"/>
  <c r="A40" i="9" s="1"/>
  <c r="A54" i="9" s="1"/>
  <c r="A60" i="9" s="1"/>
  <c r="A66" i="9" s="1"/>
  <c r="A39" i="9"/>
  <c r="A46" i="9" s="1"/>
  <c r="A32" i="9"/>
  <c r="A38" i="9" s="1"/>
  <c r="A45" i="9" s="1"/>
  <c r="F66" i="9"/>
  <c r="E66" i="9"/>
  <c r="D66" i="9"/>
  <c r="C66" i="9"/>
  <c r="F65" i="9"/>
  <c r="E65" i="9"/>
  <c r="D65" i="9"/>
  <c r="C65" i="9"/>
  <c r="F64" i="9"/>
  <c r="E64" i="9"/>
  <c r="D64" i="9"/>
  <c r="C64" i="9"/>
  <c r="F47" i="9"/>
  <c r="E47" i="9"/>
  <c r="D47" i="9"/>
  <c r="C47" i="9"/>
  <c r="F46" i="9"/>
  <c r="E46" i="9"/>
  <c r="D46" i="9"/>
  <c r="C46" i="9"/>
  <c r="F45" i="9"/>
  <c r="E45" i="9"/>
  <c r="D45" i="9"/>
  <c r="C45" i="9"/>
  <c r="F60" i="9"/>
  <c r="E60" i="9"/>
  <c r="D60" i="9"/>
  <c r="C60" i="9"/>
  <c r="F54" i="9"/>
  <c r="E54" i="9"/>
  <c r="D54" i="9"/>
  <c r="C54" i="9"/>
  <c r="F40" i="9"/>
  <c r="E40" i="9"/>
  <c r="D40" i="9"/>
  <c r="C40" i="9"/>
  <c r="F34" i="9"/>
  <c r="E34" i="9"/>
  <c r="D34" i="9"/>
  <c r="C34" i="9"/>
  <c r="E76" i="21"/>
  <c r="E72" i="21"/>
  <c r="D68" i="21"/>
  <c r="E67" i="21"/>
  <c r="D66" i="21"/>
  <c r="C66" i="21"/>
  <c r="F65" i="21"/>
  <c r="E65" i="21"/>
  <c r="E64" i="21"/>
  <c r="F63" i="21"/>
  <c r="E63" i="21"/>
  <c r="E62" i="21"/>
  <c r="E60" i="21"/>
  <c r="E59" i="21"/>
  <c r="D57" i="21"/>
  <c r="G56" i="21" s="1"/>
  <c r="C57" i="21"/>
  <c r="F56" i="21"/>
  <c r="E56" i="21"/>
  <c r="G55" i="21"/>
  <c r="F55" i="21"/>
  <c r="E55" i="21"/>
  <c r="G54" i="21"/>
  <c r="F54" i="21"/>
  <c r="E54" i="21"/>
  <c r="F53" i="21"/>
  <c r="E53" i="21"/>
  <c r="D50" i="21"/>
  <c r="C50" i="21"/>
  <c r="F48" i="21" s="1"/>
  <c r="F49" i="21"/>
  <c r="E49" i="21"/>
  <c r="E48" i="21"/>
  <c r="F47" i="21"/>
  <c r="E47" i="21"/>
  <c r="E46" i="21"/>
  <c r="D43" i="21"/>
  <c r="D78" i="21" s="1"/>
  <c r="C43" i="21"/>
  <c r="E42" i="21"/>
  <c r="E41" i="21"/>
  <c r="E40" i="21"/>
  <c r="E39" i="21"/>
  <c r="E34" i="21"/>
  <c r="E32" i="21"/>
  <c r="D32" i="21"/>
  <c r="C32" i="21"/>
  <c r="G31" i="21"/>
  <c r="F31" i="21"/>
  <c r="E31" i="21"/>
  <c r="G30" i="21"/>
  <c r="F30" i="21"/>
  <c r="E30" i="21"/>
  <c r="G29" i="21"/>
  <c r="F29" i="21"/>
  <c r="E29" i="21"/>
  <c r="G28" i="21"/>
  <c r="F28" i="21"/>
  <c r="E28" i="21"/>
  <c r="D26" i="21"/>
  <c r="C26" i="21"/>
  <c r="F25" i="21" s="1"/>
  <c r="E25" i="21"/>
  <c r="E24" i="21"/>
  <c r="E23" i="21"/>
  <c r="E22" i="21"/>
  <c r="D20" i="21"/>
  <c r="C20" i="21"/>
  <c r="E19" i="21"/>
  <c r="E18" i="21"/>
  <c r="E17" i="21"/>
  <c r="E16" i="21"/>
  <c r="E14" i="21"/>
  <c r="H12" i="21" s="1"/>
  <c r="D14" i="21"/>
  <c r="D33" i="21" s="1"/>
  <c r="D35" i="21" s="1"/>
  <c r="C14" i="21"/>
  <c r="F13" i="21" s="1"/>
  <c r="G13" i="21"/>
  <c r="E13" i="21"/>
  <c r="G12" i="21"/>
  <c r="E12" i="21"/>
  <c r="H11" i="21"/>
  <c r="G11" i="21"/>
  <c r="E11" i="21"/>
  <c r="H10" i="21"/>
  <c r="G10" i="21"/>
  <c r="E10" i="21"/>
  <c r="E6" i="21"/>
  <c r="E76" i="8"/>
  <c r="E75" i="8"/>
  <c r="E72" i="8"/>
  <c r="E67" i="8"/>
  <c r="D66" i="8"/>
  <c r="C66" i="8"/>
  <c r="F65" i="8"/>
  <c r="E65" i="8"/>
  <c r="E64" i="8"/>
  <c r="F63" i="8"/>
  <c r="E63" i="8"/>
  <c r="E62" i="8"/>
  <c r="E60" i="8"/>
  <c r="E59" i="8"/>
  <c r="D57" i="8"/>
  <c r="E57" i="8" s="1"/>
  <c r="C57" i="8"/>
  <c r="G56" i="8"/>
  <c r="F56" i="8"/>
  <c r="E56" i="8"/>
  <c r="G55" i="8"/>
  <c r="F55" i="8"/>
  <c r="E55" i="8"/>
  <c r="G54" i="8"/>
  <c r="F54" i="8"/>
  <c r="E54" i="8"/>
  <c r="F53" i="8"/>
  <c r="E53" i="8"/>
  <c r="D50" i="8"/>
  <c r="C50" i="8"/>
  <c r="F49" i="8"/>
  <c r="E49" i="8"/>
  <c r="F48" i="8"/>
  <c r="E48" i="8"/>
  <c r="F47" i="8"/>
  <c r="E47" i="8"/>
  <c r="F46" i="8"/>
  <c r="E46" i="8"/>
  <c r="D43" i="8"/>
  <c r="C43" i="8"/>
  <c r="E42" i="8"/>
  <c r="E41" i="8"/>
  <c r="E40" i="8"/>
  <c r="E39" i="8"/>
  <c r="E34" i="8"/>
  <c r="D32" i="8"/>
  <c r="G30" i="8" s="1"/>
  <c r="C32" i="8"/>
  <c r="F31" i="8"/>
  <c r="E31" i="8"/>
  <c r="F30" i="8"/>
  <c r="E30" i="8"/>
  <c r="G29" i="8"/>
  <c r="F29" i="8"/>
  <c r="E29" i="8"/>
  <c r="F28" i="8"/>
  <c r="E28" i="8"/>
  <c r="D26" i="8"/>
  <c r="C26" i="8"/>
  <c r="F24" i="8" s="1"/>
  <c r="F25" i="8"/>
  <c r="E25" i="8"/>
  <c r="E24" i="8"/>
  <c r="F23" i="8"/>
  <c r="E23" i="8"/>
  <c r="E22" i="8"/>
  <c r="D20" i="8"/>
  <c r="E20" i="8" s="1"/>
  <c r="C20" i="8"/>
  <c r="E19" i="8"/>
  <c r="H19" i="8" s="1"/>
  <c r="H18" i="8"/>
  <c r="E18" i="8"/>
  <c r="E17" i="8"/>
  <c r="H17" i="8" s="1"/>
  <c r="H16" i="8"/>
  <c r="E16" i="8"/>
  <c r="E14" i="8"/>
  <c r="H13" i="8" s="1"/>
  <c r="D14" i="8"/>
  <c r="C14" i="8"/>
  <c r="F13" i="8" s="1"/>
  <c r="G13" i="8"/>
  <c r="E13" i="8"/>
  <c r="H12" i="8"/>
  <c r="G12" i="8"/>
  <c r="E12" i="8"/>
  <c r="H11" i="8"/>
  <c r="G11" i="8"/>
  <c r="E11" i="8"/>
  <c r="H10" i="8"/>
  <c r="G10" i="8"/>
  <c r="E10" i="8"/>
  <c r="E6" i="8"/>
  <c r="C78" i="14"/>
  <c r="E76" i="14"/>
  <c r="E75" i="14"/>
  <c r="E72" i="14"/>
  <c r="C70" i="14"/>
  <c r="C74" i="14" s="1"/>
  <c r="C93" i="14" s="1"/>
  <c r="D68" i="14"/>
  <c r="E68" i="14" s="1"/>
  <c r="C68" i="14"/>
  <c r="E67" i="14"/>
  <c r="E66" i="14"/>
  <c r="D66" i="14"/>
  <c r="C66" i="14"/>
  <c r="F65" i="14" s="1"/>
  <c r="G65" i="14"/>
  <c r="E65" i="14"/>
  <c r="G64" i="14"/>
  <c r="E64" i="14"/>
  <c r="G63" i="14"/>
  <c r="E63" i="14"/>
  <c r="G62" i="14"/>
  <c r="E62" i="14"/>
  <c r="E60" i="14"/>
  <c r="E59" i="14"/>
  <c r="D57" i="14"/>
  <c r="E57" i="14" s="1"/>
  <c r="C57" i="14"/>
  <c r="F56" i="14" s="1"/>
  <c r="H56" i="14"/>
  <c r="E56" i="14"/>
  <c r="H55" i="14"/>
  <c r="E55" i="14"/>
  <c r="H54" i="14"/>
  <c r="E54" i="14"/>
  <c r="H53" i="14"/>
  <c r="E53" i="14"/>
  <c r="E50" i="14"/>
  <c r="D50" i="14"/>
  <c r="C50" i="14"/>
  <c r="F49" i="14" s="1"/>
  <c r="G49" i="14"/>
  <c r="E49" i="14"/>
  <c r="G48" i="14"/>
  <c r="E48" i="14"/>
  <c r="G47" i="14"/>
  <c r="E47" i="14"/>
  <c r="G46" i="14"/>
  <c r="E46" i="14"/>
  <c r="D43" i="14"/>
  <c r="C43" i="14"/>
  <c r="C79" i="14" s="1"/>
  <c r="F42" i="14"/>
  <c r="E42" i="14"/>
  <c r="G41" i="14"/>
  <c r="F41" i="14"/>
  <c r="E41" i="14"/>
  <c r="F40" i="14"/>
  <c r="E40" i="14"/>
  <c r="G39" i="14"/>
  <c r="F39" i="14"/>
  <c r="E39" i="14"/>
  <c r="E34" i="14"/>
  <c r="D32" i="14"/>
  <c r="E32" i="14" s="1"/>
  <c r="H31" i="14" s="1"/>
  <c r="C32" i="14"/>
  <c r="E31" i="14"/>
  <c r="H30" i="14"/>
  <c r="E30" i="14"/>
  <c r="E29" i="14"/>
  <c r="H28" i="14"/>
  <c r="E28" i="14"/>
  <c r="E26" i="14"/>
  <c r="H23" i="14" s="1"/>
  <c r="D26" i="14"/>
  <c r="C26" i="14"/>
  <c r="F25" i="14" s="1"/>
  <c r="G25" i="14"/>
  <c r="E25" i="14"/>
  <c r="H24" i="14"/>
  <c r="G24" i="14"/>
  <c r="E24" i="14"/>
  <c r="G23" i="14"/>
  <c r="E23" i="14"/>
  <c r="H22" i="14"/>
  <c r="G22" i="14"/>
  <c r="E22" i="14"/>
  <c r="D20" i="14"/>
  <c r="C20" i="14"/>
  <c r="G19" i="14"/>
  <c r="F19" i="14"/>
  <c r="E19" i="14"/>
  <c r="F18" i="14"/>
  <c r="E18" i="14"/>
  <c r="G17" i="14"/>
  <c r="F17" i="14"/>
  <c r="E17" i="14"/>
  <c r="F16" i="14"/>
  <c r="E16" i="14"/>
  <c r="D14" i="14"/>
  <c r="D33" i="14" s="1"/>
  <c r="C14" i="14"/>
  <c r="C33" i="14" s="1"/>
  <c r="F13" i="14"/>
  <c r="E13" i="14"/>
  <c r="F12" i="14"/>
  <c r="E12" i="14"/>
  <c r="F11" i="14"/>
  <c r="E11" i="14"/>
  <c r="F10" i="14"/>
  <c r="E10" i="14"/>
  <c r="E6" i="14"/>
  <c r="E76" i="16"/>
  <c r="E75" i="16"/>
  <c r="E72" i="16"/>
  <c r="E67" i="16"/>
  <c r="D66" i="16"/>
  <c r="C66" i="16"/>
  <c r="F65" i="16"/>
  <c r="E65" i="16"/>
  <c r="F64" i="16"/>
  <c r="E64" i="16"/>
  <c r="F63" i="16"/>
  <c r="E63" i="16"/>
  <c r="F62" i="16"/>
  <c r="E62" i="16"/>
  <c r="E60" i="16"/>
  <c r="E59" i="16"/>
  <c r="E57" i="16"/>
  <c r="D57" i="16"/>
  <c r="C57" i="16"/>
  <c r="G56" i="16"/>
  <c r="F56" i="16"/>
  <c r="E56" i="16"/>
  <c r="G55" i="16"/>
  <c r="F55" i="16"/>
  <c r="E55" i="16"/>
  <c r="G54" i="16"/>
  <c r="F54" i="16"/>
  <c r="E54" i="16"/>
  <c r="G53" i="16"/>
  <c r="F53" i="16"/>
  <c r="E53" i="16"/>
  <c r="D50" i="16"/>
  <c r="C50" i="16"/>
  <c r="F49" i="16" s="1"/>
  <c r="E49" i="16"/>
  <c r="E48" i="16"/>
  <c r="E47" i="16"/>
  <c r="E46" i="16"/>
  <c r="D43" i="16"/>
  <c r="C43" i="16"/>
  <c r="E42" i="16"/>
  <c r="E41" i="16"/>
  <c r="E40" i="16"/>
  <c r="E39" i="16"/>
  <c r="E34" i="16"/>
  <c r="D32" i="16"/>
  <c r="G31" i="16" s="1"/>
  <c r="C32" i="16"/>
  <c r="F31" i="16"/>
  <c r="E31" i="16"/>
  <c r="G30" i="16"/>
  <c r="F30" i="16"/>
  <c r="E30" i="16"/>
  <c r="G29" i="16"/>
  <c r="F29" i="16"/>
  <c r="E29" i="16"/>
  <c r="F28" i="16"/>
  <c r="E28" i="16"/>
  <c r="D26" i="16"/>
  <c r="C26" i="16"/>
  <c r="F24" i="16" s="1"/>
  <c r="F25" i="16"/>
  <c r="E25" i="16"/>
  <c r="E24" i="16"/>
  <c r="F23" i="16"/>
  <c r="E23" i="16"/>
  <c r="E22" i="16"/>
  <c r="D20" i="16"/>
  <c r="C20" i="16"/>
  <c r="E19" i="16"/>
  <c r="E18" i="16"/>
  <c r="E17" i="16"/>
  <c r="E16" i="16"/>
  <c r="E14" i="16"/>
  <c r="D14" i="16"/>
  <c r="C14" i="16"/>
  <c r="F13" i="16" s="1"/>
  <c r="H13" i="16"/>
  <c r="G13" i="16"/>
  <c r="E13" i="16"/>
  <c r="H12" i="16"/>
  <c r="G12" i="16"/>
  <c r="E12" i="16"/>
  <c r="H11" i="16"/>
  <c r="G11" i="16"/>
  <c r="E11" i="16"/>
  <c r="H10" i="16"/>
  <c r="G10" i="16"/>
  <c r="E10" i="16"/>
  <c r="E6" i="16"/>
  <c r="F59" i="9"/>
  <c r="D59" i="9"/>
  <c r="C59" i="9"/>
  <c r="D58" i="9"/>
  <c r="F39" i="9"/>
  <c r="E39" i="9"/>
  <c r="D39" i="9"/>
  <c r="D38" i="9"/>
  <c r="D30" i="9"/>
  <c r="E30" i="9"/>
  <c r="F30" i="9"/>
  <c r="G30" i="9"/>
  <c r="C30" i="9"/>
  <c r="P36" i="9"/>
  <c r="O36" i="9"/>
  <c r="N36" i="9"/>
  <c r="M36" i="9"/>
  <c r="C78" i="3"/>
  <c r="E76" i="3"/>
  <c r="E75" i="3"/>
  <c r="E72" i="3"/>
  <c r="C70" i="3"/>
  <c r="C74" i="3" s="1"/>
  <c r="C93" i="3" s="1"/>
  <c r="D68" i="3"/>
  <c r="E68" i="3" s="1"/>
  <c r="C68" i="3"/>
  <c r="E67" i="3"/>
  <c r="E66" i="3"/>
  <c r="D66" i="3"/>
  <c r="C66" i="3"/>
  <c r="F65" i="3" s="1"/>
  <c r="G65" i="3"/>
  <c r="E65" i="3"/>
  <c r="G64" i="3"/>
  <c r="E64" i="3"/>
  <c r="G63" i="3"/>
  <c r="E63" i="3"/>
  <c r="G62" i="3"/>
  <c r="E62" i="3"/>
  <c r="E60" i="3"/>
  <c r="E59" i="3"/>
  <c r="D57" i="3"/>
  <c r="E57" i="3" s="1"/>
  <c r="C57" i="3"/>
  <c r="F56" i="3" s="1"/>
  <c r="H56" i="3"/>
  <c r="E56" i="3"/>
  <c r="H55" i="3"/>
  <c r="E55" i="3"/>
  <c r="H54" i="3"/>
  <c r="E54" i="3"/>
  <c r="H53" i="3"/>
  <c r="E53" i="3"/>
  <c r="E50" i="3"/>
  <c r="D50" i="3"/>
  <c r="C50" i="3"/>
  <c r="F49" i="3" s="1"/>
  <c r="G49" i="3"/>
  <c r="E49" i="3"/>
  <c r="G48" i="3"/>
  <c r="E48" i="3"/>
  <c r="G47" i="3"/>
  <c r="E47" i="3"/>
  <c r="G46" i="3"/>
  <c r="E46" i="3"/>
  <c r="D43" i="3"/>
  <c r="C43" i="3"/>
  <c r="C79" i="3" s="1"/>
  <c r="F42" i="3"/>
  <c r="E42" i="3"/>
  <c r="F41" i="3"/>
  <c r="E41" i="3"/>
  <c r="F40" i="3"/>
  <c r="E40" i="3"/>
  <c r="G39" i="3"/>
  <c r="F39" i="3"/>
  <c r="E39" i="3"/>
  <c r="E34" i="3"/>
  <c r="D32" i="3"/>
  <c r="C32" i="3"/>
  <c r="E31" i="3"/>
  <c r="E30" i="3"/>
  <c r="E29" i="3"/>
  <c r="E28" i="3"/>
  <c r="E26" i="3"/>
  <c r="H23" i="3" s="1"/>
  <c r="D26" i="3"/>
  <c r="C26" i="3"/>
  <c r="F25" i="3" s="1"/>
  <c r="G25" i="3"/>
  <c r="E25" i="3"/>
  <c r="G24" i="3"/>
  <c r="E24" i="3"/>
  <c r="G23" i="3"/>
  <c r="E23" i="3"/>
  <c r="H22" i="3"/>
  <c r="G22" i="3"/>
  <c r="E22" i="3"/>
  <c r="D20" i="3"/>
  <c r="C20" i="3"/>
  <c r="F19" i="3"/>
  <c r="E19" i="3"/>
  <c r="F18" i="3"/>
  <c r="E18" i="3"/>
  <c r="G17" i="3"/>
  <c r="F17" i="3"/>
  <c r="E17" i="3"/>
  <c r="F16" i="3"/>
  <c r="E16" i="3"/>
  <c r="D14" i="3"/>
  <c r="C14" i="3"/>
  <c r="C33" i="3" s="1"/>
  <c r="F13" i="3"/>
  <c r="E13" i="3"/>
  <c r="E12" i="3"/>
  <c r="F11" i="3"/>
  <c r="E11" i="3"/>
  <c r="E10" i="3"/>
  <c r="E6" i="3"/>
  <c r="C49" i="9" l="1"/>
  <c r="C6" i="9" s="1"/>
  <c r="C7" i="9" s="1"/>
  <c r="F12" i="9"/>
  <c r="F13" i="9" s="1"/>
  <c r="F6" i="9"/>
  <c r="C68" i="9"/>
  <c r="C12" i="9" s="1"/>
  <c r="C13" i="9" s="1"/>
  <c r="H18" i="1"/>
  <c r="H19" i="1"/>
  <c r="H17" i="1"/>
  <c r="H41" i="1"/>
  <c r="F19" i="1"/>
  <c r="F18" i="1"/>
  <c r="F17" i="1"/>
  <c r="F16" i="1"/>
  <c r="H25" i="1"/>
  <c r="H56" i="1"/>
  <c r="H55" i="1"/>
  <c r="H54" i="1"/>
  <c r="H53" i="1"/>
  <c r="E66" i="1"/>
  <c r="G65" i="1"/>
  <c r="G64" i="1"/>
  <c r="G63" i="1"/>
  <c r="G62" i="1"/>
  <c r="E20" i="1"/>
  <c r="F46" i="1"/>
  <c r="F48" i="1"/>
  <c r="E50" i="1"/>
  <c r="H48" i="1" s="1"/>
  <c r="G49" i="1"/>
  <c r="G48" i="1"/>
  <c r="G47" i="1"/>
  <c r="G46" i="1"/>
  <c r="H65" i="1"/>
  <c r="G66" i="1"/>
  <c r="D33" i="1"/>
  <c r="H22" i="1"/>
  <c r="H24" i="1"/>
  <c r="G28" i="1"/>
  <c r="E32" i="1"/>
  <c r="C83" i="1"/>
  <c r="C78" i="1"/>
  <c r="F42" i="1"/>
  <c r="F41" i="1"/>
  <c r="F40" i="1"/>
  <c r="F39" i="1"/>
  <c r="H49" i="1"/>
  <c r="F22" i="1"/>
  <c r="E26" i="1"/>
  <c r="H23" i="1" s="1"/>
  <c r="G25" i="1"/>
  <c r="G24" i="1"/>
  <c r="G23" i="1"/>
  <c r="G22" i="1"/>
  <c r="D78" i="1"/>
  <c r="F47" i="1"/>
  <c r="C68" i="1"/>
  <c r="C70" i="1" s="1"/>
  <c r="C74" i="1" s="1"/>
  <c r="C93" i="1" s="1"/>
  <c r="F66" i="1"/>
  <c r="D68" i="1"/>
  <c r="C33" i="1"/>
  <c r="D79" i="1"/>
  <c r="F10" i="1"/>
  <c r="F11" i="1"/>
  <c r="F12" i="1"/>
  <c r="G16" i="1"/>
  <c r="G17" i="1"/>
  <c r="G18" i="1"/>
  <c r="G19" i="1"/>
  <c r="G39" i="1"/>
  <c r="G40" i="1"/>
  <c r="G41" i="1"/>
  <c r="G42" i="1"/>
  <c r="E43" i="1"/>
  <c r="D70" i="1"/>
  <c r="H10" i="6"/>
  <c r="H11" i="6"/>
  <c r="H13" i="6"/>
  <c r="H16" i="6"/>
  <c r="H18" i="6"/>
  <c r="H25" i="6"/>
  <c r="H24" i="6"/>
  <c r="H23" i="6"/>
  <c r="H22" i="6"/>
  <c r="C77" i="6"/>
  <c r="F66" i="6"/>
  <c r="H56" i="6"/>
  <c r="H55" i="6"/>
  <c r="H54" i="6"/>
  <c r="H53" i="6"/>
  <c r="H65" i="6"/>
  <c r="H64" i="6"/>
  <c r="H63" i="6"/>
  <c r="H62" i="6"/>
  <c r="C81" i="6"/>
  <c r="F16" i="6"/>
  <c r="F18" i="6"/>
  <c r="E20" i="6"/>
  <c r="G19" i="6"/>
  <c r="G18" i="6"/>
  <c r="G17" i="6"/>
  <c r="G16" i="6"/>
  <c r="H40" i="6"/>
  <c r="H42" i="6"/>
  <c r="E50" i="6"/>
  <c r="G49" i="6"/>
  <c r="G48" i="6"/>
  <c r="G47" i="6"/>
  <c r="G46" i="6"/>
  <c r="F13" i="6"/>
  <c r="F12" i="6"/>
  <c r="F11" i="6"/>
  <c r="F10" i="6"/>
  <c r="H17" i="6"/>
  <c r="H19" i="6"/>
  <c r="C35" i="6"/>
  <c r="C80" i="6" s="1"/>
  <c r="C79" i="6"/>
  <c r="C83" i="6"/>
  <c r="F42" i="6"/>
  <c r="D79" i="6"/>
  <c r="E14" i="6"/>
  <c r="H12" i="6" s="1"/>
  <c r="F17" i="6"/>
  <c r="F19" i="6"/>
  <c r="H39" i="6"/>
  <c r="D83" i="6"/>
  <c r="D70" i="6"/>
  <c r="D78" i="6"/>
  <c r="D33" i="6"/>
  <c r="G39" i="6"/>
  <c r="G40" i="6"/>
  <c r="G41" i="6"/>
  <c r="G42" i="6"/>
  <c r="E43" i="6"/>
  <c r="G10" i="6"/>
  <c r="G11" i="6"/>
  <c r="G12" i="6"/>
  <c r="G13" i="6"/>
  <c r="F28" i="6"/>
  <c r="F29" i="6"/>
  <c r="F30" i="6"/>
  <c r="F53" i="6"/>
  <c r="F54" i="6"/>
  <c r="F55" i="6"/>
  <c r="H62" i="10"/>
  <c r="C79" i="10"/>
  <c r="H55" i="10"/>
  <c r="H30" i="10"/>
  <c r="H65" i="10"/>
  <c r="H56" i="10"/>
  <c r="H31" i="10"/>
  <c r="C83" i="10"/>
  <c r="D78" i="10"/>
  <c r="D70" i="10"/>
  <c r="C68" i="10"/>
  <c r="E68" i="10" s="1"/>
  <c r="F66" i="10"/>
  <c r="D33" i="10"/>
  <c r="D79" i="10"/>
  <c r="C78" i="10"/>
  <c r="C70" i="10"/>
  <c r="C74" i="10" s="1"/>
  <c r="C93" i="10" s="1"/>
  <c r="E66" i="10"/>
  <c r="E50" i="10"/>
  <c r="H49" i="10" s="1"/>
  <c r="C33" i="10"/>
  <c r="E26" i="10"/>
  <c r="H25" i="10" s="1"/>
  <c r="F65" i="10"/>
  <c r="F64" i="10"/>
  <c r="F63" i="10"/>
  <c r="E57" i="10"/>
  <c r="G56" i="10"/>
  <c r="G55" i="10"/>
  <c r="G54" i="10"/>
  <c r="F49" i="10"/>
  <c r="F48" i="10"/>
  <c r="F47" i="10"/>
  <c r="E32" i="10"/>
  <c r="H28" i="10" s="1"/>
  <c r="G31" i="10"/>
  <c r="G30" i="10"/>
  <c r="G29" i="10"/>
  <c r="F25" i="10"/>
  <c r="F24" i="10"/>
  <c r="F23" i="10"/>
  <c r="H19" i="7"/>
  <c r="H42" i="7"/>
  <c r="H17" i="7"/>
  <c r="H40" i="7"/>
  <c r="D35" i="7"/>
  <c r="G66" i="7"/>
  <c r="H22" i="7"/>
  <c r="H24" i="7"/>
  <c r="H31" i="7"/>
  <c r="H30" i="7"/>
  <c r="H29" i="7"/>
  <c r="H28" i="7"/>
  <c r="C79" i="7"/>
  <c r="F42" i="7"/>
  <c r="F41" i="7"/>
  <c r="F40" i="7"/>
  <c r="F39" i="7"/>
  <c r="H47" i="7"/>
  <c r="H49" i="7"/>
  <c r="C81" i="7"/>
  <c r="C70" i="7"/>
  <c r="C74" i="7" s="1"/>
  <c r="C93" i="7" s="1"/>
  <c r="F22" i="7"/>
  <c r="F24" i="7"/>
  <c r="E26" i="7"/>
  <c r="G25" i="7"/>
  <c r="G24" i="7"/>
  <c r="G23" i="7"/>
  <c r="G22" i="7"/>
  <c r="E43" i="7"/>
  <c r="D78" i="7"/>
  <c r="E57" i="7"/>
  <c r="G56" i="7"/>
  <c r="G55" i="7"/>
  <c r="G54" i="7"/>
  <c r="G53" i="7"/>
  <c r="H65" i="7"/>
  <c r="C78" i="7"/>
  <c r="D68" i="9"/>
  <c r="D12" i="9" s="1"/>
  <c r="D13" i="9" s="1"/>
  <c r="H13" i="7"/>
  <c r="F19" i="7"/>
  <c r="F18" i="7"/>
  <c r="F17" i="7"/>
  <c r="F16" i="7"/>
  <c r="H23" i="7"/>
  <c r="H25" i="7"/>
  <c r="H46" i="7"/>
  <c r="H48" i="7"/>
  <c r="H64" i="7"/>
  <c r="D79" i="7"/>
  <c r="F23" i="7"/>
  <c r="F46" i="7"/>
  <c r="E50" i="7"/>
  <c r="G49" i="7"/>
  <c r="G48" i="7"/>
  <c r="G47" i="7"/>
  <c r="G46" i="7"/>
  <c r="D70" i="7"/>
  <c r="H63" i="7"/>
  <c r="C33" i="7"/>
  <c r="D83" i="7"/>
  <c r="F10" i="7"/>
  <c r="F11" i="7"/>
  <c r="F12" i="7"/>
  <c r="G16" i="7"/>
  <c r="G17" i="7"/>
  <c r="G18" i="7"/>
  <c r="G19" i="7"/>
  <c r="E20" i="7"/>
  <c r="G39" i="7"/>
  <c r="G40" i="7"/>
  <c r="G41" i="7"/>
  <c r="G42" i="7"/>
  <c r="E68" i="9"/>
  <c r="E12" i="9" s="1"/>
  <c r="E13" i="9" s="1"/>
  <c r="D49" i="9"/>
  <c r="D6" i="9" s="1"/>
  <c r="D7" i="9" s="1"/>
  <c r="E49" i="9"/>
  <c r="E6" i="9" s="1"/>
  <c r="E7" i="9" s="1"/>
  <c r="C18" i="9"/>
  <c r="C21" i="9" s="1"/>
  <c r="H40" i="21"/>
  <c r="H18" i="21"/>
  <c r="H41" i="21"/>
  <c r="H42" i="21"/>
  <c r="H16" i="21"/>
  <c r="H39" i="21"/>
  <c r="D82" i="21"/>
  <c r="D80" i="21"/>
  <c r="H22" i="21"/>
  <c r="H24" i="21"/>
  <c r="H31" i="21"/>
  <c r="H30" i="21"/>
  <c r="H29" i="21"/>
  <c r="H28" i="21"/>
  <c r="C78" i="21"/>
  <c r="C70" i="21"/>
  <c r="C74" i="21" s="1"/>
  <c r="C93" i="21" s="1"/>
  <c r="F42" i="21"/>
  <c r="F41" i="21"/>
  <c r="F40" i="21"/>
  <c r="F39" i="21"/>
  <c r="C79" i="21"/>
  <c r="H49" i="21"/>
  <c r="F22" i="21"/>
  <c r="F24" i="21"/>
  <c r="E26" i="21"/>
  <c r="G25" i="21"/>
  <c r="G24" i="21"/>
  <c r="G23" i="21"/>
  <c r="G22" i="21"/>
  <c r="H64" i="21"/>
  <c r="C68" i="21"/>
  <c r="E68" i="21"/>
  <c r="H13" i="21"/>
  <c r="F19" i="21"/>
  <c r="F18" i="21"/>
  <c r="F17" i="21"/>
  <c r="F16" i="21"/>
  <c r="H23" i="21"/>
  <c r="H25" i="21"/>
  <c r="H46" i="21"/>
  <c r="G53" i="21"/>
  <c r="E57" i="21"/>
  <c r="F62" i="21"/>
  <c r="F64" i="21"/>
  <c r="E66" i="21"/>
  <c r="G65" i="21"/>
  <c r="G64" i="21"/>
  <c r="G63" i="21"/>
  <c r="G62" i="21"/>
  <c r="E20" i="21"/>
  <c r="F23" i="21"/>
  <c r="F46" i="21"/>
  <c r="E50" i="21"/>
  <c r="H47" i="21" s="1"/>
  <c r="G49" i="21"/>
  <c r="G48" i="21"/>
  <c r="G47" i="21"/>
  <c r="G46" i="21"/>
  <c r="H63" i="21"/>
  <c r="H65" i="21"/>
  <c r="G66" i="21"/>
  <c r="D83" i="21"/>
  <c r="C33" i="21"/>
  <c r="D79" i="21"/>
  <c r="F10" i="21"/>
  <c r="F11" i="21"/>
  <c r="F12" i="21"/>
  <c r="G16" i="21"/>
  <c r="G17" i="21"/>
  <c r="G18" i="21"/>
  <c r="G19" i="21"/>
  <c r="G39" i="21"/>
  <c r="G40" i="21"/>
  <c r="G41" i="21"/>
  <c r="G42" i="21"/>
  <c r="E43" i="21"/>
  <c r="D70" i="21"/>
  <c r="H56" i="8"/>
  <c r="H55" i="8"/>
  <c r="H54" i="8"/>
  <c r="H53" i="8"/>
  <c r="E50" i="8"/>
  <c r="H49" i="8" s="1"/>
  <c r="G49" i="8"/>
  <c r="G48" i="8"/>
  <c r="G47" i="8"/>
  <c r="G46" i="8"/>
  <c r="D33" i="8"/>
  <c r="H22" i="8"/>
  <c r="G28" i="8"/>
  <c r="E32" i="8"/>
  <c r="C83" i="8"/>
  <c r="F42" i="8"/>
  <c r="F41" i="8"/>
  <c r="F40" i="8"/>
  <c r="F39" i="8"/>
  <c r="H47" i="8"/>
  <c r="F22" i="8"/>
  <c r="E26" i="8"/>
  <c r="H24" i="8" s="1"/>
  <c r="G25" i="8"/>
  <c r="G24" i="8"/>
  <c r="G23" i="8"/>
  <c r="G22" i="8"/>
  <c r="G31" i="8"/>
  <c r="C68" i="8"/>
  <c r="C78" i="8" s="1"/>
  <c r="C58" i="9"/>
  <c r="C62" i="9" s="1"/>
  <c r="C11" i="9" s="1"/>
  <c r="F19" i="8"/>
  <c r="F18" i="8"/>
  <c r="F17" i="8"/>
  <c r="F16" i="8"/>
  <c r="H23" i="8"/>
  <c r="H25" i="8"/>
  <c r="G53" i="8"/>
  <c r="F62" i="8"/>
  <c r="F64" i="8"/>
  <c r="E66" i="8"/>
  <c r="G65" i="8"/>
  <c r="G64" i="8"/>
  <c r="G63" i="8"/>
  <c r="G62" i="8"/>
  <c r="C38" i="9"/>
  <c r="D68" i="8"/>
  <c r="C33" i="8"/>
  <c r="D79" i="8"/>
  <c r="F10" i="8"/>
  <c r="F11" i="8"/>
  <c r="F12" i="8"/>
  <c r="G16" i="8"/>
  <c r="G17" i="8"/>
  <c r="G18" i="8"/>
  <c r="G19" i="8"/>
  <c r="G39" i="8"/>
  <c r="G40" i="8"/>
  <c r="G41" i="8"/>
  <c r="G42" i="8"/>
  <c r="E43" i="8"/>
  <c r="D70" i="8"/>
  <c r="D62" i="9"/>
  <c r="D11" i="9" s="1"/>
  <c r="E58" i="9"/>
  <c r="E38" i="9"/>
  <c r="E42" i="9" s="1"/>
  <c r="E5" i="9" s="1"/>
  <c r="F58" i="9"/>
  <c r="F11" i="9" s="1"/>
  <c r="F38" i="9"/>
  <c r="F5" i="9" s="1"/>
  <c r="C39" i="9"/>
  <c r="E59" i="9"/>
  <c r="C77" i="14"/>
  <c r="F66" i="14"/>
  <c r="F53" i="9"/>
  <c r="C35" i="14"/>
  <c r="G66" i="14"/>
  <c r="E33" i="14"/>
  <c r="F33" i="9"/>
  <c r="D35" i="14"/>
  <c r="D82" i="14"/>
  <c r="H29" i="14"/>
  <c r="D83" i="14"/>
  <c r="D78" i="14"/>
  <c r="D70" i="14"/>
  <c r="E43" i="14"/>
  <c r="G42" i="14"/>
  <c r="D79" i="14"/>
  <c r="H12" i="14"/>
  <c r="G16" i="14"/>
  <c r="E20" i="14"/>
  <c r="H25" i="14"/>
  <c r="F31" i="14"/>
  <c r="F30" i="14"/>
  <c r="F29" i="14"/>
  <c r="F28" i="14"/>
  <c r="G40" i="14"/>
  <c r="E14" i="14"/>
  <c r="H10" i="14" s="1"/>
  <c r="G13" i="14"/>
  <c r="G12" i="14"/>
  <c r="G11" i="14"/>
  <c r="G10" i="14"/>
  <c r="H66" i="14"/>
  <c r="C81" i="14"/>
  <c r="H65" i="14"/>
  <c r="H64" i="14"/>
  <c r="H63" i="14"/>
  <c r="H62" i="14"/>
  <c r="H11" i="14"/>
  <c r="H13" i="14"/>
  <c r="G18" i="14"/>
  <c r="H49" i="14"/>
  <c r="H48" i="14"/>
  <c r="H47" i="14"/>
  <c r="H46" i="14"/>
  <c r="C83" i="14"/>
  <c r="F53" i="14"/>
  <c r="F54" i="14"/>
  <c r="F55" i="14"/>
  <c r="F22" i="14"/>
  <c r="F23" i="14"/>
  <c r="F24" i="14"/>
  <c r="G28" i="14"/>
  <c r="G29" i="14"/>
  <c r="G30" i="14"/>
  <c r="G31" i="14"/>
  <c r="F46" i="14"/>
  <c r="F47" i="14"/>
  <c r="F48" i="14"/>
  <c r="G53" i="14"/>
  <c r="G54" i="14"/>
  <c r="G55" i="14"/>
  <c r="G56" i="14"/>
  <c r="F62" i="14"/>
  <c r="F63" i="14"/>
  <c r="F64" i="14"/>
  <c r="H16" i="16"/>
  <c r="H17" i="16"/>
  <c r="H41" i="16"/>
  <c r="H18" i="16"/>
  <c r="H19" i="16"/>
  <c r="H39" i="16"/>
  <c r="F19" i="16"/>
  <c r="F18" i="16"/>
  <c r="F17" i="16"/>
  <c r="F16" i="16"/>
  <c r="H23" i="16"/>
  <c r="H56" i="16"/>
  <c r="H55" i="16"/>
  <c r="H54" i="16"/>
  <c r="H53" i="16"/>
  <c r="C81" i="16"/>
  <c r="E66" i="16"/>
  <c r="G65" i="16"/>
  <c r="G64" i="16"/>
  <c r="G63" i="16"/>
  <c r="G62" i="16"/>
  <c r="D68" i="16"/>
  <c r="E20" i="16"/>
  <c r="F46" i="16"/>
  <c r="F48" i="16"/>
  <c r="E50" i="16"/>
  <c r="H46" i="16" s="1"/>
  <c r="G49" i="16"/>
  <c r="G48" i="16"/>
  <c r="G47" i="16"/>
  <c r="G46" i="16"/>
  <c r="H63" i="16"/>
  <c r="H65" i="16"/>
  <c r="G66" i="16"/>
  <c r="D33" i="16"/>
  <c r="H24" i="16"/>
  <c r="G28" i="16"/>
  <c r="E32" i="16"/>
  <c r="F42" i="16"/>
  <c r="F41" i="16"/>
  <c r="F40" i="16"/>
  <c r="F39" i="16"/>
  <c r="F22" i="16"/>
  <c r="E26" i="16"/>
  <c r="H25" i="16" s="1"/>
  <c r="G25" i="16"/>
  <c r="G24" i="16"/>
  <c r="G23" i="16"/>
  <c r="G22" i="16"/>
  <c r="D78" i="16"/>
  <c r="F47" i="16"/>
  <c r="H62" i="16"/>
  <c r="H64" i="16"/>
  <c r="C68" i="16"/>
  <c r="C70" i="16" s="1"/>
  <c r="C74" i="16" s="1"/>
  <c r="C93" i="16" s="1"/>
  <c r="C33" i="16"/>
  <c r="F10" i="16"/>
  <c r="F11" i="16"/>
  <c r="F12" i="16"/>
  <c r="G16" i="16"/>
  <c r="G17" i="16"/>
  <c r="G18" i="16"/>
  <c r="G19" i="16"/>
  <c r="G39" i="16"/>
  <c r="G40" i="16"/>
  <c r="G41" i="16"/>
  <c r="G42" i="16"/>
  <c r="E43" i="16"/>
  <c r="D70" i="16"/>
  <c r="A53" i="9"/>
  <c r="A59" i="9" s="1"/>
  <c r="A65" i="9" s="1"/>
  <c r="D42" i="9"/>
  <c r="D5" i="9" s="1"/>
  <c r="A52" i="9"/>
  <c r="A58" i="9" s="1"/>
  <c r="A64" i="9" s="1"/>
  <c r="A47" i="9"/>
  <c r="C77" i="3"/>
  <c r="F66" i="3"/>
  <c r="C35" i="3"/>
  <c r="D33" i="3"/>
  <c r="C81" i="3"/>
  <c r="H65" i="3"/>
  <c r="H64" i="3"/>
  <c r="H63" i="3"/>
  <c r="H62" i="3"/>
  <c r="H10" i="3"/>
  <c r="H12" i="3"/>
  <c r="G16" i="3"/>
  <c r="E20" i="3"/>
  <c r="H25" i="3"/>
  <c r="F31" i="3"/>
  <c r="F30" i="3"/>
  <c r="F29" i="3"/>
  <c r="F28" i="3"/>
  <c r="H49" i="3"/>
  <c r="H48" i="3"/>
  <c r="H47" i="3"/>
  <c r="H46" i="3"/>
  <c r="F10" i="3"/>
  <c r="F12" i="3"/>
  <c r="E14" i="3"/>
  <c r="G13" i="3"/>
  <c r="G12" i="3"/>
  <c r="G11" i="3"/>
  <c r="G10" i="3"/>
  <c r="G19" i="3"/>
  <c r="H24" i="3"/>
  <c r="E32" i="3"/>
  <c r="D78" i="3"/>
  <c r="D70" i="3"/>
  <c r="E43" i="3"/>
  <c r="G42" i="3"/>
  <c r="G41" i="3"/>
  <c r="G40" i="3"/>
  <c r="D79" i="3"/>
  <c r="H11" i="3"/>
  <c r="H13" i="3"/>
  <c r="G18" i="3"/>
  <c r="C83" i="3"/>
  <c r="F53" i="3"/>
  <c r="F54" i="3"/>
  <c r="F55" i="3"/>
  <c r="F22" i="3"/>
  <c r="F23" i="3"/>
  <c r="F24" i="3"/>
  <c r="G28" i="3"/>
  <c r="G29" i="3"/>
  <c r="G30" i="3"/>
  <c r="G31" i="3"/>
  <c r="F46" i="3"/>
  <c r="F47" i="3"/>
  <c r="F48" i="3"/>
  <c r="G53" i="3"/>
  <c r="G54" i="3"/>
  <c r="G55" i="3"/>
  <c r="G56" i="3"/>
  <c r="F62" i="3"/>
  <c r="F63" i="3"/>
  <c r="F64" i="3"/>
  <c r="F18" i="9" l="1"/>
  <c r="F21" i="9" s="1"/>
  <c r="F7" i="9"/>
  <c r="D74" i="1"/>
  <c r="E70" i="1"/>
  <c r="H46" i="1"/>
  <c r="E79" i="1"/>
  <c r="E78" i="1"/>
  <c r="H47" i="1"/>
  <c r="H66" i="1"/>
  <c r="H42" i="1"/>
  <c r="C77" i="1"/>
  <c r="C35" i="1"/>
  <c r="H64" i="1"/>
  <c r="C79" i="1"/>
  <c r="H31" i="1"/>
  <c r="H30" i="1"/>
  <c r="H29" i="1"/>
  <c r="H28" i="1"/>
  <c r="D35" i="1"/>
  <c r="E33" i="1"/>
  <c r="D77" i="1"/>
  <c r="H63" i="1"/>
  <c r="C81" i="1"/>
  <c r="H40" i="1"/>
  <c r="F32" i="9"/>
  <c r="F4" i="9" s="1"/>
  <c r="E68" i="1"/>
  <c r="H62" i="1"/>
  <c r="D83" i="1"/>
  <c r="H16" i="1"/>
  <c r="H39" i="1"/>
  <c r="E70" i="6"/>
  <c r="D74" i="6"/>
  <c r="E62" i="9"/>
  <c r="E11" i="9" s="1"/>
  <c r="E17" i="9" s="1"/>
  <c r="E78" i="6"/>
  <c r="E79" i="6"/>
  <c r="E33" i="6"/>
  <c r="G66" i="6"/>
  <c r="D35" i="6"/>
  <c r="H41" i="6"/>
  <c r="H49" i="6"/>
  <c r="H48" i="6"/>
  <c r="H47" i="6"/>
  <c r="H46" i="6"/>
  <c r="C82" i="6"/>
  <c r="C81" i="10"/>
  <c r="D35" i="10"/>
  <c r="E33" i="10"/>
  <c r="G66" i="10"/>
  <c r="D77" i="10"/>
  <c r="D83" i="10"/>
  <c r="H22" i="10"/>
  <c r="H46" i="10"/>
  <c r="H63" i="10"/>
  <c r="H23" i="10"/>
  <c r="H47" i="10"/>
  <c r="D74" i="10"/>
  <c r="E70" i="10"/>
  <c r="E79" i="10"/>
  <c r="E78" i="10"/>
  <c r="H24" i="10"/>
  <c r="H48" i="10"/>
  <c r="C35" i="10"/>
  <c r="C77" i="10"/>
  <c r="H29" i="10"/>
  <c r="H54" i="10"/>
  <c r="H53" i="10"/>
  <c r="H64" i="10"/>
  <c r="C35" i="7"/>
  <c r="C77" i="7"/>
  <c r="F66" i="7"/>
  <c r="E78" i="7"/>
  <c r="E79" i="7"/>
  <c r="D80" i="7"/>
  <c r="D52" i="9"/>
  <c r="E70" i="7"/>
  <c r="D74" i="7"/>
  <c r="D82" i="7"/>
  <c r="E33" i="7"/>
  <c r="H41" i="7"/>
  <c r="H39" i="7"/>
  <c r="D17" i="9"/>
  <c r="H56" i="7"/>
  <c r="H55" i="7"/>
  <c r="H54" i="7"/>
  <c r="H53" i="7"/>
  <c r="C83" i="7"/>
  <c r="H18" i="7"/>
  <c r="H16" i="7"/>
  <c r="E18" i="9"/>
  <c r="E21" i="9" s="1"/>
  <c r="D18" i="9"/>
  <c r="D21" i="9" s="1"/>
  <c r="C77" i="21"/>
  <c r="C35" i="21"/>
  <c r="H66" i="21"/>
  <c r="H56" i="21"/>
  <c r="H55" i="21"/>
  <c r="H54" i="21"/>
  <c r="H53" i="21"/>
  <c r="H62" i="21"/>
  <c r="D74" i="21"/>
  <c r="E70" i="21"/>
  <c r="C81" i="21"/>
  <c r="F66" i="21"/>
  <c r="E33" i="21"/>
  <c r="E79" i="21"/>
  <c r="E83" i="21"/>
  <c r="E78" i="21"/>
  <c r="H48" i="21"/>
  <c r="C83" i="21"/>
  <c r="H19" i="21"/>
  <c r="H17" i="21"/>
  <c r="E79" i="8"/>
  <c r="E83" i="8"/>
  <c r="H42" i="8"/>
  <c r="H40" i="8"/>
  <c r="H41" i="8"/>
  <c r="C42" i="9"/>
  <c r="C5" i="9" s="1"/>
  <c r="C17" i="9" s="1"/>
  <c r="C77" i="8"/>
  <c r="C35" i="8"/>
  <c r="C52" i="9"/>
  <c r="H64" i="8"/>
  <c r="C79" i="8"/>
  <c r="H31" i="8"/>
  <c r="H30" i="8"/>
  <c r="H29" i="8"/>
  <c r="H28" i="8"/>
  <c r="D35" i="8"/>
  <c r="E33" i="8"/>
  <c r="C32" i="9"/>
  <c r="G66" i="8"/>
  <c r="D83" i="8"/>
  <c r="C81" i="8"/>
  <c r="H48" i="8"/>
  <c r="H62" i="8"/>
  <c r="C70" i="8"/>
  <c r="C74" i="8" s="1"/>
  <c r="C93" i="8" s="1"/>
  <c r="H65" i="8"/>
  <c r="D74" i="8"/>
  <c r="E70" i="8"/>
  <c r="E68" i="8"/>
  <c r="E78" i="8" s="1"/>
  <c r="H46" i="8"/>
  <c r="F66" i="8"/>
  <c r="D78" i="8"/>
  <c r="H63" i="8"/>
  <c r="H39" i="8"/>
  <c r="D32" i="9"/>
  <c r="E52" i="9"/>
  <c r="E32" i="9"/>
  <c r="F52" i="9"/>
  <c r="F10" i="9" s="1"/>
  <c r="C53" i="9"/>
  <c r="C33" i="9"/>
  <c r="D53" i="9"/>
  <c r="D33" i="9"/>
  <c r="E53" i="9"/>
  <c r="E33" i="9"/>
  <c r="F17" i="9"/>
  <c r="H19" i="14"/>
  <c r="H18" i="14"/>
  <c r="H17" i="14"/>
  <c r="H16" i="14"/>
  <c r="E82" i="14"/>
  <c r="C82" i="14"/>
  <c r="C80" i="14"/>
  <c r="E83" i="14"/>
  <c r="E78" i="14"/>
  <c r="H42" i="14"/>
  <c r="H41" i="14"/>
  <c r="H40" i="14"/>
  <c r="H39" i="14"/>
  <c r="E79" i="14"/>
  <c r="E70" i="14"/>
  <c r="D74" i="14"/>
  <c r="D80" i="14"/>
  <c r="E35" i="14"/>
  <c r="E80" i="14" s="1"/>
  <c r="C77" i="16"/>
  <c r="C35" i="16"/>
  <c r="C79" i="16"/>
  <c r="C78" i="16"/>
  <c r="H49" i="16"/>
  <c r="C83" i="16"/>
  <c r="H22" i="16"/>
  <c r="H48" i="16"/>
  <c r="D74" i="16"/>
  <c r="E70" i="16"/>
  <c r="H47" i="16"/>
  <c r="H31" i="16"/>
  <c r="H30" i="16"/>
  <c r="H29" i="16"/>
  <c r="H28" i="16"/>
  <c r="D35" i="16"/>
  <c r="E33" i="16"/>
  <c r="E68" i="16"/>
  <c r="E78" i="16" s="1"/>
  <c r="E79" i="16"/>
  <c r="D79" i="16"/>
  <c r="F66" i="16"/>
  <c r="D83" i="16"/>
  <c r="H66" i="16"/>
  <c r="H42" i="16"/>
  <c r="H40" i="16"/>
  <c r="E83" i="3"/>
  <c r="E78" i="3"/>
  <c r="H42" i="3"/>
  <c r="H41" i="3"/>
  <c r="H40" i="3"/>
  <c r="H39" i="3"/>
  <c r="E79" i="3"/>
  <c r="H31" i="3"/>
  <c r="H29" i="3"/>
  <c r="H28" i="3"/>
  <c r="E70" i="3"/>
  <c r="D74" i="3"/>
  <c r="D77" i="3"/>
  <c r="G66" i="3"/>
  <c r="E33" i="3"/>
  <c r="D35" i="3"/>
  <c r="H30" i="3"/>
  <c r="C82" i="3"/>
  <c r="C80" i="3"/>
  <c r="D83" i="3"/>
  <c r="H19" i="3"/>
  <c r="H18" i="3"/>
  <c r="H17" i="3"/>
  <c r="H16" i="3"/>
  <c r="E36" i="9" l="1"/>
  <c r="E4" i="9" s="1"/>
  <c r="F16" i="9"/>
  <c r="C80" i="1"/>
  <c r="C82" i="1"/>
  <c r="D82" i="1"/>
  <c r="D80" i="1"/>
  <c r="E35" i="1"/>
  <c r="E83" i="1"/>
  <c r="E93" i="1"/>
  <c r="E74" i="1"/>
  <c r="E77" i="1" s="1"/>
  <c r="E74" i="6"/>
  <c r="E77" i="6" s="1"/>
  <c r="E93" i="6"/>
  <c r="D77" i="6"/>
  <c r="H66" i="6"/>
  <c r="E83" i="6"/>
  <c r="D80" i="6"/>
  <c r="E35" i="6"/>
  <c r="D82" i="6"/>
  <c r="C80" i="10"/>
  <c r="C82" i="10"/>
  <c r="E77" i="10"/>
  <c r="E83" i="10"/>
  <c r="D80" i="10"/>
  <c r="E35" i="10"/>
  <c r="D82" i="10"/>
  <c r="E93" i="10"/>
  <c r="E74" i="10"/>
  <c r="H66" i="10"/>
  <c r="E77" i="7"/>
  <c r="H66" i="7"/>
  <c r="C80" i="7"/>
  <c r="C82" i="7"/>
  <c r="D56" i="9"/>
  <c r="D10" i="9" s="1"/>
  <c r="E35" i="7"/>
  <c r="E83" i="7"/>
  <c r="E74" i="7"/>
  <c r="E93" i="7"/>
  <c r="D77" i="7"/>
  <c r="C80" i="21"/>
  <c r="E35" i="21"/>
  <c r="C82" i="21"/>
  <c r="E77" i="21"/>
  <c r="E93" i="21"/>
  <c r="E74" i="21"/>
  <c r="D77" i="21"/>
  <c r="D82" i="8"/>
  <c r="D80" i="8"/>
  <c r="E35" i="8"/>
  <c r="C56" i="9"/>
  <c r="C10" i="9" s="1"/>
  <c r="E93" i="8"/>
  <c r="E74" i="8"/>
  <c r="C82" i="8"/>
  <c r="C80" i="8"/>
  <c r="C36" i="9"/>
  <c r="C4" i="9" s="1"/>
  <c r="E77" i="8"/>
  <c r="D77" i="8"/>
  <c r="H66" i="8"/>
  <c r="D36" i="9"/>
  <c r="D4" i="9" s="1"/>
  <c r="E56" i="9"/>
  <c r="E10" i="9" s="1"/>
  <c r="E74" i="14"/>
  <c r="E77" i="14" s="1"/>
  <c r="E93" i="14"/>
  <c r="D77" i="14"/>
  <c r="E93" i="16"/>
  <c r="E74" i="16"/>
  <c r="D82" i="16"/>
  <c r="D80" i="16"/>
  <c r="E35" i="16"/>
  <c r="E77" i="16"/>
  <c r="E83" i="16"/>
  <c r="D77" i="16"/>
  <c r="C80" i="16"/>
  <c r="C82" i="16"/>
  <c r="D80" i="3"/>
  <c r="E35" i="3"/>
  <c r="D82" i="3"/>
  <c r="E74" i="3"/>
  <c r="E93" i="3"/>
  <c r="E77" i="3"/>
  <c r="H66" i="3"/>
  <c r="D9" i="9"/>
  <c r="D15" i="9" s="1"/>
  <c r="E9" i="9"/>
  <c r="E15" i="9" s="1"/>
  <c r="F9" i="9"/>
  <c r="F15" i="9" s="1"/>
  <c r="G9" i="9"/>
  <c r="G15" i="9" s="1"/>
  <c r="C9" i="9"/>
  <c r="C15" i="9" s="1"/>
  <c r="D16" i="9" l="1"/>
  <c r="E80" i="1"/>
  <c r="E82" i="1"/>
  <c r="E80" i="6"/>
  <c r="E82" i="6"/>
  <c r="E80" i="10"/>
  <c r="E82" i="10"/>
  <c r="E80" i="7"/>
  <c r="E82" i="7"/>
  <c r="E80" i="21"/>
  <c r="E82" i="21"/>
  <c r="E82" i="8"/>
  <c r="E80" i="8"/>
  <c r="E16" i="9"/>
  <c r="E80" i="16"/>
  <c r="E82" i="16"/>
  <c r="E80" i="3"/>
  <c r="E82" i="3"/>
  <c r="F20" i="9" l="1"/>
  <c r="D20" i="9"/>
  <c r="C16" i="9"/>
  <c r="E20" i="9" l="1"/>
  <c r="C20" i="9"/>
  <c r="C19" i="9"/>
  <c r="F19" i="9"/>
  <c r="E19" i="9"/>
  <c r="D19" i="9"/>
</calcChain>
</file>

<file path=xl/connections.xml><?xml version="1.0" encoding="utf-8"?>
<connections xmlns="http://schemas.openxmlformats.org/spreadsheetml/2006/main">
  <connection id="1" name="Connection3" type="4" refreshedVersion="5" background="1" saveData="1">
    <webPr sourceData="1" parsePre="1" consecutive="1" xl2000="1" url="http://www.faithfulfriends.us/quarterly-statistics" htmlTables="1"/>
  </connection>
</connections>
</file>

<file path=xl/sharedStrings.xml><?xml version="1.0" encoding="utf-8"?>
<sst xmlns="http://schemas.openxmlformats.org/spreadsheetml/2006/main" count="2119" uniqueCount="149">
  <si>
    <t>Dog</t>
  </si>
  <si>
    <t>Cat</t>
  </si>
  <si>
    <t>Total</t>
  </si>
  <si>
    <t>A</t>
  </si>
  <si>
    <t>INTAKE (Live Dogs &amp; Cats Only)</t>
  </si>
  <si>
    <t>From the Public</t>
  </si>
  <si>
    <t>Healthy</t>
  </si>
  <si>
    <t xml:space="preserve">Treatable – Rehabilitatable </t>
  </si>
  <si>
    <t xml:space="preserve">Treatable – Manageable </t>
  </si>
  <si>
    <t>Unhealthy &amp; Untreatable</t>
  </si>
  <si>
    <t>B</t>
  </si>
  <si>
    <t>Subtotal Intake from the Public</t>
  </si>
  <si>
    <t>C</t>
  </si>
  <si>
    <t>Subtotal Intake from Incoming Transfers from Orgs within Community/Coalition</t>
  </si>
  <si>
    <t>D</t>
  </si>
  <si>
    <t>Subtotal Intake from Incoming Transfers from Orgs outside Community/Coalition</t>
  </si>
  <si>
    <t>From Owners/Guardians Requesting Euthanasia</t>
  </si>
  <si>
    <t>E</t>
  </si>
  <si>
    <t>Subtotal Intake from Owners/Guardians Requesting Euthanasia</t>
  </si>
  <si>
    <t>F</t>
  </si>
  <si>
    <t>G</t>
  </si>
  <si>
    <t xml:space="preserve">Owner/Guardian Requested Euthanasia (Unhealthy &amp; Untreatable Only) </t>
  </si>
  <si>
    <t>H</t>
  </si>
  <si>
    <r>
      <t xml:space="preserve">ADJUSTED TOTAL INTAKE  </t>
    </r>
    <r>
      <rPr>
        <sz val="9"/>
        <rFont val="Times New Roman"/>
        <family val="1"/>
      </rPr>
      <t>[F minus G]</t>
    </r>
  </si>
  <si>
    <r>
      <t xml:space="preserve">ADOPTIONS </t>
    </r>
    <r>
      <rPr>
        <sz val="9"/>
        <rFont val="Times New Roman"/>
        <family val="1"/>
      </rPr>
      <t>(only dogs and cats adopted by the public)</t>
    </r>
  </si>
  <si>
    <t>I</t>
  </si>
  <si>
    <t>TOTAL ADOPTIONS</t>
  </si>
  <si>
    <t>J</t>
  </si>
  <si>
    <r>
      <t xml:space="preserve">TOTAL OUTGOING TRANSFERS </t>
    </r>
    <r>
      <rPr>
        <b/>
        <i/>
        <sz val="9"/>
        <rFont val="Times New Roman"/>
        <family val="1"/>
      </rPr>
      <t>to Orgs within Community/Coalition</t>
    </r>
  </si>
  <si>
    <t>K</t>
  </si>
  <si>
    <r>
      <t xml:space="preserve">TOTAL OUTGOING TRANSFERS </t>
    </r>
    <r>
      <rPr>
        <b/>
        <i/>
        <sz val="9"/>
        <rFont val="Times New Roman"/>
        <family val="1"/>
      </rPr>
      <t>to Orgs outside Community/Coalition</t>
    </r>
  </si>
  <si>
    <t>RETURN TO OWNER/GUARDIAN</t>
  </si>
  <si>
    <t xml:space="preserve">DOGS &amp; CATS EUTHANIZED  </t>
  </si>
  <si>
    <t>M</t>
  </si>
  <si>
    <r>
      <t xml:space="preserve">Healthy     </t>
    </r>
    <r>
      <rPr>
        <i/>
        <sz val="9"/>
        <rFont val="Times New Roman"/>
        <family val="1"/>
      </rPr>
      <t>(Includes Owner/Guardian Requested Euthanasia)</t>
    </r>
  </si>
  <si>
    <t>N</t>
  </si>
  <si>
    <r>
      <t xml:space="preserve">Treatable </t>
    </r>
    <r>
      <rPr>
        <sz val="9"/>
        <color indexed="8"/>
        <rFont val="Times New Roman"/>
        <family val="1"/>
      </rPr>
      <t xml:space="preserve">– </t>
    </r>
    <r>
      <rPr>
        <sz val="9"/>
        <rFont val="Times New Roman"/>
        <family val="1"/>
      </rPr>
      <t xml:space="preserve">Rehabilitatable   </t>
    </r>
    <r>
      <rPr>
        <i/>
        <sz val="9"/>
        <rFont val="Times New Roman"/>
        <family val="1"/>
      </rPr>
      <t>(Includes Owner/Guardian Requested Euthanasia)</t>
    </r>
  </si>
  <si>
    <t>O</t>
  </si>
  <si>
    <r>
      <t xml:space="preserve">Treatable </t>
    </r>
    <r>
      <rPr>
        <sz val="9"/>
        <color indexed="8"/>
        <rFont val="Times New Roman"/>
        <family val="1"/>
      </rPr>
      <t xml:space="preserve">– </t>
    </r>
    <r>
      <rPr>
        <sz val="9"/>
        <rFont val="Times New Roman"/>
        <family val="1"/>
      </rPr>
      <t xml:space="preserve">Manageable   </t>
    </r>
    <r>
      <rPr>
        <i/>
        <sz val="9"/>
        <rFont val="Times New Roman"/>
        <family val="1"/>
      </rPr>
      <t>(Includes Owner/Guardian Requested Euthanasia)</t>
    </r>
  </si>
  <si>
    <t>P</t>
  </si>
  <si>
    <r>
      <t xml:space="preserve">Unhealthy &amp; Untreatable  </t>
    </r>
    <r>
      <rPr>
        <i/>
        <sz val="9"/>
        <rFont val="Times New Roman"/>
        <family val="1"/>
      </rPr>
      <t xml:space="preserve">(Includes Owner/Guardian Requested Euthanasia) </t>
    </r>
  </si>
  <si>
    <t>Q</t>
  </si>
  <si>
    <t>R</t>
  </si>
  <si>
    <t>S</t>
  </si>
  <si>
    <t>ADJUSTED TOTAL EUTHANASIA  [Q minus R]</t>
  </si>
  <si>
    <t>T</t>
  </si>
  <si>
    <r>
      <t xml:space="preserve">SUBTOTAL  OUTCOMES   [I + J + K + L + S]  </t>
    </r>
    <r>
      <rPr>
        <i/>
        <sz val="9"/>
        <rFont val="Times New Roman"/>
        <family val="1"/>
      </rPr>
      <t xml:space="preserve">Excludes Owner/Guardian Requested Euthanasia (Unhealthy &amp; Untreatable Only)  </t>
    </r>
  </si>
  <si>
    <t>U</t>
  </si>
  <si>
    <t>DIED OR LOST IN SHELTER/CARE</t>
  </si>
  <si>
    <t>V</t>
  </si>
  <si>
    <r>
      <t xml:space="preserve">TOTAL OUTCOMES   [T + U]   </t>
    </r>
    <r>
      <rPr>
        <i/>
        <sz val="9"/>
        <rFont val="Times New Roman"/>
        <family val="1"/>
      </rPr>
      <t xml:space="preserve">Excludes Owner/Guardian Requested Euthanasia (Unhealthy &amp; Untreatable Only)  </t>
    </r>
  </si>
  <si>
    <t>W</t>
  </si>
  <si>
    <r>
      <t>I agree that in completing this form, we have used the Maddie's Fund definitions of “Healthy,” “Treatable - Manageable,” “Treatable - Rehabilitatable,” and “Unhealthy &amp; Untreatable” as set forth in the attached document titled, “Maddie’s Fund</t>
    </r>
    <r>
      <rPr>
        <b/>
        <vertAlign val="superscript"/>
        <sz val="12"/>
        <rFont val="Times New Roman"/>
        <family val="1"/>
      </rPr>
      <t>®</t>
    </r>
    <r>
      <rPr>
        <b/>
        <sz val="12"/>
        <rFont val="Times New Roman"/>
        <family val="1"/>
      </rPr>
      <t xml:space="preserve"> Categorizations/Definitions of Shelter Animals.”</t>
    </r>
  </si>
  <si>
    <r>
      <t>Signature:</t>
    </r>
    <r>
      <rPr>
        <sz val="12"/>
        <rFont val="Times New Roman"/>
        <family val="1"/>
      </rPr>
      <t xml:space="preserve"> ______________________________________         </t>
    </r>
    <r>
      <rPr>
        <b/>
        <sz val="12"/>
        <rFont val="Times New Roman"/>
        <family val="1"/>
      </rPr>
      <t>Date:</t>
    </r>
    <r>
      <rPr>
        <sz val="12"/>
        <rFont val="Times New Roman"/>
        <family val="1"/>
      </rPr>
      <t xml:space="preserve"> _____________________</t>
    </r>
  </si>
  <si>
    <r>
      <t>Total Intake</t>
    </r>
    <r>
      <rPr>
        <sz val="10"/>
        <rFont val="Times New Roman"/>
        <family val="1"/>
      </rPr>
      <t xml:space="preserve">    [B + C + D + E]</t>
    </r>
  </si>
  <si>
    <r>
      <t>Total Euthanasia</t>
    </r>
    <r>
      <rPr>
        <sz val="10"/>
        <rFont val="Times New Roman"/>
        <family val="1"/>
      </rPr>
      <t xml:space="preserve">    [M + N + O + P]</t>
    </r>
  </si>
  <si>
    <t>In a perfect world, the Ending Count is equal to the Beginning Count (A) plus Total Intake (F) minus all Outcomes (R+V).  -------&gt;</t>
  </si>
  <si>
    <t>If your reported Ending Count does not match these numbers, please go back through your data and be sure you didn't miss something (i.e., animals in foster, adoptions, transfers, etc.).  If all animals have been accounted for and the reported Ending Count is different, please indicate in the comment section.</t>
  </si>
  <si>
    <t>Incoming Transfers from Organizations within Community/Coalition (specify orgs)</t>
  </si>
  <si>
    <t>Incoming Transfers from Organizations outside Community/Coalition (specify orgs)</t>
  </si>
  <si>
    <r>
      <t xml:space="preserve">OUTGOING TRANSFERS </t>
    </r>
    <r>
      <rPr>
        <i/>
        <sz val="9"/>
        <rFont val="Times New Roman"/>
        <family val="1"/>
      </rPr>
      <t>to Organizations within Community/Coalition (specify orgs)</t>
    </r>
  </si>
  <si>
    <r>
      <t xml:space="preserve">OUTGOING TRANSFERS </t>
    </r>
    <r>
      <rPr>
        <i/>
        <sz val="9"/>
        <rFont val="Times New Roman"/>
        <family val="1"/>
      </rPr>
      <t>to Organizations outside Community/Coalition (specify orgs)</t>
    </r>
  </si>
  <si>
    <r>
      <rPr>
        <b/>
        <sz val="12"/>
        <rFont val="Times New Roman"/>
        <family val="1"/>
      </rPr>
      <t>COMMENTS:</t>
    </r>
    <r>
      <rPr>
        <sz val="12"/>
        <rFont val="Times New Roman"/>
        <family val="1"/>
      </rPr>
      <t xml:space="preserve"> </t>
    </r>
  </si>
  <si>
    <t>BEGINNING SHELTER COUNT</t>
  </si>
  <si>
    <t xml:space="preserve">ENDING SHELTER COUNT </t>
  </si>
  <si>
    <t xml:space="preserve">Total Live Release Rate:                        Dogs:  </t>
  </si>
  <si>
    <t xml:space="preserve">Cats: </t>
  </si>
  <si>
    <t>LLR</t>
  </si>
  <si>
    <t>MLLR</t>
  </si>
  <si>
    <t>% cat deaths</t>
  </si>
  <si>
    <t>RTO</t>
  </si>
  <si>
    <t>RETURN TO HABITAT</t>
  </si>
  <si>
    <t>L (1)</t>
  </si>
  <si>
    <t>L (2)</t>
  </si>
  <si>
    <t>population</t>
  </si>
  <si>
    <t>cats in</t>
  </si>
  <si>
    <t>cats euthanized</t>
  </si>
  <si>
    <t>cats s/n</t>
  </si>
  <si>
    <t>s/n / 1000</t>
  </si>
  <si>
    <t>dogs in</t>
  </si>
  <si>
    <t>dogs euthanized</t>
  </si>
  <si>
    <t>dogs s/n</t>
  </si>
  <si>
    <t>intake  per 1000</t>
  </si>
  <si>
    <t>deaths per 1000</t>
  </si>
  <si>
    <t>s/n per 1000</t>
  </si>
  <si>
    <t>intake</t>
  </si>
  <si>
    <t>deaths</t>
  </si>
  <si>
    <t xml:space="preserve">s/n  </t>
  </si>
  <si>
    <t>% transferred in</t>
  </si>
  <si>
    <t xml:space="preserve">NAME OF ORGANIZATION: </t>
  </si>
  <si>
    <t>percentage in each health</t>
  </si>
  <si>
    <t xml:space="preserve">DATE OF REPORT:  </t>
  </si>
  <si>
    <t>category</t>
  </si>
  <si>
    <t>Animals spayed or neutered</t>
  </si>
  <si>
    <t>save rate</t>
  </si>
  <si>
    <t>Delaware Humane Association</t>
  </si>
  <si>
    <t>from shelter stats main branch</t>
  </si>
  <si>
    <t>total</t>
  </si>
  <si>
    <t>cats s/ned</t>
  </si>
  <si>
    <t>dogs s/ned</t>
  </si>
  <si>
    <t>Adoption Returns</t>
  </si>
  <si>
    <t>Subtotal Adoption Returns</t>
  </si>
  <si>
    <t>Delaware</t>
  </si>
  <si>
    <t>Delaware SPCA</t>
  </si>
  <si>
    <t>2009 Statistics</t>
  </si>
  <si>
    <t>2010 Statistics</t>
  </si>
  <si>
    <r>
      <rPr>
        <b/>
        <sz val="12"/>
        <rFont val="Arial"/>
        <family val="2"/>
      </rPr>
      <t>Delaware SPCA</t>
    </r>
  </si>
  <si>
    <r>
      <rPr>
        <b/>
        <sz val="12"/>
        <rFont val="Arial"/>
        <family val="2"/>
      </rPr>
      <t>2011 Statistics</t>
    </r>
  </si>
  <si>
    <t>Kent County SPCA</t>
  </si>
  <si>
    <r>
      <rPr>
        <b/>
        <sz val="11"/>
        <rFont val="Calibri"/>
        <family val="2"/>
      </rPr>
      <t>Annual Statistics ‐ Jan 1, 2009 through Dec 31, 2009</t>
    </r>
  </si>
  <si>
    <r>
      <rPr>
        <sz val="11"/>
        <rFont val="Calibri"/>
        <family val="2"/>
      </rPr>
      <t>Euthanasia</t>
    </r>
  </si>
  <si>
    <r>
      <rPr>
        <sz val="11"/>
        <rFont val="Calibri"/>
        <family val="2"/>
      </rPr>
      <t>Wounds of Unknown Origins (rabies control)</t>
    </r>
  </si>
  <si>
    <r>
      <rPr>
        <sz val="11"/>
        <rFont val="Calibri"/>
        <family val="2"/>
      </rPr>
      <t>Aggressive Temperment per testing</t>
    </r>
  </si>
  <si>
    <r>
      <rPr>
        <sz val="11"/>
        <rFont val="Calibri"/>
        <family val="2"/>
      </rPr>
      <t>End of Quarantine</t>
    </r>
  </si>
  <si>
    <r>
      <rPr>
        <sz val="11"/>
        <rFont val="Calibri"/>
        <family val="2"/>
      </rPr>
      <t>Rabies control ‐ In for testing</t>
    </r>
  </si>
  <si>
    <r>
      <rPr>
        <sz val="11"/>
        <rFont val="Calibri"/>
        <family val="2"/>
      </rPr>
      <t>Court Ordered Euthanasia</t>
    </r>
  </si>
  <si>
    <t>Subtotal Euthanasia</t>
  </si>
  <si>
    <r>
      <rPr>
        <sz val="11"/>
        <rFont val="Calibri"/>
        <family val="2"/>
      </rPr>
      <t>Public Surgery Return to Owner</t>
    </r>
  </si>
  <si>
    <t>Euthanasia</t>
  </si>
  <si>
    <t>Euthanasia - no category</t>
  </si>
  <si>
    <t>% of intake</t>
  </si>
  <si>
    <r>
      <rPr>
        <sz val="11"/>
        <rFont val="Calibri"/>
        <family val="2"/>
      </rPr>
      <t>Field documented animals ‐ in system, not in shelter</t>
    </r>
  </si>
  <si>
    <r>
      <rPr>
        <sz val="11"/>
        <rFont val="Calibri"/>
        <family val="2"/>
      </rPr>
      <t>Dead on Arrival</t>
    </r>
  </si>
  <si>
    <r>
      <rPr>
        <b/>
        <sz val="11"/>
        <rFont val="Calibri"/>
        <family val="2"/>
      </rPr>
      <t>Annual Statistics ‐ Jan 1, 2010 through Dec</t>
    </r>
  </si>
  <si>
    <t>Annual Statistics ‐ Jan 1, 2012 through Dec 31, 2012</t>
  </si>
  <si>
    <t>Stray</t>
  </si>
  <si>
    <t>Feral</t>
  </si>
  <si>
    <t>Rabies Testing</t>
  </si>
  <si>
    <t>Spay/Neuter</t>
  </si>
  <si>
    <t>http://www.faithfulfriends.us/quarterly-statistics</t>
  </si>
  <si>
    <t>Cats</t>
  </si>
  <si>
    <t>Dogs</t>
  </si>
  <si>
    <t>Number of Animals in Care /1/12</t>
  </si>
  <si>
    <t>Intake Total</t>
  </si>
  <si>
    <t>Adoptions</t>
  </si>
  <si>
    <t>Return to Owner</t>
  </si>
  <si>
    <t>Euthanasia / Death</t>
  </si>
  <si>
    <t>Pets Served at Healthy Pet Clinics</t>
  </si>
  <si>
    <t>pending</t>
  </si>
  <si>
    <t>People Served through Pet Life Line</t>
  </si>
  <si>
    <t>People/Pets Served through Pet Food Bank</t>
  </si>
  <si>
    <t>788/1506</t>
  </si>
  <si>
    <t>Number of Animals in Care 7/1/12</t>
  </si>
  <si>
    <t>833/1616</t>
  </si>
  <si>
    <t>Number of Animals in Care 4/1/12</t>
  </si>
  <si>
    <t>831/1646</t>
  </si>
  <si>
    <t>Number of Animals in Care 1/1/12</t>
  </si>
  <si>
    <t>760/1710</t>
  </si>
  <si>
    <t>Faithful Friends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</si>
</sst>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_(&quot;$&quot;* \(#,##0.00\);_(&quot;$&quot;* &quot;-&quot;??_);_(@_)"/>
    <numFmt numFmtId="43" formatCode="_(* #,##0.00_);_(* \(#,##0.00\);_(* &quot;-&quot;??_);_(@_)"/>
    <numFmt numFmtId="164" formatCode="###0;###0"/>
    <numFmt numFmtId="165" formatCode="0.0"/>
    <numFmt numFmtId="166" formatCode="&quot;$&quot;#,##0.00"/>
    <numFmt numFmtId="167" formatCode="&quot;$&quot;#,##0"/>
    <numFmt numFmtId="168" formatCode="#,##0.00;#,##0.00"/>
    <numFmt numFmtId="169" formatCode="0.0%"/>
  </numFmts>
  <fonts count="101">
    <font>
      <sz val="10"/>
      <name val="Arial"/>
    </font>
    <font>
      <sz val="11"/>
      <color theme="1"/>
      <name val="Calibri"/>
      <family val="2"/>
      <scheme val="minor"/>
    </font>
    <font>
      <sz val="11"/>
      <color theme="1"/>
      <name val="Calibri"/>
      <family val="2"/>
      <scheme val="minor"/>
    </font>
    <font>
      <sz val="10"/>
      <name val="Times New Roman"/>
      <family val="1"/>
    </font>
    <font>
      <b/>
      <sz val="9"/>
      <name val="Times New Roman"/>
      <family val="1"/>
    </font>
    <font>
      <sz val="9"/>
      <name val="Times New Roman"/>
      <family val="1"/>
    </font>
    <font>
      <i/>
      <sz val="9"/>
      <name val="Times New Roman"/>
      <family val="1"/>
    </font>
    <font>
      <sz val="9"/>
      <color indexed="8"/>
      <name val="Times New Roman"/>
      <family val="1"/>
    </font>
    <font>
      <b/>
      <sz val="9"/>
      <color indexed="8"/>
      <name val="Times New Roman"/>
      <family val="1"/>
    </font>
    <font>
      <b/>
      <sz val="9"/>
      <color indexed="10"/>
      <name val="Times New Roman"/>
      <family val="1"/>
    </font>
    <font>
      <sz val="9"/>
      <color indexed="10"/>
      <name val="Times New Roman"/>
      <family val="1"/>
    </font>
    <font>
      <b/>
      <i/>
      <sz val="9"/>
      <name val="Times New Roman"/>
      <family val="1"/>
    </font>
    <font>
      <sz val="8"/>
      <name val="Times New Roman"/>
      <family val="1"/>
    </font>
    <font>
      <b/>
      <sz val="12"/>
      <name val="Times New Roman"/>
      <family val="1"/>
    </font>
    <font>
      <b/>
      <vertAlign val="superscript"/>
      <sz val="12"/>
      <name val="Times New Roman"/>
      <family val="1"/>
    </font>
    <font>
      <sz val="12"/>
      <name val="Times New Roman"/>
      <family val="1"/>
    </font>
    <font>
      <sz val="8"/>
      <name val="Arial"/>
      <family val="2"/>
    </font>
    <font>
      <b/>
      <sz val="10"/>
      <name val="Times New Roman"/>
      <family val="1"/>
    </font>
    <font>
      <sz val="11"/>
      <name val="Times New Roman"/>
      <family val="1"/>
    </font>
    <font>
      <sz val="11"/>
      <name val="Arial"/>
      <family val="2"/>
    </font>
    <font>
      <sz val="10"/>
      <name val="Arial"/>
      <family val="2"/>
    </font>
    <font>
      <b/>
      <sz val="12"/>
      <name val="Arial"/>
      <family val="2"/>
    </font>
    <font>
      <sz val="12"/>
      <color rgb="FF414141"/>
      <name val="Courier New"/>
      <family val="2"/>
    </font>
    <font>
      <sz val="12"/>
      <color rgb="FF5D5D5D"/>
      <name val="Courier New"/>
      <family val="2"/>
    </font>
    <font>
      <i/>
      <sz val="10"/>
      <name val="Times New Roman"/>
      <family val="1"/>
    </font>
    <font>
      <sz val="12"/>
      <color rgb="FF727272"/>
      <name val="Courier New"/>
      <family val="2"/>
    </font>
    <font>
      <sz val="12"/>
      <name val="Courier New"/>
      <family val="3"/>
    </font>
    <font>
      <sz val="12"/>
      <color rgb="FF262626"/>
      <name val="Courier New"/>
      <family val="2"/>
    </font>
    <font>
      <i/>
      <sz val="11"/>
      <color rgb="FF727272"/>
      <name val="Times New Roman"/>
      <family val="2"/>
    </font>
    <font>
      <sz val="10"/>
      <color rgb="FF646464"/>
      <name val="Arial"/>
      <family val="2"/>
    </font>
    <font>
      <sz val="11"/>
      <color rgb="FF646464"/>
      <name val="Courier New"/>
      <family val="2"/>
    </font>
    <font>
      <sz val="11"/>
      <color rgb="FF797979"/>
      <name val="Courier New"/>
      <family val="2"/>
    </font>
    <font>
      <sz val="11"/>
      <color rgb="FF3B3B3B"/>
      <name val="Courier New"/>
      <family val="2"/>
    </font>
    <font>
      <sz val="12"/>
      <color rgb="FF797979"/>
      <name val="Courier New"/>
      <family val="2"/>
    </font>
    <font>
      <sz val="11"/>
      <color rgb="FF797979"/>
      <name val="Times New Roman"/>
      <family val="2"/>
    </font>
    <font>
      <sz val="11"/>
      <color rgb="FF4B4B4B"/>
      <name val="Courier New"/>
      <family val="2"/>
    </font>
    <font>
      <sz val="11"/>
      <color rgb="FF2A2A2A"/>
      <name val="Courier New"/>
      <family val="2"/>
    </font>
    <font>
      <i/>
      <sz val="11"/>
      <color rgb="FF797979"/>
      <name val="Times New Roman"/>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rgb="FF000000"/>
      <name val="Times New Roman Bold"/>
    </font>
    <font>
      <sz val="8"/>
      <color rgb="FF000000"/>
      <name val="Times New Roman"/>
      <family val="1"/>
    </font>
    <font>
      <b/>
      <sz val="10"/>
      <name val="Arial"/>
      <family val="2"/>
    </font>
    <font>
      <b/>
      <sz val="11"/>
      <name val="Verdana"/>
      <family val="2"/>
    </font>
    <font>
      <b/>
      <sz val="10"/>
      <name val="Verdana"/>
      <family val="2"/>
    </font>
    <font>
      <b/>
      <sz val="8"/>
      <name val="Verdana"/>
      <family val="2"/>
    </font>
    <font>
      <sz val="8"/>
      <name val="Verdana"/>
      <family val="2"/>
    </font>
    <font>
      <b/>
      <sz val="8"/>
      <color rgb="FF000000"/>
      <name val="Verdana"/>
      <family val="2"/>
    </font>
    <font>
      <sz val="8"/>
      <color rgb="FF000000"/>
      <name val="Verdana"/>
      <family val="2"/>
    </font>
    <font>
      <sz val="7"/>
      <name val="Verdana"/>
      <family val="2"/>
    </font>
    <font>
      <b/>
      <sz val="7"/>
      <name val="Verdana"/>
      <family val="2"/>
    </font>
    <font>
      <b/>
      <sz val="9"/>
      <name val="Verdana"/>
      <family val="2"/>
    </font>
    <font>
      <sz val="7"/>
      <color rgb="FF000000"/>
      <name val="Verdana"/>
      <family val="2"/>
    </font>
    <font>
      <b/>
      <sz val="7"/>
      <color rgb="FF000000"/>
      <name val="Verdana"/>
      <family val="2"/>
    </font>
    <font>
      <sz val="10"/>
      <name val="MS Sans Serif"/>
      <family val="2"/>
    </font>
    <font>
      <sz val="10"/>
      <color rgb="FF000000"/>
      <name val="Times New Roman"/>
      <family val="1"/>
    </font>
    <font>
      <sz val="10"/>
      <color indexed="8"/>
      <name val="Arial"/>
      <family val="2"/>
    </font>
    <font>
      <sz val="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72"/>
      <name val="Verdana"/>
      <family val="2"/>
    </font>
    <font>
      <sz val="9"/>
      <color rgb="FF000000"/>
      <name val="Courier New"/>
      <family val="3"/>
    </font>
    <font>
      <sz val="11"/>
      <color rgb="FF000000"/>
      <name val="Courier New Bold"/>
    </font>
    <font>
      <sz val="9"/>
      <color rgb="FF000000"/>
      <name val="Courier New Bold"/>
    </font>
    <font>
      <i/>
      <sz val="10"/>
      <name val="Arial"/>
      <family val="2"/>
    </font>
    <font>
      <sz val="10"/>
      <color rgb="FF000000"/>
      <name val="Calibri"/>
      <family val="2"/>
      <scheme val="minor"/>
    </font>
    <font>
      <b/>
      <sz val="12"/>
      <color rgb="FF000000"/>
      <name val="Arial"/>
      <family val="2"/>
    </font>
    <font>
      <b/>
      <sz val="11"/>
      <name val="Calibri"/>
      <family val="2"/>
    </font>
    <font>
      <sz val="11"/>
      <name val="Calibri"/>
      <family val="2"/>
    </font>
    <font>
      <sz val="11"/>
      <color rgb="FF000000"/>
      <name val="Calibri"/>
      <family val="2"/>
    </font>
    <font>
      <sz val="10"/>
      <color rgb="FF000000"/>
      <name val="Arial"/>
      <family val="2"/>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ck">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s>
  <cellStyleXfs count="16394">
    <xf numFmtId="0" fontId="0" fillId="0" borderId="0"/>
    <xf numFmtId="9" fontId="38" fillId="0" borderId="0" applyFont="0" applyFill="0" applyBorder="0" applyAlignment="0" applyProtection="0"/>
    <xf numFmtId="0" fontId="43" fillId="2" borderId="0" applyNumberFormat="0" applyBorder="0" applyAlignment="0" applyProtection="0"/>
    <xf numFmtId="0" fontId="44" fillId="3" borderId="0" applyNumberFormat="0" applyBorder="0" applyAlignment="0" applyProtection="0"/>
    <xf numFmtId="0" fontId="45" fillId="4" borderId="0" applyNumberFormat="0" applyBorder="0" applyAlignment="0" applyProtection="0"/>
    <xf numFmtId="0" fontId="46" fillId="5" borderId="15" applyNumberFormat="0" applyAlignment="0" applyProtection="0"/>
    <xf numFmtId="0" fontId="47" fillId="6" borderId="16" applyNumberFormat="0" applyAlignment="0" applyProtection="0"/>
    <xf numFmtId="0" fontId="48" fillId="6" borderId="15" applyNumberFormat="0" applyAlignment="0" applyProtection="0"/>
    <xf numFmtId="0" fontId="50" fillId="7" borderId="18" applyNumberFormat="0" applyAlignment="0" applyProtection="0"/>
    <xf numFmtId="0" fontId="54"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54" fillId="12" borderId="0" applyNumberFormat="0" applyBorder="0" applyAlignment="0" applyProtection="0"/>
    <xf numFmtId="0" fontId="54"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54" fillId="20" borderId="0" applyNumberFormat="0" applyBorder="0" applyAlignment="0" applyProtection="0"/>
    <xf numFmtId="0" fontId="54"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54" fillId="24" borderId="0" applyNumberFormat="0" applyBorder="0" applyAlignment="0" applyProtection="0"/>
    <xf numFmtId="0" fontId="54"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54" fillId="28" borderId="0" applyNumberFormat="0" applyBorder="0" applyAlignment="0" applyProtection="0"/>
    <xf numFmtId="0" fontId="54"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54" fillId="3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9"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2" fillId="0" borderId="0"/>
    <xf numFmtId="0" fontId="71" fillId="0" borderId="0"/>
    <xf numFmtId="0" fontId="69" fillId="0" borderId="0"/>
    <xf numFmtId="0" fontId="69" fillId="0" borderId="0"/>
    <xf numFmtId="0" fontId="70" fillId="0" borderId="0"/>
    <xf numFmtId="0" fontId="71" fillId="0" borderId="0"/>
    <xf numFmtId="0" fontId="2" fillId="0" borderId="0"/>
    <xf numFmtId="0" fontId="20" fillId="0" borderId="0"/>
    <xf numFmtId="0" fontId="70" fillId="0" borderId="0"/>
    <xf numFmtId="0" fontId="69" fillId="0" borderId="0"/>
    <xf numFmtId="0" fontId="70" fillId="0" borderId="0"/>
    <xf numFmtId="0" fontId="69" fillId="0" borderId="0"/>
    <xf numFmtId="0" fontId="70" fillId="0" borderId="0"/>
    <xf numFmtId="0" fontId="69" fillId="0" borderId="0"/>
    <xf numFmtId="0" fontId="70" fillId="0" borderId="0"/>
    <xf numFmtId="0" fontId="69" fillId="0" borderId="0"/>
    <xf numFmtId="0" fontId="70" fillId="0" borderId="0"/>
    <xf numFmtId="0" fontId="69" fillId="0" borderId="0"/>
    <xf numFmtId="0" fontId="70" fillId="0" borderId="0"/>
    <xf numFmtId="0" fontId="69" fillId="0" borderId="0"/>
    <xf numFmtId="0" fontId="69" fillId="0" borderId="0"/>
    <xf numFmtId="0" fontId="70" fillId="0" borderId="0"/>
    <xf numFmtId="0" fontId="20" fillId="0" borderId="0"/>
    <xf numFmtId="0" fontId="69" fillId="0" borderId="0"/>
    <xf numFmtId="0" fontId="69" fillId="0" borderId="0"/>
    <xf numFmtId="0" fontId="69" fillId="0" borderId="0"/>
    <xf numFmtId="0" fontId="69" fillId="0" borderId="0"/>
    <xf numFmtId="0" fontId="69"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69" fillId="0" borderId="0"/>
    <xf numFmtId="0" fontId="69" fillId="0" borderId="0"/>
    <xf numFmtId="0" fontId="2" fillId="0" borderId="0"/>
    <xf numFmtId="0" fontId="2" fillId="0" borderId="0"/>
    <xf numFmtId="0" fontId="71" fillId="0" borderId="0"/>
    <xf numFmtId="0" fontId="2" fillId="0" borderId="0"/>
    <xf numFmtId="0" fontId="2" fillId="0" borderId="0"/>
    <xf numFmtId="0" fontId="71" fillId="0" borderId="0"/>
    <xf numFmtId="0" fontId="69" fillId="0" borderId="0"/>
    <xf numFmtId="0" fontId="2" fillId="0" borderId="0"/>
    <xf numFmtId="0" fontId="2" fillId="0" borderId="0"/>
    <xf numFmtId="0" fontId="2" fillId="0" borderId="0"/>
    <xf numFmtId="0" fontId="71" fillId="0" borderId="0"/>
    <xf numFmtId="0" fontId="2" fillId="0" borderId="0"/>
    <xf numFmtId="0" fontId="70" fillId="0" borderId="0"/>
    <xf numFmtId="0" fontId="69" fillId="0" borderId="0"/>
    <xf numFmtId="0" fontId="69"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1" fillId="0" borderId="0"/>
    <xf numFmtId="0" fontId="69" fillId="0" borderId="0"/>
    <xf numFmtId="0" fontId="2" fillId="0" borderId="0"/>
    <xf numFmtId="0" fontId="71" fillId="0" borderId="0"/>
    <xf numFmtId="0" fontId="2" fillId="0" borderId="0"/>
    <xf numFmtId="0" fontId="2" fillId="0" borderId="0"/>
    <xf numFmtId="0" fontId="71" fillId="0" borderId="0"/>
    <xf numFmtId="0" fontId="71" fillId="0" borderId="0"/>
    <xf numFmtId="0" fontId="2" fillId="0" borderId="0"/>
    <xf numFmtId="0" fontId="2" fillId="0" borderId="0"/>
    <xf numFmtId="0" fontId="71" fillId="0" borderId="0"/>
    <xf numFmtId="0" fontId="69" fillId="0" borderId="0"/>
    <xf numFmtId="0" fontId="71" fillId="0" borderId="0"/>
    <xf numFmtId="0" fontId="69" fillId="0" borderId="0"/>
    <xf numFmtId="0" fontId="2" fillId="0" borderId="0"/>
    <xf numFmtId="0" fontId="2" fillId="0" borderId="0"/>
    <xf numFmtId="0" fontId="2" fillId="0" borderId="0"/>
    <xf numFmtId="0" fontId="71" fillId="0" borderId="0"/>
    <xf numFmtId="0" fontId="2" fillId="0" borderId="0"/>
    <xf numFmtId="0" fontId="71" fillId="0" borderId="0"/>
    <xf numFmtId="0" fontId="2" fillId="0" borderId="0"/>
    <xf numFmtId="0" fontId="71" fillId="0" borderId="0"/>
    <xf numFmtId="0" fontId="69" fillId="0" borderId="0"/>
    <xf numFmtId="0" fontId="70" fillId="0" borderId="0"/>
    <xf numFmtId="0" fontId="70" fillId="0" borderId="0"/>
    <xf numFmtId="0" fontId="70" fillId="0" borderId="0"/>
    <xf numFmtId="0" fontId="70" fillId="0" borderId="0"/>
    <xf numFmtId="0" fontId="70" fillId="0" borderId="0"/>
    <xf numFmtId="0" fontId="70" fillId="0" borderId="0"/>
    <xf numFmtId="0" fontId="71" fillId="0" borderId="0"/>
    <xf numFmtId="0" fontId="69" fillId="0" borderId="0"/>
    <xf numFmtId="0" fontId="70" fillId="0" borderId="0"/>
    <xf numFmtId="0" fontId="70" fillId="0" borderId="0"/>
    <xf numFmtId="0" fontId="70" fillId="0" borderId="0"/>
    <xf numFmtId="0" fontId="70" fillId="0" borderId="0"/>
    <xf numFmtId="0" fontId="70" fillId="0" borderId="0"/>
    <xf numFmtId="0" fontId="70" fillId="0" borderId="0"/>
    <xf numFmtId="0" fontId="71" fillId="0" borderId="0"/>
    <xf numFmtId="0" fontId="70" fillId="0" borderId="0"/>
    <xf numFmtId="0" fontId="70" fillId="0" borderId="0"/>
    <xf numFmtId="0" fontId="70" fillId="0" borderId="0"/>
    <xf numFmtId="0" fontId="70" fillId="0" borderId="0"/>
    <xf numFmtId="0" fontId="70" fillId="0" borderId="0"/>
    <xf numFmtId="0" fontId="70" fillId="0" borderId="0"/>
    <xf numFmtId="0" fontId="71" fillId="0" borderId="0"/>
    <xf numFmtId="0" fontId="70" fillId="0" borderId="0"/>
    <xf numFmtId="0" fontId="70" fillId="0" borderId="0"/>
    <xf numFmtId="0" fontId="70" fillId="0" borderId="0"/>
    <xf numFmtId="0" fontId="70" fillId="0" borderId="0"/>
    <xf numFmtId="0" fontId="70" fillId="0" borderId="0"/>
    <xf numFmtId="0" fontId="70" fillId="0" borderId="0"/>
    <xf numFmtId="0" fontId="71"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2" fillId="0" borderId="0"/>
    <xf numFmtId="0" fontId="71" fillId="0" borderId="0"/>
    <xf numFmtId="0" fontId="69" fillId="0" borderId="0"/>
    <xf numFmtId="0" fontId="69" fillId="0" borderId="0"/>
    <xf numFmtId="0" fontId="70" fillId="0" borderId="0"/>
    <xf numFmtId="0" fontId="20" fillId="0" borderId="0"/>
    <xf numFmtId="0" fontId="70" fillId="0" borderId="0"/>
    <xf numFmtId="0" fontId="69" fillId="0" borderId="0"/>
    <xf numFmtId="0" fontId="70" fillId="0" borderId="0"/>
    <xf numFmtId="0" fontId="69" fillId="0" borderId="0"/>
    <xf numFmtId="0" fontId="70" fillId="0" borderId="0"/>
    <xf numFmtId="0" fontId="69" fillId="0" borderId="0"/>
    <xf numFmtId="0" fontId="70" fillId="0" borderId="0"/>
    <xf numFmtId="0" fontId="69" fillId="0" borderId="0"/>
    <xf numFmtId="0" fontId="70" fillId="0" borderId="0"/>
    <xf numFmtId="0" fontId="69" fillId="0" borderId="0"/>
    <xf numFmtId="0" fontId="70" fillId="0" borderId="0"/>
    <xf numFmtId="0" fontId="2" fillId="0" borderId="0"/>
    <xf numFmtId="0" fontId="2" fillId="0" borderId="0"/>
    <xf numFmtId="0" fontId="2" fillId="0" borderId="0"/>
    <xf numFmtId="0" fontId="70" fillId="0" borderId="0"/>
    <xf numFmtId="0" fontId="20" fillId="0" borderId="0"/>
    <xf numFmtId="0" fontId="73" fillId="33" borderId="0" applyNumberFormat="0" applyBorder="0" applyAlignment="0" applyProtection="0"/>
    <xf numFmtId="0" fontId="73" fillId="33" borderId="0" applyNumberFormat="0" applyBorder="0" applyAlignment="0" applyProtection="0"/>
    <xf numFmtId="0" fontId="73" fillId="34" borderId="0" applyNumberFormat="0" applyBorder="0" applyAlignment="0" applyProtection="0"/>
    <xf numFmtId="0" fontId="73" fillId="34" borderId="0" applyNumberFormat="0" applyBorder="0" applyAlignment="0" applyProtection="0"/>
    <xf numFmtId="0" fontId="73" fillId="35" borderId="0" applyNumberFormat="0" applyBorder="0" applyAlignment="0" applyProtection="0"/>
    <xf numFmtId="0" fontId="73" fillId="35" borderId="0" applyNumberFormat="0" applyBorder="0" applyAlignment="0" applyProtection="0"/>
    <xf numFmtId="0" fontId="73" fillId="36" borderId="0" applyNumberFormat="0" applyBorder="0" applyAlignment="0" applyProtection="0"/>
    <xf numFmtId="0" fontId="73" fillId="36" borderId="0" applyNumberFormat="0" applyBorder="0" applyAlignment="0" applyProtection="0"/>
    <xf numFmtId="0" fontId="73" fillId="37" borderId="0" applyNumberFormat="0" applyBorder="0" applyAlignment="0" applyProtection="0"/>
    <xf numFmtId="0" fontId="73" fillId="37" borderId="0" applyNumberFormat="0" applyBorder="0" applyAlignment="0" applyProtection="0"/>
    <xf numFmtId="0" fontId="73" fillId="38" borderId="0" applyNumberFormat="0" applyBorder="0" applyAlignment="0" applyProtection="0"/>
    <xf numFmtId="0" fontId="73" fillId="38" borderId="0" applyNumberFormat="0" applyBorder="0" applyAlignment="0" applyProtection="0"/>
    <xf numFmtId="0" fontId="73" fillId="39" borderId="0" applyNumberFormat="0" applyBorder="0" applyAlignment="0" applyProtection="0"/>
    <xf numFmtId="0" fontId="73" fillId="39" borderId="0" applyNumberFormat="0" applyBorder="0" applyAlignment="0" applyProtection="0"/>
    <xf numFmtId="0" fontId="73" fillId="40" borderId="0" applyNumberFormat="0" applyBorder="0" applyAlignment="0" applyProtection="0"/>
    <xf numFmtId="0" fontId="73" fillId="40" borderId="0" applyNumberFormat="0" applyBorder="0" applyAlignment="0" applyProtection="0"/>
    <xf numFmtId="0" fontId="73" fillId="41" borderId="0" applyNumberFormat="0" applyBorder="0" applyAlignment="0" applyProtection="0"/>
    <xf numFmtId="0" fontId="73" fillId="41" borderId="0" applyNumberFormat="0" applyBorder="0" applyAlignment="0" applyProtection="0"/>
    <xf numFmtId="0" fontId="70" fillId="0" borderId="0"/>
    <xf numFmtId="0" fontId="73" fillId="36" borderId="0" applyNumberFormat="0" applyBorder="0" applyAlignment="0" applyProtection="0"/>
    <xf numFmtId="0" fontId="73" fillId="36" borderId="0" applyNumberFormat="0" applyBorder="0" applyAlignment="0" applyProtection="0"/>
    <xf numFmtId="0" fontId="70" fillId="0" borderId="0"/>
    <xf numFmtId="0" fontId="73" fillId="39" borderId="0" applyNumberFormat="0" applyBorder="0" applyAlignment="0" applyProtection="0"/>
    <xf numFmtId="0" fontId="73" fillId="39" borderId="0" applyNumberFormat="0" applyBorder="0" applyAlignment="0" applyProtection="0"/>
    <xf numFmtId="0" fontId="73" fillId="42" borderId="0" applyNumberFormat="0" applyBorder="0" applyAlignment="0" applyProtection="0"/>
    <xf numFmtId="0" fontId="73" fillId="42" borderId="0" applyNumberFormat="0" applyBorder="0" applyAlignment="0" applyProtection="0"/>
    <xf numFmtId="0" fontId="74" fillId="43" borderId="0" applyNumberFormat="0" applyBorder="0" applyAlignment="0" applyProtection="0"/>
    <xf numFmtId="0" fontId="74" fillId="43"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1" borderId="0" applyNumberFormat="0" applyBorder="0" applyAlignment="0" applyProtection="0"/>
    <xf numFmtId="0" fontId="74" fillId="41" borderId="0" applyNumberFormat="0" applyBorder="0" applyAlignment="0" applyProtection="0"/>
    <xf numFmtId="0" fontId="74" fillId="44" borderId="0" applyNumberFormat="0" applyBorder="0" applyAlignment="0" applyProtection="0"/>
    <xf numFmtId="0" fontId="74" fillId="44" borderId="0" applyNumberFormat="0" applyBorder="0" applyAlignment="0" applyProtection="0"/>
    <xf numFmtId="0" fontId="74" fillId="45" borderId="0" applyNumberFormat="0" applyBorder="0" applyAlignment="0" applyProtection="0"/>
    <xf numFmtId="0" fontId="74" fillId="45" borderId="0" applyNumberFormat="0" applyBorder="0" applyAlignment="0" applyProtection="0"/>
    <xf numFmtId="0" fontId="74" fillId="46" borderId="0" applyNumberFormat="0" applyBorder="0" applyAlignment="0" applyProtection="0"/>
    <xf numFmtId="0" fontId="74" fillId="46" borderId="0" applyNumberFormat="0" applyBorder="0" applyAlignment="0" applyProtection="0"/>
    <xf numFmtId="0" fontId="74" fillId="47" borderId="0" applyNumberFormat="0" applyBorder="0" applyAlignment="0" applyProtection="0"/>
    <xf numFmtId="0" fontId="74" fillId="47" borderId="0" applyNumberFormat="0" applyBorder="0" applyAlignment="0" applyProtection="0"/>
    <xf numFmtId="0" fontId="74" fillId="48" borderId="0" applyNumberFormat="0" applyBorder="0" applyAlignment="0" applyProtection="0"/>
    <xf numFmtId="0" fontId="74" fillId="48" borderId="0" applyNumberFormat="0" applyBorder="0" applyAlignment="0" applyProtection="0"/>
    <xf numFmtId="0" fontId="74" fillId="49" borderId="0" applyNumberFormat="0" applyBorder="0" applyAlignment="0" applyProtection="0"/>
    <xf numFmtId="0" fontId="74" fillId="49" borderId="0" applyNumberFormat="0" applyBorder="0" applyAlignment="0" applyProtection="0"/>
    <xf numFmtId="0" fontId="74" fillId="44" borderId="0" applyNumberFormat="0" applyBorder="0" applyAlignment="0" applyProtection="0"/>
    <xf numFmtId="0" fontId="74" fillId="44" borderId="0" applyNumberFormat="0" applyBorder="0" applyAlignment="0" applyProtection="0"/>
    <xf numFmtId="0" fontId="74" fillId="45" borderId="0" applyNumberFormat="0" applyBorder="0" applyAlignment="0" applyProtection="0"/>
    <xf numFmtId="0" fontId="74" fillId="45" borderId="0" applyNumberFormat="0" applyBorder="0" applyAlignment="0" applyProtection="0"/>
    <xf numFmtId="0" fontId="74" fillId="50" borderId="0" applyNumberFormat="0" applyBorder="0" applyAlignment="0" applyProtection="0"/>
    <xf numFmtId="0" fontId="74" fillId="50"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6" fillId="51" borderId="23" applyNumberFormat="0" applyAlignment="0" applyProtection="0"/>
    <xf numFmtId="0" fontId="76" fillId="51" borderId="23" applyNumberFormat="0" applyAlignment="0" applyProtection="0"/>
    <xf numFmtId="0" fontId="77" fillId="52" borderId="24" applyNumberFormat="0" applyAlignment="0" applyProtection="0"/>
    <xf numFmtId="0" fontId="77" fillId="52" borderId="24" applyNumberFormat="0" applyAlignment="0" applyProtection="0"/>
    <xf numFmtId="0" fontId="52"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0" fillId="0" borderId="12" applyNumberFormat="0" applyFill="0" applyAlignment="0" applyProtection="0"/>
    <xf numFmtId="0" fontId="80" fillId="0" borderId="25" applyNumberFormat="0" applyFill="0" applyAlignment="0" applyProtection="0"/>
    <xf numFmtId="0" fontId="80" fillId="0" borderId="25" applyNumberFormat="0" applyFill="0" applyAlignment="0" applyProtection="0"/>
    <xf numFmtId="0" fontId="41" fillId="0" borderId="13" applyNumberFormat="0" applyFill="0" applyAlignment="0" applyProtection="0"/>
    <xf numFmtId="0" fontId="81" fillId="0" borderId="26" applyNumberFormat="0" applyFill="0" applyAlignment="0" applyProtection="0"/>
    <xf numFmtId="0" fontId="81" fillId="0" borderId="26" applyNumberFormat="0" applyFill="0" applyAlignment="0" applyProtection="0"/>
    <xf numFmtId="0" fontId="42" fillId="0" borderId="14" applyNumberFormat="0" applyFill="0" applyAlignment="0" applyProtection="0"/>
    <xf numFmtId="0" fontId="82" fillId="0" borderId="27" applyNumberFormat="0" applyFill="0" applyAlignment="0" applyProtection="0"/>
    <xf numFmtId="0" fontId="82" fillId="0" borderId="27" applyNumberFormat="0" applyFill="0" applyAlignment="0" applyProtection="0"/>
    <xf numFmtId="0" fontId="4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3" fillId="38" borderId="23" applyNumberFormat="0" applyAlignment="0" applyProtection="0"/>
    <xf numFmtId="0" fontId="83" fillId="38" borderId="23" applyNumberFormat="0" applyAlignment="0" applyProtection="0"/>
    <xf numFmtId="0" fontId="49" fillId="0" borderId="17" applyNumberFormat="0" applyFill="0" applyAlignment="0" applyProtection="0"/>
    <xf numFmtId="0" fontId="84" fillId="0" borderId="28" applyNumberFormat="0" applyFill="0" applyAlignment="0" applyProtection="0"/>
    <xf numFmtId="0" fontId="84" fillId="0" borderId="28" applyNumberFormat="0" applyFill="0" applyAlignment="0" applyProtection="0"/>
    <xf numFmtId="0" fontId="85" fillId="53" borderId="0" applyNumberFormat="0" applyBorder="0" applyAlignment="0" applyProtection="0"/>
    <xf numFmtId="0" fontId="85" fillId="53" borderId="0" applyNumberFormat="0" applyBorder="0" applyAlignment="0" applyProtection="0"/>
    <xf numFmtId="0" fontId="2" fillId="0" borderId="0"/>
    <xf numFmtId="0" fontId="20" fillId="54" borderId="29" applyNumberFormat="0" applyFont="0" applyAlignment="0" applyProtection="0"/>
    <xf numFmtId="0" fontId="20" fillId="54" borderId="2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86" fillId="51" borderId="30" applyNumberFormat="0" applyAlignment="0" applyProtection="0"/>
    <xf numFmtId="0" fontId="86" fillId="51" borderId="30" applyNumberFormat="0" applyAlignment="0" applyProtection="0"/>
    <xf numFmtId="0" fontId="39"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53" fillId="0" borderId="20" applyNumberFormat="0" applyFill="0" applyAlignment="0" applyProtection="0"/>
    <xf numFmtId="0" fontId="88" fillId="0" borderId="31" applyNumberFormat="0" applyFill="0" applyAlignment="0" applyProtection="0"/>
    <xf numFmtId="0" fontId="88" fillId="0" borderId="31" applyNumberFormat="0" applyFill="0" applyAlignment="0" applyProtection="0"/>
    <xf numFmtId="0" fontId="51"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90" fillId="0" borderId="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0" fillId="0" borderId="0"/>
    <xf numFmtId="0" fontId="2" fillId="0" borderId="0"/>
    <xf numFmtId="0" fontId="20" fillId="54" borderId="29" applyNumberFormat="0" applyFont="0" applyAlignment="0" applyProtection="0"/>
    <xf numFmtId="0" fontId="20" fillId="54" borderId="2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69" fillId="0" borderId="0"/>
    <xf numFmtId="0" fontId="70" fillId="0" borderId="0"/>
    <xf numFmtId="0" fontId="70" fillId="0" borderId="0"/>
    <xf numFmtId="0" fontId="70" fillId="0" borderId="0"/>
    <xf numFmtId="0" fontId="2" fillId="0" borderId="0"/>
    <xf numFmtId="0" fontId="73" fillId="38" borderId="0" applyNumberFormat="0" applyBorder="0" applyAlignment="0" applyProtection="0"/>
    <xf numFmtId="0" fontId="78" fillId="0" borderId="0" applyNumberFormat="0" applyFill="0" applyBorder="0" applyAlignment="0" applyProtection="0"/>
    <xf numFmtId="0" fontId="77" fillId="52" borderId="24" applyNumberFormat="0" applyAlignment="0" applyProtection="0"/>
    <xf numFmtId="0" fontId="74" fillId="50" borderId="0" applyNumberFormat="0" applyBorder="0" applyAlignment="0" applyProtection="0"/>
    <xf numFmtId="0" fontId="74" fillId="49" borderId="0" applyNumberFormat="0" applyBorder="0" applyAlignment="0" applyProtection="0"/>
    <xf numFmtId="0" fontId="81" fillId="0" borderId="26" applyNumberFormat="0" applyFill="0" applyAlignment="0" applyProtection="0"/>
    <xf numFmtId="0" fontId="73" fillId="42" borderId="0" applyNumberFormat="0" applyBorder="0" applyAlignment="0" applyProtection="0"/>
    <xf numFmtId="0" fontId="74" fillId="46" borderId="0" applyNumberFormat="0" applyBorder="0" applyAlignment="0" applyProtection="0"/>
    <xf numFmtId="0" fontId="73" fillId="41" borderId="0" applyNumberFormat="0" applyBorder="0" applyAlignment="0" applyProtection="0"/>
    <xf numFmtId="0" fontId="88" fillId="0" borderId="31" applyNumberFormat="0" applyFill="0" applyAlignment="0" applyProtection="0"/>
    <xf numFmtId="0" fontId="74" fillId="41" borderId="0" applyNumberFormat="0" applyBorder="0" applyAlignment="0" applyProtection="0"/>
    <xf numFmtId="0" fontId="20" fillId="54" borderId="29" applyNumberFormat="0" applyFont="0" applyAlignment="0" applyProtection="0"/>
    <xf numFmtId="0" fontId="20" fillId="0" borderId="0"/>
    <xf numFmtId="0" fontId="83" fillId="38" borderId="23" applyNumberFormat="0" applyAlignment="0" applyProtection="0"/>
    <xf numFmtId="0" fontId="73" fillId="35"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0" fillId="0" borderId="0"/>
    <xf numFmtId="0" fontId="89" fillId="0" borderId="0" applyNumberFormat="0" applyFill="0" applyBorder="0" applyAlignment="0" applyProtection="0"/>
    <xf numFmtId="0" fontId="87" fillId="0" borderId="0" applyNumberFormat="0" applyFill="0" applyBorder="0" applyAlignment="0" applyProtection="0"/>
    <xf numFmtId="0" fontId="86" fillId="51" borderId="30" applyNumberFormat="0" applyAlignment="0" applyProtection="0"/>
    <xf numFmtId="0" fontId="85" fillId="53" borderId="0" applyNumberFormat="0" applyBorder="0" applyAlignment="0" applyProtection="0"/>
    <xf numFmtId="0" fontId="84" fillId="0" borderId="28" applyNumberFormat="0" applyFill="0" applyAlignment="0" applyProtection="0"/>
    <xf numFmtId="0" fontId="82" fillId="0" borderId="0" applyNumberFormat="0" applyFill="0" applyBorder="0" applyAlignment="0" applyProtection="0"/>
    <xf numFmtId="0" fontId="82" fillId="0" borderId="27" applyNumberFormat="0" applyFill="0" applyAlignment="0" applyProtection="0"/>
    <xf numFmtId="0" fontId="80" fillId="0" borderId="25" applyNumberFormat="0" applyFill="0" applyAlignment="0" applyProtection="0"/>
    <xf numFmtId="0" fontId="79" fillId="35" borderId="0" applyNumberFormat="0" applyBorder="0" applyAlignment="0" applyProtection="0"/>
    <xf numFmtId="0" fontId="76" fillId="51" borderId="23" applyNumberFormat="0" applyAlignment="0" applyProtection="0"/>
    <xf numFmtId="0" fontId="75" fillId="34" borderId="0" applyNumberFormat="0" applyBorder="0" applyAlignment="0" applyProtection="0"/>
    <xf numFmtId="0" fontId="74" fillId="45" borderId="0" applyNumberFormat="0" applyBorder="0" applyAlignment="0" applyProtection="0"/>
    <xf numFmtId="0" fontId="74" fillId="44" borderId="0" applyNumberFormat="0" applyBorder="0" applyAlignment="0" applyProtection="0"/>
    <xf numFmtId="0" fontId="74" fillId="48" borderId="0" applyNumberFormat="0" applyBorder="0" applyAlignment="0" applyProtection="0"/>
    <xf numFmtId="0" fontId="74" fillId="47" borderId="0" applyNumberFormat="0" applyBorder="0" applyAlignment="0" applyProtection="0"/>
    <xf numFmtId="0" fontId="74" fillId="45" borderId="0" applyNumberFormat="0" applyBorder="0" applyAlignment="0" applyProtection="0"/>
    <xf numFmtId="0" fontId="74" fillId="44" borderId="0" applyNumberFormat="0" applyBorder="0" applyAlignment="0" applyProtection="0"/>
    <xf numFmtId="0" fontId="74" fillId="40" borderId="0" applyNumberFormat="0" applyBorder="0" applyAlignment="0" applyProtection="0"/>
    <xf numFmtId="0" fontId="74" fillId="43" borderId="0" applyNumberFormat="0" applyBorder="0" applyAlignment="0" applyProtection="0"/>
    <xf numFmtId="0" fontId="73" fillId="39" borderId="0" applyNumberFormat="0" applyBorder="0" applyAlignment="0" applyProtection="0"/>
    <xf numFmtId="0" fontId="73" fillId="36" borderId="0" applyNumberFormat="0" applyBorder="0" applyAlignment="0" applyProtection="0"/>
    <xf numFmtId="0" fontId="20" fillId="54" borderId="29" applyNumberFormat="0" applyFont="0" applyAlignment="0" applyProtection="0"/>
    <xf numFmtId="0" fontId="20" fillId="54" borderId="2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73" fillId="40" borderId="0" applyNumberFormat="0" applyBorder="0" applyAlignment="0" applyProtection="0"/>
    <xf numFmtId="0" fontId="73" fillId="39" borderId="0" applyNumberFormat="0" applyBorder="0" applyAlignment="0" applyProtection="0"/>
    <xf numFmtId="0" fontId="73" fillId="37" borderId="0" applyNumberFormat="0" applyBorder="0" applyAlignment="0" applyProtection="0"/>
    <xf numFmtId="0" fontId="73" fillId="36" borderId="0" applyNumberFormat="0" applyBorder="0" applyAlignment="0" applyProtection="0"/>
    <xf numFmtId="0" fontId="73" fillId="34" borderId="0" applyNumberFormat="0" applyBorder="0" applyAlignment="0" applyProtection="0"/>
    <xf numFmtId="0" fontId="73" fillId="33" borderId="0" applyNumberFormat="0" applyBorder="0" applyAlignment="0" applyProtection="0"/>
    <xf numFmtId="0" fontId="20" fillId="0" borderId="0"/>
    <xf numFmtId="0" fontId="2" fillId="0" borderId="0"/>
    <xf numFmtId="0" fontId="20" fillId="0" borderId="0"/>
    <xf numFmtId="0" fontId="20"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0" fillId="0" borderId="0"/>
    <xf numFmtId="0" fontId="20" fillId="54" borderId="29" applyNumberFormat="0" applyFont="0" applyAlignment="0" applyProtection="0"/>
    <xf numFmtId="0" fontId="20" fillId="54" borderId="2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0" fillId="0" borderId="0"/>
    <xf numFmtId="0" fontId="20" fillId="0" borderId="0"/>
    <xf numFmtId="0" fontId="20" fillId="0" borderId="0"/>
    <xf numFmtId="0" fontId="2" fillId="0" borderId="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0" fillId="0" borderId="0"/>
    <xf numFmtId="0" fontId="2" fillId="19" borderId="0" applyNumberFormat="0" applyBorder="0" applyAlignment="0" applyProtection="0"/>
    <xf numFmtId="0" fontId="2" fillId="26" borderId="0" applyNumberFormat="0" applyBorder="0" applyAlignment="0" applyProtection="0"/>
    <xf numFmtId="0" fontId="2" fillId="10" borderId="0" applyNumberFormat="0" applyBorder="0" applyAlignment="0" applyProtection="0"/>
    <xf numFmtId="0" fontId="20" fillId="0" borderId="0"/>
    <xf numFmtId="0" fontId="2" fillId="8" borderId="19" applyNumberFormat="0" applyFont="0" applyAlignment="0" applyProtection="0"/>
    <xf numFmtId="0" fontId="2" fillId="8" borderId="19" applyNumberFormat="0" applyFont="0" applyAlignment="0" applyProtection="0"/>
    <xf numFmtId="0" fontId="2" fillId="27" borderId="0" applyNumberFormat="0" applyBorder="0" applyAlignment="0" applyProtection="0"/>
    <xf numFmtId="0" fontId="2" fillId="11"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0" borderId="0"/>
    <xf numFmtId="0" fontId="2" fillId="31" borderId="0" applyNumberFormat="0" applyBorder="0" applyAlignment="0" applyProtection="0"/>
    <xf numFmtId="0" fontId="2" fillId="27" borderId="0" applyNumberFormat="0" applyBorder="0" applyAlignment="0" applyProtection="0"/>
    <xf numFmtId="0" fontId="2" fillId="15"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8" borderId="0" applyNumberFormat="0" applyBorder="0" applyAlignment="0" applyProtection="0"/>
    <xf numFmtId="0" fontId="90" fillId="0" borderId="0"/>
    <xf numFmtId="0" fontId="20" fillId="54" borderId="29" applyNumberFormat="0" applyFont="0" applyAlignment="0" applyProtection="0"/>
    <xf numFmtId="0" fontId="20" fillId="54" borderId="29" applyNumberFormat="0" applyFont="0" applyAlignment="0" applyProtection="0"/>
    <xf numFmtId="0" fontId="2" fillId="0" borderId="0"/>
    <xf numFmtId="0" fontId="20" fillId="54" borderId="29" applyNumberFormat="0" applyFont="0" applyAlignment="0" applyProtection="0"/>
    <xf numFmtId="0" fontId="20" fillId="54" borderId="2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23" borderId="0" applyNumberFormat="0" applyBorder="0" applyAlignment="0" applyProtection="0"/>
    <xf numFmtId="0" fontId="2" fillId="19" borderId="0" applyNumberFormat="0" applyBorder="0" applyAlignment="0" applyProtection="0"/>
    <xf numFmtId="0" fontId="2" fillId="30" borderId="0" applyNumberFormat="0" applyBorder="0" applyAlignment="0" applyProtection="0"/>
    <xf numFmtId="0" fontId="2" fillId="26" borderId="0" applyNumberFormat="0" applyBorder="0" applyAlignment="0" applyProtection="0"/>
    <xf numFmtId="0" fontId="20" fillId="0" borderId="0"/>
    <xf numFmtId="0" fontId="2" fillId="14" borderId="0" applyNumberFormat="0" applyBorder="0" applyAlignment="0" applyProtection="0"/>
    <xf numFmtId="0" fontId="2" fillId="10" borderId="0" applyNumberFormat="0" applyBorder="0" applyAlignment="0" applyProtection="0"/>
    <xf numFmtId="0" fontId="90" fillId="0" borderId="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0" fillId="0" borderId="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14" borderId="0" applyNumberFormat="0" applyBorder="0" applyAlignment="0" applyProtection="0"/>
    <xf numFmtId="0" fontId="2" fillId="22" borderId="0" applyNumberFormat="0" applyBorder="0" applyAlignment="0" applyProtection="0"/>
    <xf numFmtId="0" fontId="2" fillId="0" borderId="0"/>
    <xf numFmtId="0" fontId="2" fillId="8" borderId="1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15" borderId="0" applyNumberFormat="0" applyBorder="0" applyAlignment="0" applyProtection="0"/>
    <xf numFmtId="0" fontId="2" fillId="31" borderId="0" applyNumberFormat="0" applyBorder="0" applyAlignment="0" applyProtection="0"/>
    <xf numFmtId="0" fontId="2" fillId="0" borderId="0"/>
    <xf numFmtId="0" fontId="2" fillId="30" borderId="0" applyNumberFormat="0" applyBorder="0" applyAlignment="0" applyProtection="0"/>
    <xf numFmtId="0" fontId="2" fillId="23"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90" fillId="0" borderId="0"/>
    <xf numFmtId="0" fontId="20" fillId="0" borderId="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8" borderId="19" applyNumberFormat="0" applyFont="0" applyAlignment="0" applyProtection="0"/>
    <xf numFmtId="0" fontId="2" fillId="18"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1"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73" fillId="42" borderId="0" applyNumberFormat="0" applyBorder="0" applyAlignment="0" applyProtection="0"/>
    <xf numFmtId="0" fontId="2" fillId="8" borderId="19" applyNumberFormat="0" applyFont="0" applyAlignment="0" applyProtection="0"/>
    <xf numFmtId="0" fontId="73" fillId="37" borderId="0" applyNumberFormat="0" applyBorder="0" applyAlignment="0" applyProtection="0"/>
    <xf numFmtId="0" fontId="2" fillId="8" borderId="19" applyNumberFormat="0" applyFont="0" applyAlignment="0" applyProtection="0"/>
    <xf numFmtId="0" fontId="20" fillId="54" borderId="2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9" borderId="0" applyNumberFormat="0" applyBorder="0" applyAlignment="0" applyProtection="0"/>
    <xf numFmtId="0" fontId="2" fillId="0" borderId="0"/>
    <xf numFmtId="0" fontId="2" fillId="14" borderId="0" applyNumberFormat="0" applyBorder="0" applyAlignment="0" applyProtection="0"/>
    <xf numFmtId="0" fontId="2" fillId="15" borderId="0" applyNumberFormat="0" applyBorder="0" applyAlignment="0" applyProtection="0"/>
    <xf numFmtId="0" fontId="2" fillId="26" borderId="0" applyNumberFormat="0" applyBorder="0" applyAlignment="0" applyProtection="0"/>
    <xf numFmtId="0" fontId="73" fillId="3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74" fillId="43"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0" fillId="54" borderId="29" applyNumberFormat="0" applyFont="0" applyAlignment="0" applyProtection="0"/>
    <xf numFmtId="0" fontId="2" fillId="26" borderId="0" applyNumberFormat="0" applyBorder="0" applyAlignment="0" applyProtection="0"/>
    <xf numFmtId="0" fontId="2" fillId="27" borderId="0" applyNumberFormat="0" applyBorder="0" applyAlignment="0" applyProtection="0"/>
    <xf numFmtId="0" fontId="74" fillId="45" borderId="0" applyNumberFormat="0" applyBorder="0" applyAlignment="0" applyProtection="0"/>
    <xf numFmtId="0" fontId="88" fillId="0" borderId="31" applyNumberFormat="0" applyFill="0" applyAlignment="0" applyProtection="0"/>
    <xf numFmtId="0" fontId="2" fillId="30" borderId="0" applyNumberFormat="0" applyBorder="0" applyAlignment="0" applyProtection="0"/>
    <xf numFmtId="0" fontId="2" fillId="31" borderId="0" applyNumberFormat="0" applyBorder="0" applyAlignment="0" applyProtection="0"/>
    <xf numFmtId="0" fontId="84" fillId="0" borderId="28" applyNumberFormat="0" applyFill="0" applyAlignment="0" applyProtection="0"/>
    <xf numFmtId="0" fontId="20" fillId="0" borderId="0"/>
    <xf numFmtId="0" fontId="2" fillId="0" borderId="0"/>
    <xf numFmtId="0" fontId="75" fillId="34" borderId="0" applyNumberFormat="0" applyBorder="0" applyAlignment="0" applyProtection="0"/>
    <xf numFmtId="0" fontId="70" fillId="0" borderId="0"/>
    <xf numFmtId="0" fontId="70" fillId="0" borderId="0"/>
    <xf numFmtId="0" fontId="83" fillId="38" borderId="23" applyNumberFormat="0" applyAlignment="0" applyProtection="0"/>
    <xf numFmtId="0" fontId="82" fillId="0" borderId="27" applyNumberFormat="0" applyFill="0" applyAlignment="0" applyProtection="0"/>
    <xf numFmtId="0" fontId="78" fillId="0" borderId="0" applyNumberFormat="0" applyFill="0" applyBorder="0" applyAlignment="0" applyProtection="0"/>
    <xf numFmtId="0" fontId="73" fillId="33" borderId="0" applyNumberFormat="0" applyBorder="0" applyAlignment="0" applyProtection="0"/>
    <xf numFmtId="0" fontId="77" fillId="52" borderId="24" applyNumberFormat="0" applyAlignment="0" applyProtection="0"/>
    <xf numFmtId="0" fontId="76" fillId="51" borderId="23" applyNumberFormat="0" applyAlignment="0" applyProtection="0"/>
    <xf numFmtId="0" fontId="74" fillId="50"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31" borderId="0" applyNumberFormat="0" applyBorder="0" applyAlignment="0" applyProtection="0"/>
    <xf numFmtId="0" fontId="2" fillId="27" borderId="0" applyNumberFormat="0" applyBorder="0" applyAlignment="0" applyProtection="0"/>
    <xf numFmtId="0" fontId="2" fillId="15"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8" borderId="0" applyNumberFormat="0" applyBorder="0" applyAlignment="0" applyProtection="0"/>
    <xf numFmtId="0" fontId="90" fillId="0" borderId="0"/>
    <xf numFmtId="0" fontId="20" fillId="0" borderId="0"/>
    <xf numFmtId="0" fontId="73" fillId="34" borderId="0" applyNumberFormat="0" applyBorder="0" applyAlignment="0" applyProtection="0"/>
    <xf numFmtId="0" fontId="85" fillId="53" borderId="0" applyNumberFormat="0" applyBorder="0" applyAlignment="0" applyProtection="0"/>
    <xf numFmtId="0" fontId="20" fillId="54" borderId="29" applyNumberFormat="0" applyFont="0" applyAlignment="0" applyProtection="0"/>
    <xf numFmtId="0" fontId="20" fillId="0" borderId="0"/>
    <xf numFmtId="0" fontId="20" fillId="0" borderId="0"/>
    <xf numFmtId="0" fontId="73" fillId="33" borderId="0" applyNumberFormat="0" applyBorder="0" applyAlignment="0" applyProtection="0"/>
    <xf numFmtId="0" fontId="73" fillId="38" borderId="0" applyNumberFormat="0" applyBorder="0" applyAlignment="0" applyProtection="0"/>
    <xf numFmtId="0" fontId="73" fillId="41" borderId="0" applyNumberFormat="0" applyBorder="0" applyAlignment="0" applyProtection="0"/>
    <xf numFmtId="0" fontId="74" fillId="40" borderId="0" applyNumberFormat="0" applyBorder="0" applyAlignment="0" applyProtection="0"/>
    <xf numFmtId="0" fontId="2" fillId="8" borderId="19" applyNumberFormat="0" applyFont="0" applyAlignment="0" applyProtection="0"/>
    <xf numFmtId="0" fontId="20" fillId="54" borderId="29" applyNumberFormat="0" applyFont="0" applyAlignment="0" applyProtection="0"/>
    <xf numFmtId="0" fontId="85" fillId="53" borderId="0" applyNumberFormat="0" applyBorder="0" applyAlignment="0" applyProtection="0"/>
    <xf numFmtId="0" fontId="89" fillId="0" borderId="0" applyNumberFormat="0" applyFill="0" applyBorder="0" applyAlignment="0" applyProtection="0"/>
    <xf numFmtId="0" fontId="73" fillId="38" borderId="0" applyNumberFormat="0" applyBorder="0" applyAlignment="0" applyProtection="0"/>
    <xf numFmtId="0" fontId="73" fillId="41" borderId="0" applyNumberFormat="0" applyBorder="0" applyAlignment="0" applyProtection="0"/>
    <xf numFmtId="0" fontId="74" fillId="43" borderId="0" applyNumberFormat="0" applyBorder="0" applyAlignment="0" applyProtection="0"/>
    <xf numFmtId="0" fontId="74" fillId="41" borderId="0" applyNumberFormat="0" applyBorder="0" applyAlignment="0" applyProtection="0"/>
    <xf numFmtId="0" fontId="20" fillId="54" borderId="29" applyNumberFormat="0" applyFont="0" applyAlignment="0" applyProtection="0"/>
    <xf numFmtId="0" fontId="20" fillId="54" borderId="2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73" fillId="35" borderId="0" applyNumberFormat="0" applyBorder="0" applyAlignment="0" applyProtection="0"/>
    <xf numFmtId="0" fontId="74" fillId="41" borderId="0" applyNumberFormat="0" applyBorder="0" applyAlignment="0" applyProtection="0"/>
    <xf numFmtId="0" fontId="73" fillId="39" borderId="0" applyNumberFormat="0" applyBorder="0" applyAlignment="0" applyProtection="0"/>
    <xf numFmtId="0" fontId="20" fillId="0" borderId="0"/>
    <xf numFmtId="0" fontId="2" fillId="0" borderId="0"/>
    <xf numFmtId="0" fontId="20" fillId="0" borderId="0"/>
    <xf numFmtId="0" fontId="20" fillId="0" borderId="0"/>
    <xf numFmtId="0" fontId="20" fillId="54" borderId="29" applyNumberFormat="0" applyFont="0" applyAlignment="0" applyProtection="0"/>
    <xf numFmtId="0" fontId="20" fillId="54" borderId="29" applyNumberFormat="0" applyFont="0" applyAlignment="0" applyProtection="0"/>
    <xf numFmtId="0" fontId="20" fillId="0" borderId="0"/>
    <xf numFmtId="0" fontId="70" fillId="0" borderId="0"/>
    <xf numFmtId="0" fontId="69" fillId="0" borderId="0"/>
    <xf numFmtId="0" fontId="20" fillId="54" borderId="29" applyNumberFormat="0" applyFont="0" applyAlignment="0" applyProtection="0"/>
    <xf numFmtId="0" fontId="70" fillId="0" borderId="0"/>
    <xf numFmtId="0" fontId="70" fillId="0" borderId="0"/>
    <xf numFmtId="0" fontId="70" fillId="0" borderId="0"/>
    <xf numFmtId="0" fontId="90" fillId="0" borderId="0"/>
    <xf numFmtId="0" fontId="69" fillId="0" borderId="0"/>
    <xf numFmtId="0" fontId="20" fillId="0" borderId="0"/>
    <xf numFmtId="0" fontId="20" fillId="0" borderId="0"/>
    <xf numFmtId="0" fontId="20" fillId="0" borderId="0"/>
    <xf numFmtId="0" fontId="90" fillId="0" borderId="0"/>
    <xf numFmtId="0" fontId="20" fillId="0" borderId="0"/>
    <xf numFmtId="0" fontId="90" fillId="0" borderId="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0" fillId="0" borderId="0"/>
    <xf numFmtId="0" fontId="2" fillId="0" borderId="0"/>
    <xf numFmtId="0" fontId="73" fillId="39"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69" fillId="0" borderId="0"/>
    <xf numFmtId="0" fontId="2" fillId="31" borderId="0" applyNumberFormat="0" applyBorder="0" applyAlignment="0" applyProtection="0"/>
    <xf numFmtId="0" fontId="20" fillId="0" borderId="0"/>
    <xf numFmtId="0" fontId="89" fillId="0" borderId="0" applyNumberFormat="0" applyFill="0" applyBorder="0" applyAlignment="0" applyProtection="0"/>
    <xf numFmtId="0" fontId="79" fillId="35" borderId="0" applyNumberFormat="0" applyBorder="0" applyAlignment="0" applyProtection="0"/>
    <xf numFmtId="0" fontId="78" fillId="0" borderId="0" applyNumberFormat="0" applyFill="0" applyBorder="0" applyAlignment="0" applyProtection="0"/>
    <xf numFmtId="0" fontId="73" fillId="34" borderId="0" applyNumberFormat="0" applyBorder="0" applyAlignment="0" applyProtection="0"/>
    <xf numFmtId="0" fontId="77" fillId="52" borderId="24" applyNumberFormat="0" applyAlignment="0" applyProtection="0"/>
    <xf numFmtId="0" fontId="75" fillId="34" borderId="0" applyNumberFormat="0" applyBorder="0" applyAlignment="0" applyProtection="0"/>
    <xf numFmtId="0" fontId="74" fillId="50" borderId="0" applyNumberFormat="0" applyBorder="0" applyAlignment="0" applyProtection="0"/>
    <xf numFmtId="0" fontId="74" fillId="44" borderId="0" applyNumberFormat="0" applyBorder="0" applyAlignment="0" applyProtection="0"/>
    <xf numFmtId="0" fontId="74" fillId="49" borderId="0" applyNumberFormat="0" applyBorder="0" applyAlignment="0" applyProtection="0"/>
    <xf numFmtId="0" fontId="74" fillId="47" borderId="0" applyNumberFormat="0" applyBorder="0" applyAlignment="0" applyProtection="0"/>
    <xf numFmtId="0" fontId="74" fillId="46"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70" fillId="0" borderId="0"/>
    <xf numFmtId="0" fontId="70" fillId="0" borderId="0"/>
    <xf numFmtId="0" fontId="70" fillId="0" borderId="0"/>
    <xf numFmtId="0" fontId="2" fillId="22" borderId="0" applyNumberFormat="0" applyBorder="0" applyAlignment="0" applyProtection="0"/>
    <xf numFmtId="0" fontId="70" fillId="0" borderId="0"/>
    <xf numFmtId="0" fontId="84" fillId="0" borderId="28" applyNumberFormat="0" applyFill="0" applyAlignment="0" applyProtection="0"/>
    <xf numFmtId="0" fontId="2" fillId="30" borderId="0" applyNumberFormat="0" applyBorder="0" applyAlignment="0" applyProtection="0"/>
    <xf numFmtId="0" fontId="2" fillId="0" borderId="0"/>
    <xf numFmtId="0" fontId="73" fillId="34" borderId="0" applyNumberFormat="0" applyBorder="0" applyAlignment="0" applyProtection="0"/>
    <xf numFmtId="0" fontId="73" fillId="36" borderId="0" applyNumberFormat="0" applyBorder="0" applyAlignment="0" applyProtection="0"/>
    <xf numFmtId="0" fontId="2" fillId="23" borderId="0" applyNumberFormat="0" applyBorder="0" applyAlignment="0" applyProtection="0"/>
    <xf numFmtId="0" fontId="69" fillId="0" borderId="0"/>
    <xf numFmtId="0" fontId="2" fillId="27" borderId="0" applyNumberFormat="0" applyBorder="0" applyAlignment="0" applyProtection="0"/>
    <xf numFmtId="0" fontId="70"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0" fillId="54" borderId="29" applyNumberFormat="0" applyFont="0" applyAlignment="0" applyProtection="0"/>
    <xf numFmtId="0" fontId="2" fillId="0" borderId="0"/>
    <xf numFmtId="0" fontId="86" fillId="51" borderId="30" applyNumberFormat="0" applyAlignment="0" applyProtection="0"/>
    <xf numFmtId="0" fontId="74" fillId="44" borderId="0" applyNumberFormat="0" applyBorder="0" applyAlignment="0" applyProtection="0"/>
    <xf numFmtId="0" fontId="73" fillId="36" borderId="0" applyNumberFormat="0" applyBorder="0" applyAlignment="0" applyProtection="0"/>
    <xf numFmtId="0" fontId="20" fillId="54" borderId="29" applyNumberFormat="0" applyFont="0" applyAlignment="0" applyProtection="0"/>
    <xf numFmtId="0" fontId="2" fillId="8" borderId="19" applyNumberFormat="0" applyFont="0" applyAlignment="0" applyProtection="0"/>
    <xf numFmtId="0" fontId="73" fillId="34" borderId="0" applyNumberFormat="0" applyBorder="0" applyAlignment="0" applyProtection="0"/>
    <xf numFmtId="0" fontId="20" fillId="0" borderId="0"/>
    <xf numFmtId="0" fontId="82" fillId="0" borderId="27" applyNumberFormat="0" applyFill="0" applyAlignment="0" applyProtection="0"/>
    <xf numFmtId="0" fontId="2" fillId="14" borderId="0" applyNumberFormat="0" applyBorder="0" applyAlignment="0" applyProtection="0"/>
    <xf numFmtId="0" fontId="2" fillId="30" borderId="0" applyNumberFormat="0" applyBorder="0" applyAlignment="0" applyProtection="0"/>
    <xf numFmtId="0" fontId="20" fillId="0" borderId="0"/>
    <xf numFmtId="0" fontId="75" fillId="34" borderId="0" applyNumberFormat="0" applyBorder="0" applyAlignment="0" applyProtection="0"/>
    <xf numFmtId="0" fontId="73" fillId="35" borderId="0" applyNumberFormat="0" applyBorder="0" applyAlignment="0" applyProtection="0"/>
    <xf numFmtId="0" fontId="2" fillId="11"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75" fillId="34" borderId="0" applyNumberFormat="0" applyBorder="0" applyAlignment="0" applyProtection="0"/>
    <xf numFmtId="0" fontId="80" fillId="0" borderId="25" applyNumberFormat="0" applyFill="0" applyAlignment="0" applyProtection="0"/>
    <xf numFmtId="0" fontId="70" fillId="0" borderId="0"/>
    <xf numFmtId="0" fontId="2" fillId="26" borderId="0" applyNumberFormat="0" applyBorder="0" applyAlignment="0" applyProtection="0"/>
    <xf numFmtId="0" fontId="2" fillId="0" borderId="0"/>
    <xf numFmtId="0" fontId="20" fillId="0" borderId="0"/>
    <xf numFmtId="0" fontId="20"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86" fillId="51" borderId="30" applyNumberFormat="0" applyAlignment="0" applyProtection="0"/>
    <xf numFmtId="0" fontId="2" fillId="15" borderId="0" applyNumberFormat="0" applyBorder="0" applyAlignment="0" applyProtection="0"/>
    <xf numFmtId="0" fontId="2" fillId="10"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81" fillId="0" borderId="26" applyNumberFormat="0" applyFill="0" applyAlignment="0" applyProtection="0"/>
    <xf numFmtId="0" fontId="2" fillId="19" borderId="0" applyNumberFormat="0" applyBorder="0" applyAlignment="0" applyProtection="0"/>
    <xf numFmtId="0" fontId="2" fillId="26"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27" borderId="0" applyNumberFormat="0" applyBorder="0" applyAlignment="0" applyProtection="0"/>
    <xf numFmtId="0" fontId="2" fillId="11"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0" borderId="0"/>
    <xf numFmtId="0" fontId="2" fillId="31" borderId="0" applyNumberFormat="0" applyBorder="0" applyAlignment="0" applyProtection="0"/>
    <xf numFmtId="0" fontId="2" fillId="27" borderId="0" applyNumberFormat="0" applyBorder="0" applyAlignment="0" applyProtection="0"/>
    <xf numFmtId="0" fontId="2" fillId="15"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8" borderId="0" applyNumberFormat="0" applyBorder="0" applyAlignment="0" applyProtection="0"/>
    <xf numFmtId="0" fontId="83" fillId="38" borderId="23" applyNumberFormat="0" applyAlignment="0" applyProtection="0"/>
    <xf numFmtId="0" fontId="73" fillId="39" borderId="0" applyNumberFormat="0" applyBorder="0" applyAlignment="0" applyProtection="0"/>
    <xf numFmtId="0" fontId="2" fillId="0" borderId="0"/>
    <xf numFmtId="0" fontId="2" fillId="14"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23" borderId="0" applyNumberFormat="0" applyBorder="0" applyAlignment="0" applyProtection="0"/>
    <xf numFmtId="0" fontId="2" fillId="19" borderId="0" applyNumberFormat="0" applyBorder="0" applyAlignment="0" applyProtection="0"/>
    <xf numFmtId="0" fontId="2" fillId="30" borderId="0" applyNumberFormat="0" applyBorder="0" applyAlignment="0" applyProtection="0"/>
    <xf numFmtId="0" fontId="2" fillId="26"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90" fillId="0" borderId="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0" fillId="0" borderId="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14" borderId="0" applyNumberFormat="0" applyBorder="0" applyAlignment="0" applyProtection="0"/>
    <xf numFmtId="0" fontId="2" fillId="22" borderId="0" applyNumberFormat="0" applyBorder="0" applyAlignment="0" applyProtection="0"/>
    <xf numFmtId="0" fontId="2" fillId="0" borderId="0"/>
    <xf numFmtId="0" fontId="2" fillId="8" borderId="1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31" borderId="0" applyNumberFormat="0" applyBorder="0" applyAlignment="0" applyProtection="0"/>
    <xf numFmtId="0" fontId="2" fillId="0" borderId="0"/>
    <xf numFmtId="0" fontId="2" fillId="30" borderId="0" applyNumberFormat="0" applyBorder="0" applyAlignment="0" applyProtection="0"/>
    <xf numFmtId="0" fontId="2" fillId="23"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88" fillId="0" borderId="31" applyNumberFormat="0" applyFill="0" applyAlignment="0" applyProtection="0"/>
    <xf numFmtId="0" fontId="82" fillId="0" borderId="27" applyNumberFormat="0" applyFill="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18"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1"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90" fillId="0" borderId="0"/>
    <xf numFmtId="0" fontId="20" fillId="0" borderId="0"/>
    <xf numFmtId="0" fontId="20" fillId="54" borderId="29" applyNumberFormat="0" applyFont="0" applyAlignment="0" applyProtection="0"/>
    <xf numFmtId="0" fontId="69" fillId="0" borderId="0"/>
    <xf numFmtId="0" fontId="20" fillId="0" borderId="0"/>
    <xf numFmtId="0" fontId="90" fillId="0" borderId="0"/>
    <xf numFmtId="0" fontId="70" fillId="0" borderId="0"/>
    <xf numFmtId="0" fontId="70" fillId="0" borderId="0"/>
    <xf numFmtId="0" fontId="70" fillId="0" borderId="0"/>
    <xf numFmtId="0" fontId="69" fillId="0" borderId="0"/>
    <xf numFmtId="0" fontId="70" fillId="0" borderId="0"/>
    <xf numFmtId="0" fontId="90" fillId="0" borderId="0"/>
    <xf numFmtId="0" fontId="20" fillId="0" borderId="0"/>
    <xf numFmtId="0" fontId="20" fillId="0" borderId="0"/>
    <xf numFmtId="0" fontId="70" fillId="0" borderId="0"/>
    <xf numFmtId="0" fontId="20" fillId="0" borderId="0"/>
    <xf numFmtId="0" fontId="70" fillId="0" borderId="0"/>
    <xf numFmtId="0" fontId="20" fillId="0" borderId="0"/>
    <xf numFmtId="0" fontId="20" fillId="0" borderId="0"/>
    <xf numFmtId="0" fontId="20" fillId="0" borderId="0"/>
    <xf numFmtId="0" fontId="20" fillId="0" borderId="0"/>
    <xf numFmtId="0" fontId="20" fillId="54" borderId="29" applyNumberFormat="0" applyFont="0" applyAlignment="0" applyProtection="0"/>
    <xf numFmtId="0" fontId="20" fillId="54" borderId="29" applyNumberFormat="0" applyFont="0" applyAlignment="0" applyProtection="0"/>
    <xf numFmtId="0" fontId="70" fillId="0" borderId="0"/>
    <xf numFmtId="0" fontId="70" fillId="0" borderId="0"/>
    <xf numFmtId="0" fontId="90" fillId="0" borderId="0"/>
    <xf numFmtId="0" fontId="20" fillId="0" borderId="0"/>
    <xf numFmtId="0" fontId="20" fillId="0" borderId="0"/>
    <xf numFmtId="0" fontId="20" fillId="0" borderId="0"/>
    <xf numFmtId="0" fontId="20" fillId="0" borderId="0"/>
    <xf numFmtId="0" fontId="70" fillId="0" borderId="0"/>
    <xf numFmtId="0" fontId="90" fillId="0" borderId="0"/>
    <xf numFmtId="0" fontId="70" fillId="0" borderId="0"/>
    <xf numFmtId="0" fontId="20" fillId="0" borderId="0"/>
    <xf numFmtId="0" fontId="90" fillId="0" borderId="0"/>
    <xf numFmtId="0" fontId="70" fillId="0" borderId="0"/>
    <xf numFmtId="0" fontId="70" fillId="0" borderId="0"/>
    <xf numFmtId="0" fontId="20" fillId="0" borderId="0"/>
    <xf numFmtId="0" fontId="70" fillId="0" borderId="0"/>
    <xf numFmtId="0" fontId="20" fillId="0" borderId="0"/>
    <xf numFmtId="0" fontId="69" fillId="0" borderId="0"/>
    <xf numFmtId="0" fontId="20" fillId="0" borderId="0"/>
    <xf numFmtId="0" fontId="20" fillId="0" borderId="0"/>
    <xf numFmtId="0" fontId="70" fillId="0" borderId="0"/>
    <xf numFmtId="0" fontId="70" fillId="0" borderId="0"/>
    <xf numFmtId="0" fontId="20" fillId="54" borderId="29" applyNumberFormat="0" applyFont="0" applyAlignment="0" applyProtection="0"/>
    <xf numFmtId="0" fontId="20" fillId="0" borderId="0"/>
    <xf numFmtId="0" fontId="20" fillId="54" borderId="29" applyNumberFormat="0" applyFont="0" applyAlignment="0" applyProtection="0"/>
    <xf numFmtId="0" fontId="70" fillId="0" borderId="0"/>
    <xf numFmtId="0" fontId="20" fillId="54" borderId="29" applyNumberFormat="0" applyFont="0" applyAlignment="0" applyProtection="0"/>
    <xf numFmtId="0" fontId="20" fillId="54" borderId="29" applyNumberFormat="0" applyFont="0" applyAlignment="0" applyProtection="0"/>
    <xf numFmtId="0" fontId="20" fillId="0" borderId="0"/>
    <xf numFmtId="0" fontId="90" fillId="0" borderId="0"/>
    <xf numFmtId="0" fontId="70" fillId="0" borderId="0"/>
    <xf numFmtId="0" fontId="70" fillId="0" borderId="0"/>
    <xf numFmtId="0" fontId="70" fillId="0" borderId="0"/>
    <xf numFmtId="0" fontId="20" fillId="54" borderId="29" applyNumberFormat="0" applyFont="0" applyAlignment="0" applyProtection="0"/>
    <xf numFmtId="0" fontId="20" fillId="0" borderId="0"/>
    <xf numFmtId="0" fontId="20" fillId="0" borderId="0"/>
    <xf numFmtId="0" fontId="70" fillId="0" borderId="0"/>
    <xf numFmtId="0" fontId="90" fillId="0" borderId="0"/>
    <xf numFmtId="0" fontId="70" fillId="0" borderId="0"/>
    <xf numFmtId="0" fontId="20" fillId="0" borderId="0"/>
    <xf numFmtId="0" fontId="69" fillId="0" borderId="0"/>
    <xf numFmtId="0" fontId="20" fillId="0" borderId="0"/>
    <xf numFmtId="0" fontId="90" fillId="0" borderId="0"/>
    <xf numFmtId="0" fontId="69" fillId="0" borderId="0"/>
    <xf numFmtId="0" fontId="20" fillId="0" borderId="0"/>
    <xf numFmtId="0" fontId="20" fillId="0" borderId="0"/>
    <xf numFmtId="0" fontId="20" fillId="0" borderId="0"/>
    <xf numFmtId="0" fontId="20" fillId="54" borderId="29" applyNumberFormat="0" applyFont="0" applyAlignment="0" applyProtection="0"/>
    <xf numFmtId="0" fontId="70" fillId="0" borderId="0"/>
    <xf numFmtId="0" fontId="90" fillId="0" borderId="0"/>
    <xf numFmtId="0" fontId="70" fillId="0" borderId="0"/>
    <xf numFmtId="0" fontId="90" fillId="0" borderId="0"/>
    <xf numFmtId="0" fontId="20" fillId="0" borderId="0"/>
    <xf numFmtId="0" fontId="20" fillId="0" borderId="0"/>
    <xf numFmtId="0" fontId="20" fillId="0" borderId="0"/>
    <xf numFmtId="0" fontId="90" fillId="0" borderId="0"/>
    <xf numFmtId="0" fontId="70" fillId="0" borderId="0"/>
    <xf numFmtId="0" fontId="20" fillId="0" borderId="0"/>
    <xf numFmtId="0" fontId="20" fillId="54" borderId="29" applyNumberFormat="0" applyFont="0" applyAlignment="0" applyProtection="0"/>
    <xf numFmtId="0" fontId="90" fillId="0" borderId="0"/>
    <xf numFmtId="0" fontId="69" fillId="0" borderId="0"/>
    <xf numFmtId="0" fontId="70" fillId="0" borderId="0"/>
    <xf numFmtId="0" fontId="70" fillId="0" borderId="0"/>
    <xf numFmtId="0" fontId="20" fillId="0" borderId="0"/>
    <xf numFmtId="0" fontId="70" fillId="0" borderId="0"/>
    <xf numFmtId="0" fontId="20" fillId="54" borderId="29" applyNumberFormat="0" applyFont="0" applyAlignment="0" applyProtection="0"/>
    <xf numFmtId="0" fontId="20" fillId="0" borderId="0"/>
    <xf numFmtId="0" fontId="69" fillId="0" borderId="0"/>
    <xf numFmtId="0" fontId="70" fillId="0" borderId="0"/>
    <xf numFmtId="0" fontId="70" fillId="0" borderId="0"/>
    <xf numFmtId="0" fontId="70" fillId="0" borderId="0"/>
    <xf numFmtId="0" fontId="70" fillId="0" borderId="0"/>
    <xf numFmtId="0" fontId="20" fillId="0" borderId="0"/>
    <xf numFmtId="0" fontId="70" fillId="0" borderId="0"/>
    <xf numFmtId="0" fontId="90" fillId="0" borderId="0"/>
    <xf numFmtId="0" fontId="20" fillId="0" borderId="0"/>
    <xf numFmtId="0" fontId="20" fillId="0" borderId="0"/>
    <xf numFmtId="0" fontId="20" fillId="0" borderId="0"/>
    <xf numFmtId="0" fontId="20" fillId="54" borderId="29" applyNumberFormat="0" applyFont="0" applyAlignment="0" applyProtection="0"/>
    <xf numFmtId="0" fontId="20" fillId="0" borderId="0"/>
    <xf numFmtId="0" fontId="90" fillId="0" borderId="0"/>
    <xf numFmtId="0" fontId="20" fillId="54" borderId="29" applyNumberFormat="0" applyFont="0" applyAlignment="0" applyProtection="0"/>
    <xf numFmtId="0" fontId="69" fillId="0" borderId="0"/>
    <xf numFmtId="0" fontId="70" fillId="0" borderId="0"/>
    <xf numFmtId="0" fontId="70" fillId="0" borderId="0"/>
    <xf numFmtId="0" fontId="20" fillId="0" borderId="0"/>
    <xf numFmtId="0" fontId="20" fillId="0" borderId="0"/>
    <xf numFmtId="0" fontId="70" fillId="0" borderId="0"/>
    <xf numFmtId="0" fontId="90" fillId="0" borderId="0"/>
    <xf numFmtId="0" fontId="20" fillId="0" borderId="0"/>
    <xf numFmtId="0" fontId="20" fillId="54" borderId="29" applyNumberFormat="0" applyFont="0" applyAlignment="0" applyProtection="0"/>
    <xf numFmtId="0" fontId="20" fillId="0" borderId="0"/>
    <xf numFmtId="0" fontId="20" fillId="0" borderId="0"/>
    <xf numFmtId="0" fontId="20" fillId="54" borderId="29" applyNumberFormat="0" applyFont="0" applyAlignment="0" applyProtection="0"/>
    <xf numFmtId="0" fontId="20" fillId="0" borderId="0"/>
    <xf numFmtId="0" fontId="90" fillId="0" borderId="0"/>
    <xf numFmtId="0" fontId="20" fillId="0" borderId="0"/>
    <xf numFmtId="0" fontId="20" fillId="0" borderId="0"/>
    <xf numFmtId="0" fontId="20" fillId="0" borderId="0"/>
    <xf numFmtId="0" fontId="20" fillId="0" borderId="0"/>
    <xf numFmtId="0" fontId="20" fillId="54" borderId="29" applyNumberFormat="0" applyFont="0" applyAlignment="0" applyProtection="0"/>
    <xf numFmtId="0" fontId="20" fillId="0" borderId="0"/>
    <xf numFmtId="0" fontId="70" fillId="0" borderId="0"/>
    <xf numFmtId="0" fontId="20" fillId="54" borderId="29" applyNumberFormat="0" applyFont="0" applyAlignment="0" applyProtection="0"/>
    <xf numFmtId="0" fontId="70" fillId="0" borderId="0"/>
    <xf numFmtId="0" fontId="20" fillId="0" borderId="0"/>
    <xf numFmtId="0" fontId="70" fillId="0" borderId="0"/>
    <xf numFmtId="0" fontId="70" fillId="0" borderId="0"/>
    <xf numFmtId="0" fontId="70" fillId="0" borderId="0"/>
    <xf numFmtId="0" fontId="20" fillId="0" borderId="0"/>
    <xf numFmtId="0" fontId="20" fillId="0" borderId="0"/>
    <xf numFmtId="0" fontId="90" fillId="0" borderId="0"/>
    <xf numFmtId="0" fontId="20" fillId="0" borderId="0"/>
    <xf numFmtId="0" fontId="69" fillId="0" borderId="0"/>
    <xf numFmtId="0" fontId="90" fillId="0" borderId="0"/>
    <xf numFmtId="0" fontId="20" fillId="0" borderId="0"/>
    <xf numFmtId="0" fontId="20" fillId="54" borderId="29" applyNumberFormat="0" applyFont="0" applyAlignment="0" applyProtection="0"/>
    <xf numFmtId="0" fontId="70" fillId="0" borderId="0"/>
    <xf numFmtId="0" fontId="70" fillId="0" borderId="0"/>
    <xf numFmtId="0" fontId="69" fillId="0" borderId="0"/>
    <xf numFmtId="0" fontId="90" fillId="0" borderId="0"/>
    <xf numFmtId="0" fontId="20" fillId="0" borderId="0"/>
    <xf numFmtId="0" fontId="20" fillId="0" borderId="0"/>
    <xf numFmtId="0" fontId="20" fillId="54" borderId="29" applyNumberFormat="0" applyFont="0" applyAlignment="0" applyProtection="0"/>
    <xf numFmtId="0" fontId="70" fillId="0" borderId="0"/>
    <xf numFmtId="0" fontId="70" fillId="0" borderId="0"/>
    <xf numFmtId="0" fontId="70" fillId="0" borderId="0"/>
    <xf numFmtId="0" fontId="20" fillId="0" borderId="0"/>
    <xf numFmtId="0" fontId="70" fillId="0" borderId="0"/>
    <xf numFmtId="0" fontId="70" fillId="0" borderId="0"/>
    <xf numFmtId="0" fontId="69" fillId="0" borderId="0"/>
    <xf numFmtId="0" fontId="70" fillId="0" borderId="0"/>
    <xf numFmtId="0" fontId="90" fillId="0" borderId="0"/>
    <xf numFmtId="0" fontId="70" fillId="0" borderId="0"/>
    <xf numFmtId="0" fontId="20" fillId="54" borderId="29" applyNumberFormat="0" applyFont="0" applyAlignment="0" applyProtection="0"/>
    <xf numFmtId="0" fontId="20" fillId="0" borderId="0"/>
    <xf numFmtId="0" fontId="20" fillId="0" borderId="0"/>
    <xf numFmtId="0" fontId="20" fillId="0" borderId="0"/>
    <xf numFmtId="0" fontId="70" fillId="0" borderId="0"/>
    <xf numFmtId="0" fontId="20" fillId="54" borderId="29" applyNumberFormat="0" applyFont="0" applyAlignment="0" applyProtection="0"/>
    <xf numFmtId="0" fontId="20" fillId="54" borderId="29" applyNumberFormat="0" applyFont="0" applyAlignment="0" applyProtection="0"/>
    <xf numFmtId="0" fontId="20" fillId="0" borderId="0"/>
    <xf numFmtId="0" fontId="20" fillId="0" borderId="0"/>
    <xf numFmtId="0" fontId="20" fillId="54" borderId="29" applyNumberFormat="0" applyFont="0" applyAlignment="0" applyProtection="0"/>
    <xf numFmtId="0" fontId="90" fillId="0" borderId="0"/>
    <xf numFmtId="0" fontId="20" fillId="54" borderId="29" applyNumberFormat="0" applyFont="0" applyAlignment="0" applyProtection="0"/>
    <xf numFmtId="0" fontId="70" fillId="0" borderId="0"/>
    <xf numFmtId="0" fontId="20" fillId="0" borderId="0"/>
    <xf numFmtId="0" fontId="70" fillId="0" borderId="0"/>
    <xf numFmtId="0" fontId="20" fillId="0" borderId="0"/>
    <xf numFmtId="0" fontId="20" fillId="0" borderId="0"/>
    <xf numFmtId="0" fontId="90" fillId="0" borderId="0"/>
    <xf numFmtId="0" fontId="70" fillId="0" borderId="0"/>
    <xf numFmtId="0" fontId="70" fillId="0" borderId="0"/>
    <xf numFmtId="0" fontId="20" fillId="0" borderId="0"/>
    <xf numFmtId="0" fontId="20" fillId="54" borderId="29" applyNumberFormat="0" applyFont="0" applyAlignment="0" applyProtection="0"/>
    <xf numFmtId="0" fontId="20" fillId="54" borderId="29" applyNumberFormat="0" applyFont="0" applyAlignment="0" applyProtection="0"/>
    <xf numFmtId="0" fontId="20" fillId="54" borderId="29" applyNumberFormat="0" applyFont="0" applyAlignment="0" applyProtection="0"/>
    <xf numFmtId="0" fontId="70" fillId="0" borderId="0"/>
    <xf numFmtId="0" fontId="90" fillId="0" borderId="0"/>
    <xf numFmtId="0" fontId="70" fillId="0" borderId="0"/>
    <xf numFmtId="0" fontId="90" fillId="0" borderId="0"/>
    <xf numFmtId="0" fontId="20" fillId="0" borderId="0"/>
    <xf numFmtId="0" fontId="69" fillId="0" borderId="0"/>
    <xf numFmtId="0" fontId="20" fillId="0" borderId="0"/>
    <xf numFmtId="0" fontId="90" fillId="0" borderId="0"/>
    <xf numFmtId="0" fontId="20" fillId="0" borderId="0"/>
    <xf numFmtId="0" fontId="70" fillId="0" borderId="0"/>
    <xf numFmtId="0" fontId="20" fillId="0" borderId="0"/>
    <xf numFmtId="0" fontId="20" fillId="0" borderId="0"/>
    <xf numFmtId="0" fontId="70" fillId="0" borderId="0"/>
    <xf numFmtId="0" fontId="90" fillId="0" borderId="0"/>
    <xf numFmtId="0" fontId="20" fillId="0" borderId="0"/>
    <xf numFmtId="0" fontId="90" fillId="0" borderId="0"/>
    <xf numFmtId="0" fontId="20" fillId="0" borderId="0"/>
    <xf numFmtId="0" fontId="71" fillId="0" borderId="0"/>
    <xf numFmtId="0" fontId="69" fillId="0" borderId="0"/>
    <xf numFmtId="0" fontId="69" fillId="0" borderId="0"/>
    <xf numFmtId="0" fontId="70" fillId="0" borderId="0"/>
    <xf numFmtId="0" fontId="70" fillId="0" borderId="0"/>
    <xf numFmtId="0" fontId="20" fillId="0" borderId="0"/>
    <xf numFmtId="0" fontId="70" fillId="0" borderId="0"/>
    <xf numFmtId="0" fontId="69" fillId="0" borderId="0"/>
    <xf numFmtId="0" fontId="70" fillId="0" borderId="0"/>
    <xf numFmtId="0" fontId="70" fillId="0" borderId="0"/>
    <xf numFmtId="0" fontId="70" fillId="0" borderId="0"/>
    <xf numFmtId="0" fontId="70" fillId="0" borderId="0"/>
    <xf numFmtId="0" fontId="70" fillId="0" borderId="0"/>
    <xf numFmtId="0" fontId="76" fillId="51" borderId="23" applyNumberFormat="0" applyAlignment="0" applyProtection="0"/>
    <xf numFmtId="0" fontId="73" fillId="40" borderId="0" applyNumberFormat="0" applyBorder="0" applyAlignment="0" applyProtection="0"/>
    <xf numFmtId="0" fontId="74" fillId="45" borderId="0" applyNumberFormat="0" applyBorder="0" applyAlignment="0" applyProtection="0"/>
    <xf numFmtId="0" fontId="73" fillId="36" borderId="0" applyNumberFormat="0" applyBorder="0" applyAlignment="0" applyProtection="0"/>
    <xf numFmtId="0" fontId="74" fillId="44" borderId="0" applyNumberFormat="0" applyBorder="0" applyAlignment="0" applyProtection="0"/>
    <xf numFmtId="0" fontId="82" fillId="0" borderId="0" applyNumberForma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73" fillId="34" borderId="0" applyNumberFormat="0" applyBorder="0" applyAlignment="0" applyProtection="0"/>
    <xf numFmtId="0" fontId="73" fillId="40" borderId="0" applyNumberFormat="0" applyBorder="0" applyAlignment="0" applyProtection="0"/>
    <xf numFmtId="0" fontId="73" fillId="42" borderId="0" applyNumberFormat="0" applyBorder="0" applyAlignment="0" applyProtection="0"/>
    <xf numFmtId="0" fontId="84" fillId="0" borderId="28" applyNumberFormat="0" applyFill="0" applyAlignment="0" applyProtection="0"/>
    <xf numFmtId="0" fontId="87" fillId="0" borderId="0" applyNumberFormat="0" applyFill="0" applyBorder="0" applyAlignment="0" applyProtection="0"/>
    <xf numFmtId="0" fontId="73" fillId="36" borderId="0" applyNumberFormat="0" applyBorder="0" applyAlignment="0" applyProtection="0"/>
    <xf numFmtId="0" fontId="73" fillId="39" borderId="0" applyNumberFormat="0" applyBorder="0" applyAlignment="0" applyProtection="0"/>
    <xf numFmtId="0" fontId="74" fillId="40" borderId="0" applyNumberFormat="0" applyBorder="0" applyAlignment="0" applyProtection="0"/>
    <xf numFmtId="0" fontId="87" fillId="0" borderId="0" applyNumberFormat="0" applyFill="0" applyBorder="0" applyAlignment="0" applyProtection="0"/>
    <xf numFmtId="0" fontId="74" fillId="44"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74" fillId="48" borderId="0" applyNumberFormat="0" applyBorder="0" applyAlignment="0" applyProtection="0"/>
    <xf numFmtId="0" fontId="74" fillId="45" borderId="0" applyNumberFormat="0" applyBorder="0" applyAlignment="0" applyProtection="0"/>
    <xf numFmtId="0" fontId="73" fillId="33" borderId="0" applyNumberFormat="0" applyBorder="0" applyAlignment="0" applyProtection="0"/>
    <xf numFmtId="0" fontId="80" fillId="0" borderId="25" applyNumberFormat="0" applyFill="0" applyAlignment="0" applyProtection="0"/>
    <xf numFmtId="0" fontId="85" fillId="53" borderId="0" applyNumberFormat="0" applyBorder="0" applyAlignment="0" applyProtection="0"/>
    <xf numFmtId="0" fontId="87" fillId="0" borderId="0" applyNumberFormat="0" applyFill="0" applyBorder="0" applyAlignment="0" applyProtection="0"/>
    <xf numFmtId="0" fontId="88" fillId="0" borderId="31" applyNumberFormat="0" applyFill="0" applyAlignment="0" applyProtection="0"/>
    <xf numFmtId="0" fontId="2" fillId="0" borderId="0"/>
    <xf numFmtId="0" fontId="20" fillId="0" borderId="0"/>
    <xf numFmtId="0" fontId="20"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86" fillId="51" borderId="30" applyNumberFormat="0" applyAlignment="0" applyProtection="0"/>
    <xf numFmtId="0" fontId="74" fillId="49"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86" fillId="51" borderId="30" applyNumberFormat="0" applyAlignment="0" applyProtection="0"/>
    <xf numFmtId="0" fontId="2" fillId="0" borderId="0"/>
    <xf numFmtId="0" fontId="2" fillId="0" borderId="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19" borderId="0" applyNumberFormat="0" applyBorder="0" applyAlignment="0" applyProtection="0"/>
    <xf numFmtId="0" fontId="2" fillId="26" borderId="0" applyNumberFormat="0" applyBorder="0" applyAlignment="0" applyProtection="0"/>
    <xf numFmtId="0" fontId="2" fillId="10" borderId="0" applyNumberFormat="0" applyBorder="0" applyAlignment="0" applyProtection="0"/>
    <xf numFmtId="0" fontId="78" fillId="0" borderId="0" applyNumberFormat="0" applyFill="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27" borderId="0" applyNumberFormat="0" applyBorder="0" applyAlignment="0" applyProtection="0"/>
    <xf numFmtId="0" fontId="2" fillId="11"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0" borderId="0"/>
    <xf numFmtId="0" fontId="2" fillId="31" borderId="0" applyNumberFormat="0" applyBorder="0" applyAlignment="0" applyProtection="0"/>
    <xf numFmtId="0" fontId="2" fillId="27" borderId="0" applyNumberFormat="0" applyBorder="0" applyAlignment="0" applyProtection="0"/>
    <xf numFmtId="0" fontId="2" fillId="15"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8" borderId="0" applyNumberFormat="0" applyBorder="0" applyAlignment="0" applyProtection="0"/>
    <xf numFmtId="0" fontId="74" fillId="47" borderId="0" applyNumberFormat="0" applyBorder="0" applyAlignment="0" applyProtection="0"/>
    <xf numFmtId="0" fontId="85" fillId="53" borderId="0" applyNumberFormat="0" applyBorder="0" applyAlignment="0" applyProtection="0"/>
    <xf numFmtId="0" fontId="2" fillId="0" borderId="0"/>
    <xf numFmtId="0" fontId="20" fillId="54" borderId="29" applyNumberFormat="0" applyFont="0" applyAlignment="0" applyProtection="0"/>
    <xf numFmtId="0" fontId="74" fillId="48"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23" borderId="0" applyNumberFormat="0" applyBorder="0" applyAlignment="0" applyProtection="0"/>
    <xf numFmtId="0" fontId="2" fillId="19" borderId="0" applyNumberFormat="0" applyBorder="0" applyAlignment="0" applyProtection="0"/>
    <xf numFmtId="0" fontId="2" fillId="30" borderId="0" applyNumberFormat="0" applyBorder="0" applyAlignment="0" applyProtection="0"/>
    <xf numFmtId="0" fontId="2" fillId="26" borderId="0" applyNumberFormat="0" applyBorder="0" applyAlignment="0" applyProtection="0"/>
    <xf numFmtId="0" fontId="79" fillId="35"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90" fillId="0" borderId="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0" fillId="0" borderId="0"/>
    <xf numFmtId="0" fontId="2" fillId="0" borderId="0"/>
    <xf numFmtId="0" fontId="2" fillId="8" borderId="19" applyNumberFormat="0" applyFont="0" applyAlignment="0" applyProtection="0"/>
    <xf numFmtId="0" fontId="2" fillId="8" borderId="19" applyNumberFormat="0" applyFont="0" applyAlignment="0" applyProtection="0"/>
    <xf numFmtId="0" fontId="2" fillId="0" borderId="0"/>
    <xf numFmtId="0" fontId="2" fillId="8" borderId="19" applyNumberFormat="0" applyFont="0" applyAlignment="0" applyProtection="0"/>
    <xf numFmtId="0" fontId="2" fillId="14" borderId="0" applyNumberFormat="0" applyBorder="0" applyAlignment="0" applyProtection="0"/>
    <xf numFmtId="0" fontId="2" fillId="22" borderId="0" applyNumberFormat="0" applyBorder="0" applyAlignment="0" applyProtection="0"/>
    <xf numFmtId="0" fontId="2" fillId="0" borderId="0"/>
    <xf numFmtId="0" fontId="2" fillId="8" borderId="1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15" borderId="0" applyNumberFormat="0" applyBorder="0" applyAlignment="0" applyProtection="0"/>
    <xf numFmtId="0" fontId="2" fillId="31" borderId="0" applyNumberFormat="0" applyBorder="0" applyAlignment="0" applyProtection="0"/>
    <xf numFmtId="0" fontId="2" fillId="0" borderId="0"/>
    <xf numFmtId="0" fontId="2" fillId="30" borderId="0" applyNumberFormat="0" applyBorder="0" applyAlignment="0" applyProtection="0"/>
    <xf numFmtId="0" fontId="2" fillId="23"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8" borderId="19" applyNumberFormat="0" applyFont="0" applyAlignment="0" applyProtection="0"/>
    <xf numFmtId="0" fontId="2" fillId="18"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1"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90" fillId="0" borderId="0"/>
    <xf numFmtId="0" fontId="20" fillId="0" borderId="0"/>
    <xf numFmtId="0" fontId="74" fillId="45" borderId="0" applyNumberFormat="0" applyBorder="0" applyAlignment="0" applyProtection="0"/>
    <xf numFmtId="0" fontId="69" fillId="0" borderId="0"/>
    <xf numFmtId="0" fontId="70" fillId="0" borderId="0"/>
    <xf numFmtId="0" fontId="70" fillId="0" borderId="0"/>
    <xf numFmtId="0" fontId="83" fillId="38" borderId="23" applyNumberFormat="0" applyAlignment="0" applyProtection="0"/>
    <xf numFmtId="0" fontId="73" fillId="33" borderId="0" applyNumberFormat="0" applyBorder="0" applyAlignment="0" applyProtection="0"/>
    <xf numFmtId="0" fontId="83" fillId="38" borderId="23" applyNumberFormat="0" applyAlignment="0" applyProtection="0"/>
    <xf numFmtId="0" fontId="74" fillId="46" borderId="0" applyNumberFormat="0" applyBorder="0" applyAlignment="0" applyProtection="0"/>
    <xf numFmtId="0" fontId="90" fillId="0" borderId="0"/>
    <xf numFmtId="0" fontId="73" fillId="40" borderId="0" applyNumberFormat="0" applyBorder="0" applyAlignment="0" applyProtection="0"/>
    <xf numFmtId="0" fontId="74" fillId="45" borderId="0" applyNumberFormat="0" applyBorder="0" applyAlignment="0" applyProtection="0"/>
    <xf numFmtId="0" fontId="73" fillId="36" borderId="0" applyNumberFormat="0" applyBorder="0" applyAlignment="0" applyProtection="0"/>
    <xf numFmtId="0" fontId="74" fillId="49" borderId="0" applyNumberFormat="0" applyBorder="0" applyAlignment="0" applyProtection="0"/>
    <xf numFmtId="0" fontId="74" fillId="46" borderId="0" applyNumberFormat="0" applyBorder="0" applyAlignment="0" applyProtection="0"/>
    <xf numFmtId="0" fontId="74" fillId="45" borderId="0" applyNumberFormat="0" applyBorder="0" applyAlignment="0" applyProtection="0"/>
    <xf numFmtId="0" fontId="74" fillId="50" borderId="0" applyNumberFormat="0" applyBorder="0" applyAlignment="0" applyProtection="0"/>
    <xf numFmtId="0" fontId="88" fillId="0" borderId="31" applyNumberFormat="0" applyFill="0" applyAlignment="0" applyProtection="0"/>
    <xf numFmtId="0" fontId="89" fillId="0" borderId="0" applyNumberFormat="0" applyFill="0" applyBorder="0" applyAlignment="0" applyProtection="0"/>
    <xf numFmtId="0" fontId="73" fillId="37" borderId="0" applyNumberFormat="0" applyBorder="0" applyAlignment="0" applyProtection="0"/>
    <xf numFmtId="0" fontId="73" fillId="39" borderId="0" applyNumberFormat="0" applyBorder="0" applyAlignment="0" applyProtection="0"/>
    <xf numFmtId="0" fontId="74" fillId="46" borderId="0" applyNumberFormat="0" applyBorder="0" applyAlignment="0" applyProtection="0"/>
    <xf numFmtId="0" fontId="76" fillId="51" borderId="23" applyNumberFormat="0" applyAlignment="0" applyProtection="0"/>
    <xf numFmtId="0" fontId="73" fillId="38" borderId="0" applyNumberFormat="0" applyBorder="0" applyAlignment="0" applyProtection="0"/>
    <xf numFmtId="0" fontId="74" fillId="44" borderId="0" applyNumberFormat="0" applyBorder="0" applyAlignment="0" applyProtection="0"/>
    <xf numFmtId="0" fontId="74" fillId="48" borderId="0" applyNumberFormat="0" applyBorder="0" applyAlignment="0" applyProtection="0"/>
    <xf numFmtId="0" fontId="74" fillId="40" borderId="0" applyNumberFormat="0" applyBorder="0" applyAlignment="0" applyProtection="0"/>
    <xf numFmtId="0" fontId="74" fillId="43" borderId="0" applyNumberFormat="0" applyBorder="0" applyAlignment="0" applyProtection="0"/>
    <xf numFmtId="0" fontId="77" fillId="52" borderId="24" applyNumberFormat="0" applyAlignment="0" applyProtection="0"/>
    <xf numFmtId="0" fontId="73" fillId="41" borderId="0" applyNumberFormat="0" applyBorder="0" applyAlignment="0" applyProtection="0"/>
    <xf numFmtId="0" fontId="73" fillId="36" borderId="0" applyNumberFormat="0" applyBorder="0" applyAlignment="0" applyProtection="0"/>
    <xf numFmtId="0" fontId="81" fillId="0" borderId="26" applyNumberFormat="0" applyFill="0" applyAlignment="0" applyProtection="0"/>
    <xf numFmtId="0" fontId="74" fillId="40" borderId="0" applyNumberFormat="0" applyBorder="0" applyAlignment="0" applyProtection="0"/>
    <xf numFmtId="0" fontId="73" fillId="35" borderId="0" applyNumberFormat="0" applyBorder="0" applyAlignment="0" applyProtection="0"/>
    <xf numFmtId="0" fontId="73" fillId="39" borderId="0" applyNumberFormat="0" applyBorder="0" applyAlignment="0" applyProtection="0"/>
    <xf numFmtId="0" fontId="82" fillId="0" borderId="0" applyNumberFormat="0" applyFill="0" applyBorder="0" applyAlignment="0" applyProtection="0"/>
    <xf numFmtId="0" fontId="20" fillId="0" borderId="0"/>
    <xf numFmtId="0" fontId="73" fillId="42" borderId="0" applyNumberFormat="0" applyBorder="0" applyAlignment="0" applyProtection="0"/>
    <xf numFmtId="0" fontId="74" fillId="50" borderId="0" applyNumberFormat="0" applyBorder="0" applyAlignment="0" applyProtection="0"/>
    <xf numFmtId="0" fontId="74" fillId="44" borderId="0" applyNumberFormat="0" applyBorder="0" applyAlignment="0" applyProtection="0"/>
    <xf numFmtId="0" fontId="73" fillId="39" borderId="0" applyNumberFormat="0" applyBorder="0" applyAlignment="0" applyProtection="0"/>
    <xf numFmtId="0" fontId="73" fillId="35" borderId="0" applyNumberFormat="0" applyBorder="0" applyAlignment="0" applyProtection="0"/>
    <xf numFmtId="0" fontId="82" fillId="0" borderId="27" applyNumberFormat="0" applyFill="0" applyAlignment="0" applyProtection="0"/>
    <xf numFmtId="0" fontId="73" fillId="36" borderId="0" applyNumberFormat="0" applyBorder="0" applyAlignment="0" applyProtection="0"/>
    <xf numFmtId="0" fontId="79" fillId="35" borderId="0" applyNumberFormat="0" applyBorder="0" applyAlignment="0" applyProtection="0"/>
    <xf numFmtId="0" fontId="74" fillId="43" borderId="0" applyNumberFormat="0" applyBorder="0" applyAlignment="0" applyProtection="0"/>
    <xf numFmtId="0" fontId="74" fillId="49" borderId="0" applyNumberFormat="0" applyBorder="0" applyAlignment="0" applyProtection="0"/>
    <xf numFmtId="0" fontId="74" fillId="45" borderId="0" applyNumberFormat="0" applyBorder="0" applyAlignment="0" applyProtection="0"/>
    <xf numFmtId="0" fontId="74" fillId="48" borderId="0" applyNumberFormat="0" applyBorder="0" applyAlignment="0" applyProtection="0"/>
    <xf numFmtId="0" fontId="73" fillId="41" borderId="0" applyNumberFormat="0" applyBorder="0" applyAlignment="0" applyProtection="0"/>
    <xf numFmtId="0" fontId="74" fillId="47" borderId="0" applyNumberFormat="0" applyBorder="0" applyAlignment="0" applyProtection="0"/>
    <xf numFmtId="0" fontId="73" fillId="33" borderId="0" applyNumberFormat="0" applyBorder="0" applyAlignment="0" applyProtection="0"/>
    <xf numFmtId="0" fontId="74" fillId="41" borderId="0" applyNumberFormat="0" applyBorder="0" applyAlignment="0" applyProtection="0"/>
    <xf numFmtId="0" fontId="73" fillId="37" borderId="0" applyNumberFormat="0" applyBorder="0" applyAlignment="0" applyProtection="0"/>
    <xf numFmtId="0" fontId="80" fillId="0" borderId="25" applyNumberFormat="0" applyFill="0" applyAlignment="0" applyProtection="0"/>
    <xf numFmtId="0" fontId="73" fillId="36" borderId="0" applyNumberFormat="0" applyBorder="0" applyAlignment="0" applyProtection="0"/>
    <xf numFmtId="0" fontId="73" fillId="42" borderId="0" applyNumberFormat="0" applyBorder="0" applyAlignment="0" applyProtection="0"/>
    <xf numFmtId="0" fontId="73" fillId="34" borderId="0" applyNumberFormat="0" applyBorder="0" applyAlignment="0" applyProtection="0"/>
    <xf numFmtId="0" fontId="74" fillId="44" borderId="0" applyNumberFormat="0" applyBorder="0" applyAlignment="0" applyProtection="0"/>
    <xf numFmtId="0" fontId="74" fillId="47" borderId="0" applyNumberFormat="0" applyBorder="0" applyAlignment="0" applyProtection="0"/>
    <xf numFmtId="0" fontId="73" fillId="40" borderId="0" applyNumberFormat="0" applyBorder="0" applyAlignment="0" applyProtection="0"/>
    <xf numFmtId="0" fontId="74" fillId="44" borderId="0" applyNumberFormat="0" applyBorder="0" applyAlignment="0" applyProtection="0"/>
    <xf numFmtId="0" fontId="76" fillId="51" borderId="23" applyNumberFormat="0" applyAlignment="0" applyProtection="0"/>
    <xf numFmtId="0" fontId="74" fillId="41" borderId="0" applyNumberFormat="0" applyBorder="0" applyAlignment="0" applyProtection="0"/>
    <xf numFmtId="0" fontId="78" fillId="0" borderId="0" applyNumberFormat="0" applyFill="0" applyBorder="0" applyAlignment="0" applyProtection="0"/>
    <xf numFmtId="0" fontId="80" fillId="0" borderId="25" applyNumberFormat="0" applyFill="0" applyAlignment="0" applyProtection="0"/>
    <xf numFmtId="0" fontId="77" fillId="52" borderId="24" applyNumberFormat="0" applyAlignment="0" applyProtection="0"/>
    <xf numFmtId="0" fontId="74" fillId="45" borderId="0" applyNumberFormat="0" applyBorder="0" applyAlignment="0" applyProtection="0"/>
    <xf numFmtId="0" fontId="73" fillId="39" borderId="0" applyNumberFormat="0" applyBorder="0" applyAlignment="0" applyProtection="0"/>
    <xf numFmtId="0" fontId="73" fillId="38" borderId="0" applyNumberFormat="0" applyBorder="0" applyAlignment="0" applyProtection="0"/>
    <xf numFmtId="0" fontId="89" fillId="0" borderId="0" applyNumberFormat="0" applyFill="0" applyBorder="0" applyAlignment="0" applyProtection="0"/>
    <xf numFmtId="0" fontId="20" fillId="0" borderId="0"/>
    <xf numFmtId="0" fontId="87" fillId="0" borderId="0" applyNumberFormat="0" applyFill="0" applyBorder="0" applyAlignment="0" applyProtection="0"/>
    <xf numFmtId="0" fontId="20" fillId="54" borderId="29" applyNumberFormat="0" applyFont="0" applyAlignment="0" applyProtection="0"/>
    <xf numFmtId="0" fontId="70" fillId="0" borderId="0"/>
    <xf numFmtId="0" fontId="82" fillId="0" borderId="0" applyNumberFormat="0" applyFill="0" applyBorder="0" applyAlignment="0" applyProtection="0"/>
    <xf numFmtId="0" fontId="84" fillId="0" borderId="28" applyNumberFormat="0" applyFill="0" applyAlignment="0" applyProtection="0"/>
    <xf numFmtId="0" fontId="81" fillId="0" borderId="26" applyNumberFormat="0" applyFill="0" applyAlignment="0" applyProtection="0"/>
    <xf numFmtId="0" fontId="82" fillId="0" borderId="0" applyNumberFormat="0" applyFill="0" applyBorder="0" applyAlignment="0" applyProtection="0"/>
    <xf numFmtId="0" fontId="79" fillId="35" borderId="0" applyNumberFormat="0" applyBorder="0" applyAlignment="0" applyProtection="0"/>
    <xf numFmtId="0" fontId="81" fillId="0" borderId="26" applyNumberFormat="0" applyFill="0" applyAlignment="0" applyProtection="0"/>
    <xf numFmtId="0" fontId="73" fillId="35" borderId="0" applyNumberFormat="0" applyBorder="0" applyAlignment="0" applyProtection="0"/>
    <xf numFmtId="0" fontId="73" fillId="36" borderId="0" applyNumberFormat="0" applyBorder="0" applyAlignment="0" applyProtection="0"/>
    <xf numFmtId="0" fontId="73" fillId="37" borderId="0" applyNumberFormat="0" applyBorder="0" applyAlignment="0" applyProtection="0"/>
    <xf numFmtId="0" fontId="73" fillId="38" borderId="0" applyNumberFormat="0" applyBorder="0" applyAlignment="0" applyProtection="0"/>
    <xf numFmtId="0" fontId="73" fillId="39" borderId="0" applyNumberFormat="0" applyBorder="0" applyAlignment="0" applyProtection="0"/>
    <xf numFmtId="0" fontId="73" fillId="40" borderId="0" applyNumberFormat="0" applyBorder="0" applyAlignment="0" applyProtection="0"/>
    <xf numFmtId="0" fontId="73" fillId="41" borderId="0" applyNumberFormat="0" applyBorder="0" applyAlignment="0" applyProtection="0"/>
    <xf numFmtId="0" fontId="73" fillId="36" borderId="0" applyNumberFormat="0" applyBorder="0" applyAlignment="0" applyProtection="0"/>
    <xf numFmtId="0" fontId="73" fillId="39" borderId="0" applyNumberFormat="0" applyBorder="0" applyAlignment="0" applyProtection="0"/>
    <xf numFmtId="0" fontId="73" fillId="42" borderId="0" applyNumberFormat="0" applyBorder="0" applyAlignment="0" applyProtection="0"/>
    <xf numFmtId="0" fontId="74" fillId="43" borderId="0" applyNumberFormat="0" applyBorder="0" applyAlignment="0" applyProtection="0"/>
    <xf numFmtId="0" fontId="74" fillId="40" borderId="0" applyNumberFormat="0" applyBorder="0" applyAlignment="0" applyProtection="0"/>
    <xf numFmtId="0" fontId="74" fillId="41" borderId="0" applyNumberFormat="0" applyBorder="0" applyAlignment="0" applyProtection="0"/>
    <xf numFmtId="0" fontId="74" fillId="44" borderId="0" applyNumberFormat="0" applyBorder="0" applyAlignment="0" applyProtection="0"/>
    <xf numFmtId="0" fontId="74" fillId="45" borderId="0" applyNumberFormat="0" applyBorder="0" applyAlignment="0" applyProtection="0"/>
    <xf numFmtId="0" fontId="74" fillId="46" borderId="0" applyNumberFormat="0" applyBorder="0" applyAlignment="0" applyProtection="0"/>
    <xf numFmtId="0" fontId="74" fillId="47" borderId="0" applyNumberFormat="0" applyBorder="0" applyAlignment="0" applyProtection="0"/>
    <xf numFmtId="0" fontId="74" fillId="48" borderId="0" applyNumberFormat="0" applyBorder="0" applyAlignment="0" applyProtection="0"/>
    <xf numFmtId="0" fontId="74" fillId="49" borderId="0" applyNumberFormat="0" applyBorder="0" applyAlignment="0" applyProtection="0"/>
    <xf numFmtId="0" fontId="74" fillId="44" borderId="0" applyNumberFormat="0" applyBorder="0" applyAlignment="0" applyProtection="0"/>
    <xf numFmtId="0" fontId="74" fillId="45" borderId="0" applyNumberFormat="0" applyBorder="0" applyAlignment="0" applyProtection="0"/>
    <xf numFmtId="0" fontId="74" fillId="50" borderId="0" applyNumberFormat="0" applyBorder="0" applyAlignment="0" applyProtection="0"/>
    <xf numFmtId="0" fontId="75" fillId="34" borderId="0" applyNumberFormat="0" applyBorder="0" applyAlignment="0" applyProtection="0"/>
    <xf numFmtId="0" fontId="76" fillId="51" borderId="23" applyNumberFormat="0" applyAlignment="0" applyProtection="0"/>
    <xf numFmtId="0" fontId="77" fillId="52" borderId="24" applyNumberFormat="0" applyAlignment="0" applyProtection="0"/>
    <xf numFmtId="0" fontId="73" fillId="34" borderId="0" applyNumberFormat="0" applyBorder="0" applyAlignment="0" applyProtection="0"/>
    <xf numFmtId="0" fontId="73" fillId="33" borderId="0" applyNumberFormat="0" applyBorder="0" applyAlignment="0" applyProtection="0"/>
    <xf numFmtId="0" fontId="78" fillId="0" borderId="0" applyNumberFormat="0" applyFill="0" applyBorder="0" applyAlignment="0" applyProtection="0"/>
    <xf numFmtId="0" fontId="79" fillId="35" borderId="0" applyNumberFormat="0" applyBorder="0" applyAlignment="0" applyProtection="0"/>
    <xf numFmtId="0" fontId="80" fillId="0" borderId="25" applyNumberFormat="0" applyFill="0" applyAlignment="0" applyProtection="0"/>
    <xf numFmtId="0" fontId="81" fillId="0" borderId="26" applyNumberFormat="0" applyFill="0" applyAlignment="0" applyProtection="0"/>
    <xf numFmtId="0" fontId="82" fillId="0" borderId="27" applyNumberFormat="0" applyFill="0" applyAlignment="0" applyProtection="0"/>
    <xf numFmtId="0" fontId="82" fillId="0" borderId="0" applyNumberFormat="0" applyFill="0" applyBorder="0" applyAlignment="0" applyProtection="0"/>
    <xf numFmtId="0" fontId="83" fillId="38" borderId="23" applyNumberFormat="0" applyAlignment="0" applyProtection="0"/>
    <xf numFmtId="0" fontId="84" fillId="0" borderId="28" applyNumberFormat="0" applyFill="0" applyAlignment="0" applyProtection="0"/>
    <xf numFmtId="0" fontId="85" fillId="53" borderId="0" applyNumberFormat="0" applyBorder="0" applyAlignment="0" applyProtection="0"/>
    <xf numFmtId="0" fontId="20" fillId="54" borderId="29" applyNumberFormat="0" applyFont="0" applyAlignment="0" applyProtection="0"/>
    <xf numFmtId="0" fontId="86" fillId="51" borderId="30" applyNumberFormat="0" applyAlignment="0" applyProtection="0"/>
    <xf numFmtId="0" fontId="87" fillId="0" borderId="0" applyNumberFormat="0" applyFill="0" applyBorder="0" applyAlignment="0" applyProtection="0"/>
    <xf numFmtId="0" fontId="88" fillId="0" borderId="31" applyNumberFormat="0" applyFill="0" applyAlignment="0" applyProtection="0"/>
    <xf numFmtId="0" fontId="89" fillId="0" borderId="0" applyNumberFormat="0" applyFill="0" applyBorder="0" applyAlignment="0" applyProtection="0"/>
    <xf numFmtId="0" fontId="73" fillId="35" borderId="0" applyNumberFormat="0" applyBorder="0" applyAlignment="0" applyProtection="0"/>
    <xf numFmtId="0" fontId="73" fillId="36" borderId="0" applyNumberFormat="0" applyBorder="0" applyAlignment="0" applyProtection="0"/>
    <xf numFmtId="0" fontId="73" fillId="37" borderId="0" applyNumberFormat="0" applyBorder="0" applyAlignment="0" applyProtection="0"/>
    <xf numFmtId="0" fontId="73" fillId="38" borderId="0" applyNumberFormat="0" applyBorder="0" applyAlignment="0" applyProtection="0"/>
    <xf numFmtId="0" fontId="73" fillId="39" borderId="0" applyNumberFormat="0" applyBorder="0" applyAlignment="0" applyProtection="0"/>
    <xf numFmtId="0" fontId="73" fillId="40" borderId="0" applyNumberFormat="0" applyBorder="0" applyAlignment="0" applyProtection="0"/>
    <xf numFmtId="0" fontId="73" fillId="41" borderId="0" applyNumberFormat="0" applyBorder="0" applyAlignment="0" applyProtection="0"/>
    <xf numFmtId="0" fontId="73" fillId="36" borderId="0" applyNumberFormat="0" applyBorder="0" applyAlignment="0" applyProtection="0"/>
    <xf numFmtId="0" fontId="73" fillId="39" borderId="0" applyNumberFormat="0" applyBorder="0" applyAlignment="0" applyProtection="0"/>
    <xf numFmtId="0" fontId="73" fillId="42" borderId="0" applyNumberFormat="0" applyBorder="0" applyAlignment="0" applyProtection="0"/>
    <xf numFmtId="0" fontId="74" fillId="43" borderId="0" applyNumberFormat="0" applyBorder="0" applyAlignment="0" applyProtection="0"/>
    <xf numFmtId="0" fontId="74" fillId="40" borderId="0" applyNumberFormat="0" applyBorder="0" applyAlignment="0" applyProtection="0"/>
    <xf numFmtId="0" fontId="74" fillId="41" borderId="0" applyNumberFormat="0" applyBorder="0" applyAlignment="0" applyProtection="0"/>
    <xf numFmtId="0" fontId="74" fillId="44" borderId="0" applyNumberFormat="0" applyBorder="0" applyAlignment="0" applyProtection="0"/>
    <xf numFmtId="0" fontId="74" fillId="45" borderId="0" applyNumberFormat="0" applyBorder="0" applyAlignment="0" applyProtection="0"/>
    <xf numFmtId="0" fontId="74" fillId="46" borderId="0" applyNumberFormat="0" applyBorder="0" applyAlignment="0" applyProtection="0"/>
    <xf numFmtId="0" fontId="74" fillId="47" borderId="0" applyNumberFormat="0" applyBorder="0" applyAlignment="0" applyProtection="0"/>
    <xf numFmtId="0" fontId="74" fillId="48" borderId="0" applyNumberFormat="0" applyBorder="0" applyAlignment="0" applyProtection="0"/>
    <xf numFmtId="0" fontId="74" fillId="49" borderId="0" applyNumberFormat="0" applyBorder="0" applyAlignment="0" applyProtection="0"/>
    <xf numFmtId="0" fontId="74" fillId="44" borderId="0" applyNumberFormat="0" applyBorder="0" applyAlignment="0" applyProtection="0"/>
    <xf numFmtId="0" fontId="74" fillId="45" borderId="0" applyNumberFormat="0" applyBorder="0" applyAlignment="0" applyProtection="0"/>
    <xf numFmtId="0" fontId="74" fillId="50" borderId="0" applyNumberFormat="0" applyBorder="0" applyAlignment="0" applyProtection="0"/>
    <xf numFmtId="0" fontId="75" fillId="34" borderId="0" applyNumberFormat="0" applyBorder="0" applyAlignment="0" applyProtection="0"/>
    <xf numFmtId="0" fontId="76" fillId="51" borderId="23" applyNumberFormat="0" applyAlignment="0" applyProtection="0"/>
    <xf numFmtId="0" fontId="77" fillId="52" borderId="24" applyNumberFormat="0" applyAlignment="0" applyProtection="0"/>
    <xf numFmtId="0" fontId="2" fillId="10" borderId="0" applyNumberFormat="0" applyBorder="0" applyAlignment="0" applyProtection="0"/>
    <xf numFmtId="0" fontId="78" fillId="0" borderId="0" applyNumberFormat="0" applyFill="0" applyBorder="0" applyAlignment="0" applyProtection="0"/>
    <xf numFmtId="0" fontId="79" fillId="35" borderId="0" applyNumberFormat="0" applyBorder="0" applyAlignment="0" applyProtection="0"/>
    <xf numFmtId="0" fontId="80" fillId="0" borderId="25" applyNumberFormat="0" applyFill="0" applyAlignment="0" applyProtection="0"/>
    <xf numFmtId="0" fontId="81" fillId="0" borderId="26" applyNumberFormat="0" applyFill="0" applyAlignment="0" applyProtection="0"/>
    <xf numFmtId="0" fontId="82" fillId="0" borderId="27" applyNumberFormat="0" applyFill="0" applyAlignment="0" applyProtection="0"/>
    <xf numFmtId="0" fontId="82" fillId="0" borderId="0" applyNumberFormat="0" applyFill="0" applyBorder="0" applyAlignment="0" applyProtection="0"/>
    <xf numFmtId="0" fontId="83" fillId="38" borderId="23" applyNumberFormat="0" applyAlignment="0" applyProtection="0"/>
    <xf numFmtId="0" fontId="84" fillId="0" borderId="28" applyNumberFormat="0" applyFill="0" applyAlignment="0" applyProtection="0"/>
    <xf numFmtId="0" fontId="85" fillId="53" borderId="0" applyNumberFormat="0" applyBorder="0" applyAlignment="0" applyProtection="0"/>
    <xf numFmtId="0" fontId="20" fillId="54" borderId="29" applyNumberFormat="0" applyFont="0" applyAlignment="0" applyProtection="0"/>
    <xf numFmtId="0" fontId="86" fillId="51" borderId="30" applyNumberFormat="0" applyAlignment="0" applyProtection="0"/>
    <xf numFmtId="0" fontId="87" fillId="0" borderId="0" applyNumberFormat="0" applyFill="0" applyBorder="0" applyAlignment="0" applyProtection="0"/>
    <xf numFmtId="0" fontId="88" fillId="0" borderId="31" applyNumberFormat="0" applyFill="0" applyAlignment="0" applyProtection="0"/>
    <xf numFmtId="0" fontId="89" fillId="0" borderId="0" applyNumberFormat="0" applyFill="0" applyBorder="0" applyAlignment="0" applyProtection="0"/>
    <xf numFmtId="0" fontId="73" fillId="33" borderId="0" applyNumberFormat="0" applyBorder="0" applyAlignment="0" applyProtection="0"/>
    <xf numFmtId="0" fontId="73" fillId="33" borderId="0" applyNumberFormat="0" applyBorder="0" applyAlignment="0" applyProtection="0"/>
    <xf numFmtId="0" fontId="73" fillId="33" borderId="0" applyNumberFormat="0" applyBorder="0" applyAlignment="0" applyProtection="0"/>
    <xf numFmtId="0" fontId="73" fillId="33" borderId="0" applyNumberFormat="0" applyBorder="0" applyAlignment="0" applyProtection="0"/>
    <xf numFmtId="0" fontId="73" fillId="33" borderId="0" applyNumberFormat="0" applyBorder="0" applyAlignment="0" applyProtection="0"/>
    <xf numFmtId="0" fontId="2" fillId="10" borderId="0" applyNumberFormat="0" applyBorder="0" applyAlignment="0" applyProtection="0"/>
    <xf numFmtId="0" fontId="73" fillId="33" borderId="0" applyNumberFormat="0" applyBorder="0" applyAlignment="0" applyProtection="0"/>
    <xf numFmtId="0" fontId="73" fillId="33" borderId="0" applyNumberFormat="0" applyBorder="0" applyAlignment="0" applyProtection="0"/>
    <xf numFmtId="0" fontId="2" fillId="14" borderId="0" applyNumberFormat="0" applyBorder="0" applyAlignment="0" applyProtection="0"/>
    <xf numFmtId="0" fontId="73" fillId="34" borderId="0" applyNumberFormat="0" applyBorder="0" applyAlignment="0" applyProtection="0"/>
    <xf numFmtId="0" fontId="73" fillId="34" borderId="0" applyNumberFormat="0" applyBorder="0" applyAlignment="0" applyProtection="0"/>
    <xf numFmtId="0" fontId="73" fillId="34" borderId="0" applyNumberFormat="0" applyBorder="0" applyAlignment="0" applyProtection="0"/>
    <xf numFmtId="0" fontId="73" fillId="34" borderId="0" applyNumberFormat="0" applyBorder="0" applyAlignment="0" applyProtection="0"/>
    <xf numFmtId="0" fontId="73" fillId="34" borderId="0" applyNumberFormat="0" applyBorder="0" applyAlignment="0" applyProtection="0"/>
    <xf numFmtId="0" fontId="2" fillId="14" borderId="0" applyNumberFormat="0" applyBorder="0" applyAlignment="0" applyProtection="0"/>
    <xf numFmtId="0" fontId="73" fillId="34" borderId="0" applyNumberFormat="0" applyBorder="0" applyAlignment="0" applyProtection="0"/>
    <xf numFmtId="0" fontId="73" fillId="34" borderId="0" applyNumberFormat="0" applyBorder="0" applyAlignment="0" applyProtection="0"/>
    <xf numFmtId="0" fontId="2" fillId="18" borderId="0" applyNumberFormat="0" applyBorder="0" applyAlignment="0" applyProtection="0"/>
    <xf numFmtId="0" fontId="75" fillId="34" borderId="0" applyNumberFormat="0" applyBorder="0" applyAlignment="0" applyProtection="0"/>
    <xf numFmtId="0" fontId="73" fillId="35" borderId="0" applyNumberFormat="0" applyBorder="0" applyAlignment="0" applyProtection="0"/>
    <xf numFmtId="0" fontId="73" fillId="35" borderId="0" applyNumberFormat="0" applyBorder="0" applyAlignment="0" applyProtection="0"/>
    <xf numFmtId="0" fontId="73" fillId="35" borderId="0" applyNumberFormat="0" applyBorder="0" applyAlignment="0" applyProtection="0"/>
    <xf numFmtId="0" fontId="73" fillId="35" borderId="0" applyNumberFormat="0" applyBorder="0" applyAlignment="0" applyProtection="0"/>
    <xf numFmtId="0" fontId="73" fillId="35" borderId="0" applyNumberFormat="0" applyBorder="0" applyAlignment="0" applyProtection="0"/>
    <xf numFmtId="0" fontId="2" fillId="18" borderId="0" applyNumberFormat="0" applyBorder="0" applyAlignment="0" applyProtection="0"/>
    <xf numFmtId="0" fontId="73" fillId="35" borderId="0" applyNumberFormat="0" applyBorder="0" applyAlignment="0" applyProtection="0"/>
    <xf numFmtId="0" fontId="73" fillId="35" borderId="0" applyNumberFormat="0" applyBorder="0" applyAlignment="0" applyProtection="0"/>
    <xf numFmtId="0" fontId="2" fillId="22" borderId="0" applyNumberFormat="0" applyBorder="0" applyAlignment="0" applyProtection="0"/>
    <xf numFmtId="0" fontId="73" fillId="36" borderId="0" applyNumberFormat="0" applyBorder="0" applyAlignment="0" applyProtection="0"/>
    <xf numFmtId="0" fontId="73" fillId="36" borderId="0" applyNumberFormat="0" applyBorder="0" applyAlignment="0" applyProtection="0"/>
    <xf numFmtId="0" fontId="73" fillId="42" borderId="0" applyNumberFormat="0" applyBorder="0" applyAlignment="0" applyProtection="0"/>
    <xf numFmtId="0" fontId="73" fillId="36" borderId="0" applyNumberFormat="0" applyBorder="0" applyAlignment="0" applyProtection="0"/>
    <xf numFmtId="0" fontId="73" fillId="36" borderId="0" applyNumberFormat="0" applyBorder="0" applyAlignment="0" applyProtection="0"/>
    <xf numFmtId="0" fontId="73" fillId="36" borderId="0" applyNumberFormat="0" applyBorder="0" applyAlignment="0" applyProtection="0"/>
    <xf numFmtId="0" fontId="2" fillId="22" borderId="0" applyNumberFormat="0" applyBorder="0" applyAlignment="0" applyProtection="0"/>
    <xf numFmtId="0" fontId="73" fillId="36" borderId="0" applyNumberFormat="0" applyBorder="0" applyAlignment="0" applyProtection="0"/>
    <xf numFmtId="0" fontId="73" fillId="36" borderId="0" applyNumberFormat="0" applyBorder="0" applyAlignment="0" applyProtection="0"/>
    <xf numFmtId="0" fontId="2" fillId="26" borderId="0" applyNumberFormat="0" applyBorder="0" applyAlignment="0" applyProtection="0"/>
    <xf numFmtId="0" fontId="73" fillId="42" borderId="0" applyNumberFormat="0" applyBorder="0" applyAlignment="0" applyProtection="0"/>
    <xf numFmtId="0" fontId="73" fillId="37" borderId="0" applyNumberFormat="0" applyBorder="0" applyAlignment="0" applyProtection="0"/>
    <xf numFmtId="0" fontId="73" fillId="37" borderId="0" applyNumberFormat="0" applyBorder="0" applyAlignment="0" applyProtection="0"/>
    <xf numFmtId="0" fontId="2" fillId="31" borderId="0" applyNumberFormat="0" applyBorder="0" applyAlignment="0" applyProtection="0"/>
    <xf numFmtId="0" fontId="73" fillId="37" borderId="0" applyNumberFormat="0" applyBorder="0" applyAlignment="0" applyProtection="0"/>
    <xf numFmtId="0" fontId="73" fillId="37" borderId="0" applyNumberFormat="0" applyBorder="0" applyAlignment="0" applyProtection="0"/>
    <xf numFmtId="0" fontId="73" fillId="37" borderId="0" applyNumberFormat="0" applyBorder="0" applyAlignment="0" applyProtection="0"/>
    <xf numFmtId="0" fontId="2" fillId="26" borderId="0" applyNumberFormat="0" applyBorder="0" applyAlignment="0" applyProtection="0"/>
    <xf numFmtId="0" fontId="73" fillId="37" borderId="0" applyNumberFormat="0" applyBorder="0" applyAlignment="0" applyProtection="0"/>
    <xf numFmtId="0" fontId="73" fillId="37" borderId="0" applyNumberFormat="0" applyBorder="0" applyAlignment="0" applyProtection="0"/>
    <xf numFmtId="0" fontId="2" fillId="30" borderId="0" applyNumberFormat="0" applyBorder="0" applyAlignment="0" applyProtection="0"/>
    <xf numFmtId="0" fontId="73" fillId="42" borderId="0" applyNumberFormat="0" applyBorder="0" applyAlignment="0" applyProtection="0"/>
    <xf numFmtId="0" fontId="73" fillId="38" borderId="0" applyNumberFormat="0" applyBorder="0" applyAlignment="0" applyProtection="0"/>
    <xf numFmtId="0" fontId="73" fillId="38" borderId="0" applyNumberFormat="0" applyBorder="0" applyAlignment="0" applyProtection="0"/>
    <xf numFmtId="0" fontId="73" fillId="38" borderId="0" applyNumberFormat="0" applyBorder="0" applyAlignment="0" applyProtection="0"/>
    <xf numFmtId="0" fontId="73" fillId="38" borderId="0" applyNumberFormat="0" applyBorder="0" applyAlignment="0" applyProtection="0"/>
    <xf numFmtId="0" fontId="73" fillId="38" borderId="0" applyNumberFormat="0" applyBorder="0" applyAlignment="0" applyProtection="0"/>
    <xf numFmtId="0" fontId="2" fillId="30" borderId="0" applyNumberFormat="0" applyBorder="0" applyAlignment="0" applyProtection="0"/>
    <xf numFmtId="0" fontId="73" fillId="38" borderId="0" applyNumberFormat="0" applyBorder="0" applyAlignment="0" applyProtection="0"/>
    <xf numFmtId="0" fontId="73" fillId="38" borderId="0" applyNumberFormat="0" applyBorder="0" applyAlignment="0" applyProtection="0"/>
    <xf numFmtId="0" fontId="2" fillId="11" borderId="0" applyNumberFormat="0" applyBorder="0" applyAlignment="0" applyProtection="0"/>
    <xf numFmtId="0" fontId="73" fillId="39" borderId="0" applyNumberFormat="0" applyBorder="0" applyAlignment="0" applyProtection="0"/>
    <xf numFmtId="0" fontId="73" fillId="39" borderId="0" applyNumberFormat="0" applyBorder="0" applyAlignment="0" applyProtection="0"/>
    <xf numFmtId="0" fontId="73" fillId="39" borderId="0" applyNumberFormat="0" applyBorder="0" applyAlignment="0" applyProtection="0"/>
    <xf numFmtId="0" fontId="73" fillId="39" borderId="0" applyNumberFormat="0" applyBorder="0" applyAlignment="0" applyProtection="0"/>
    <xf numFmtId="0" fontId="73" fillId="39" borderId="0" applyNumberFormat="0" applyBorder="0" applyAlignment="0" applyProtection="0"/>
    <xf numFmtId="0" fontId="2" fillId="11" borderId="0" applyNumberFormat="0" applyBorder="0" applyAlignment="0" applyProtection="0"/>
    <xf numFmtId="0" fontId="73" fillId="39" borderId="0" applyNumberFormat="0" applyBorder="0" applyAlignment="0" applyProtection="0"/>
    <xf numFmtId="0" fontId="73" fillId="39" borderId="0" applyNumberFormat="0" applyBorder="0" applyAlignment="0" applyProtection="0"/>
    <xf numFmtId="0" fontId="2" fillId="15" borderId="0" applyNumberFormat="0" applyBorder="0" applyAlignment="0" applyProtection="0"/>
    <xf numFmtId="0" fontId="74" fillId="43" borderId="0" applyNumberFormat="0" applyBorder="0" applyAlignment="0" applyProtection="0"/>
    <xf numFmtId="0" fontId="73" fillId="40" borderId="0" applyNumberFormat="0" applyBorder="0" applyAlignment="0" applyProtection="0"/>
    <xf numFmtId="0" fontId="73" fillId="40" borderId="0" applyNumberFormat="0" applyBorder="0" applyAlignment="0" applyProtection="0"/>
    <xf numFmtId="0" fontId="73" fillId="40" borderId="0" applyNumberFormat="0" applyBorder="0" applyAlignment="0" applyProtection="0"/>
    <xf numFmtId="0" fontId="73" fillId="40" borderId="0" applyNumberFormat="0" applyBorder="0" applyAlignment="0" applyProtection="0"/>
    <xf numFmtId="0" fontId="73" fillId="40" borderId="0" applyNumberFormat="0" applyBorder="0" applyAlignment="0" applyProtection="0"/>
    <xf numFmtId="0" fontId="2" fillId="15" borderId="0" applyNumberFormat="0" applyBorder="0" applyAlignment="0" applyProtection="0"/>
    <xf numFmtId="0" fontId="73" fillId="40" borderId="0" applyNumberFormat="0" applyBorder="0" applyAlignment="0" applyProtection="0"/>
    <xf numFmtId="0" fontId="73" fillId="40" borderId="0" applyNumberFormat="0" applyBorder="0" applyAlignment="0" applyProtection="0"/>
    <xf numFmtId="0" fontId="2" fillId="19" borderId="0" applyNumberFormat="0" applyBorder="0" applyAlignment="0" applyProtection="0"/>
    <xf numFmtId="0" fontId="73" fillId="41" borderId="0" applyNumberFormat="0" applyBorder="0" applyAlignment="0" applyProtection="0"/>
    <xf numFmtId="0" fontId="73" fillId="41" borderId="0" applyNumberFormat="0" applyBorder="0" applyAlignment="0" applyProtection="0"/>
    <xf numFmtId="0" fontId="2" fillId="31" borderId="0" applyNumberFormat="0" applyBorder="0" applyAlignment="0" applyProtection="0"/>
    <xf numFmtId="0" fontId="73" fillId="41" borderId="0" applyNumberFormat="0" applyBorder="0" applyAlignment="0" applyProtection="0"/>
    <xf numFmtId="0" fontId="73" fillId="41" borderId="0" applyNumberFormat="0" applyBorder="0" applyAlignment="0" applyProtection="0"/>
    <xf numFmtId="0" fontId="73" fillId="41" borderId="0" applyNumberFormat="0" applyBorder="0" applyAlignment="0" applyProtection="0"/>
    <xf numFmtId="0" fontId="2" fillId="19" borderId="0" applyNumberFormat="0" applyBorder="0" applyAlignment="0" applyProtection="0"/>
    <xf numFmtId="0" fontId="73" fillId="41" borderId="0" applyNumberFormat="0" applyBorder="0" applyAlignment="0" applyProtection="0"/>
    <xf numFmtId="0" fontId="73" fillId="41" borderId="0" applyNumberFormat="0" applyBorder="0" applyAlignment="0" applyProtection="0"/>
    <xf numFmtId="0" fontId="2" fillId="23" borderId="0" applyNumberFormat="0" applyBorder="0" applyAlignment="0" applyProtection="0"/>
    <xf numFmtId="0" fontId="73" fillId="39" borderId="0" applyNumberFormat="0" applyBorder="0" applyAlignment="0" applyProtection="0"/>
    <xf numFmtId="0" fontId="73" fillId="36" borderId="0" applyNumberFormat="0" applyBorder="0" applyAlignment="0" applyProtection="0"/>
    <xf numFmtId="0" fontId="73" fillId="36" borderId="0" applyNumberFormat="0" applyBorder="0" applyAlignment="0" applyProtection="0"/>
    <xf numFmtId="0" fontId="73" fillId="39" borderId="0" applyNumberFormat="0" applyBorder="0" applyAlignment="0" applyProtection="0"/>
    <xf numFmtId="0" fontId="73" fillId="36" borderId="0" applyNumberFormat="0" applyBorder="0" applyAlignment="0" applyProtection="0"/>
    <xf numFmtId="0" fontId="73" fillId="36" borderId="0" applyNumberFormat="0" applyBorder="0" applyAlignment="0" applyProtection="0"/>
    <xf numFmtId="0" fontId="73" fillId="36" borderId="0" applyNumberFormat="0" applyBorder="0" applyAlignment="0" applyProtection="0"/>
    <xf numFmtId="0" fontId="2" fillId="23" borderId="0" applyNumberFormat="0" applyBorder="0" applyAlignment="0" applyProtection="0"/>
    <xf numFmtId="0" fontId="73" fillId="36" borderId="0" applyNumberFormat="0" applyBorder="0" applyAlignment="0" applyProtection="0"/>
    <xf numFmtId="0" fontId="73" fillId="36"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73" fillId="39" borderId="0" applyNumberFormat="0" applyBorder="0" applyAlignment="0" applyProtection="0"/>
    <xf numFmtId="0" fontId="73" fillId="39" borderId="0" applyNumberFormat="0" applyBorder="0" applyAlignment="0" applyProtection="0"/>
    <xf numFmtId="0" fontId="73" fillId="39" borderId="0" applyNumberFormat="0" applyBorder="0" applyAlignment="0" applyProtection="0"/>
    <xf numFmtId="0" fontId="73" fillId="39" borderId="0" applyNumberFormat="0" applyBorder="0" applyAlignment="0" applyProtection="0"/>
    <xf numFmtId="0" fontId="73" fillId="39" borderId="0" applyNumberFormat="0" applyBorder="0" applyAlignment="0" applyProtection="0"/>
    <xf numFmtId="0" fontId="73" fillId="39" borderId="0" applyNumberFormat="0" applyBorder="0" applyAlignment="0" applyProtection="0"/>
    <xf numFmtId="0" fontId="2" fillId="27" borderId="0" applyNumberFormat="0" applyBorder="0" applyAlignment="0" applyProtection="0"/>
    <xf numFmtId="0" fontId="73" fillId="39" borderId="0" applyNumberFormat="0" applyBorder="0" applyAlignment="0" applyProtection="0"/>
    <xf numFmtId="0" fontId="73" fillId="39" borderId="0" applyNumberFormat="0" applyBorder="0" applyAlignment="0" applyProtection="0"/>
    <xf numFmtId="0" fontId="2" fillId="31" borderId="0" applyNumberFormat="0" applyBorder="0" applyAlignment="0" applyProtection="0"/>
    <xf numFmtId="0" fontId="73" fillId="42" borderId="0" applyNumberFormat="0" applyBorder="0" applyAlignment="0" applyProtection="0"/>
    <xf numFmtId="0" fontId="73" fillId="42" borderId="0" applyNumberFormat="0" applyBorder="0" applyAlignment="0" applyProtection="0"/>
    <xf numFmtId="0" fontId="76" fillId="51" borderId="23" applyNumberFormat="0" applyAlignment="0" applyProtection="0"/>
    <xf numFmtId="0" fontId="73" fillId="42" borderId="0" applyNumberFormat="0" applyBorder="0" applyAlignment="0" applyProtection="0"/>
    <xf numFmtId="0" fontId="73" fillId="42" borderId="0" applyNumberFormat="0" applyBorder="0" applyAlignment="0" applyProtection="0"/>
    <xf numFmtId="0" fontId="73" fillId="42" borderId="0" applyNumberFormat="0" applyBorder="0" applyAlignment="0" applyProtection="0"/>
    <xf numFmtId="0" fontId="2" fillId="31" borderId="0" applyNumberFormat="0" applyBorder="0" applyAlignment="0" applyProtection="0"/>
    <xf numFmtId="0" fontId="73" fillId="42" borderId="0" applyNumberFormat="0" applyBorder="0" applyAlignment="0" applyProtection="0"/>
    <xf numFmtId="0" fontId="73" fillId="42" borderId="0" applyNumberFormat="0" applyBorder="0" applyAlignment="0" applyProtection="0"/>
    <xf numFmtId="0" fontId="74" fillId="43" borderId="0" applyNumberFormat="0" applyBorder="0" applyAlignment="0" applyProtection="0"/>
    <xf numFmtId="0" fontId="74" fillId="43" borderId="0" applyNumberFormat="0" applyBorder="0" applyAlignment="0" applyProtection="0"/>
    <xf numFmtId="0" fontId="74" fillId="43" borderId="0" applyNumberFormat="0" applyBorder="0" applyAlignment="0" applyProtection="0"/>
    <xf numFmtId="0" fontId="74" fillId="43" borderId="0" applyNumberFormat="0" applyBorder="0" applyAlignment="0" applyProtection="0"/>
    <xf numFmtId="0" fontId="74" fillId="43" borderId="0" applyNumberFormat="0" applyBorder="0" applyAlignment="0" applyProtection="0"/>
    <xf numFmtId="0" fontId="74" fillId="43" borderId="0" applyNumberFormat="0" applyBorder="0" applyAlignment="0" applyProtection="0"/>
    <xf numFmtId="0" fontId="2" fillId="27" borderId="0" applyNumberFormat="0" applyBorder="0" applyAlignment="0" applyProtection="0"/>
    <xf numFmtId="0" fontId="73" fillId="36"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3" fillId="36"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2" fillId="23"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3" fillId="36" borderId="0" applyNumberFormat="0" applyBorder="0" applyAlignment="0" applyProtection="0"/>
    <xf numFmtId="0" fontId="74" fillId="41" borderId="0" applyNumberFormat="0" applyBorder="0" applyAlignment="0" applyProtection="0"/>
    <xf numFmtId="0" fontId="74" fillId="41" borderId="0" applyNumberFormat="0" applyBorder="0" applyAlignment="0" applyProtection="0"/>
    <xf numFmtId="0" fontId="74" fillId="41" borderId="0" applyNumberFormat="0" applyBorder="0" applyAlignment="0" applyProtection="0"/>
    <xf numFmtId="0" fontId="74" fillId="41" borderId="0" applyNumberFormat="0" applyBorder="0" applyAlignment="0" applyProtection="0"/>
    <xf numFmtId="0" fontId="73" fillId="42" borderId="0" applyNumberFormat="0" applyBorder="0" applyAlignment="0" applyProtection="0"/>
    <xf numFmtId="0" fontId="74" fillId="41" borderId="0" applyNumberFormat="0" applyBorder="0" applyAlignment="0" applyProtection="0"/>
    <xf numFmtId="0" fontId="74" fillId="41" borderId="0" applyNumberFormat="0" applyBorder="0" applyAlignment="0" applyProtection="0"/>
    <xf numFmtId="0" fontId="73" fillId="42" borderId="0" applyNumberFormat="0" applyBorder="0" applyAlignment="0" applyProtection="0"/>
    <xf numFmtId="0" fontId="2" fillId="31" borderId="0" applyNumberFormat="0" applyBorder="0" applyAlignment="0" applyProtection="0"/>
    <xf numFmtId="0" fontId="74" fillId="44" borderId="0" applyNumberFormat="0" applyBorder="0" applyAlignment="0" applyProtection="0"/>
    <xf numFmtId="0" fontId="74" fillId="44" borderId="0" applyNumberFormat="0" applyBorder="0" applyAlignment="0" applyProtection="0"/>
    <xf numFmtId="0" fontId="77" fillId="52" borderId="24" applyNumberFormat="0" applyAlignment="0" applyProtection="0"/>
    <xf numFmtId="0" fontId="74" fillId="44" borderId="0" applyNumberFormat="0" applyBorder="0" applyAlignment="0" applyProtection="0"/>
    <xf numFmtId="0" fontId="74" fillId="44" borderId="0" applyNumberFormat="0" applyBorder="0" applyAlignment="0" applyProtection="0"/>
    <xf numFmtId="0" fontId="2" fillId="23" borderId="0" applyNumberFormat="0" applyBorder="0" applyAlignment="0" applyProtection="0"/>
    <xf numFmtId="0" fontId="74" fillId="44" borderId="0" applyNumberFormat="0" applyBorder="0" applyAlignment="0" applyProtection="0"/>
    <xf numFmtId="0" fontId="74" fillId="44" borderId="0" applyNumberFormat="0" applyBorder="0" applyAlignment="0" applyProtection="0"/>
    <xf numFmtId="0" fontId="73" fillId="41" borderId="0" applyNumberFormat="0" applyBorder="0" applyAlignment="0" applyProtection="0"/>
    <xf numFmtId="0" fontId="73" fillId="41" borderId="0" applyNumberFormat="0" applyBorder="0" applyAlignment="0" applyProtection="0"/>
    <xf numFmtId="0" fontId="74" fillId="45" borderId="0" applyNumberFormat="0" applyBorder="0" applyAlignment="0" applyProtection="0"/>
    <xf numFmtId="0" fontId="74" fillId="45" borderId="0" applyNumberFormat="0" applyBorder="0" applyAlignment="0" applyProtection="0"/>
    <xf numFmtId="0" fontId="2" fillId="19" borderId="0" applyNumberFormat="0" applyBorder="0" applyAlignment="0" applyProtection="0"/>
    <xf numFmtId="0" fontId="74" fillId="45" borderId="0" applyNumberFormat="0" applyBorder="0" applyAlignment="0" applyProtection="0"/>
    <xf numFmtId="0" fontId="74" fillId="45" borderId="0" applyNumberFormat="0" applyBorder="0" applyAlignment="0" applyProtection="0"/>
    <xf numFmtId="0" fontId="73" fillId="41" borderId="0" applyNumberFormat="0" applyBorder="0" applyAlignment="0" applyProtection="0"/>
    <xf numFmtId="0" fontId="74" fillId="45" borderId="0" applyNumberFormat="0" applyBorder="0" applyAlignment="0" applyProtection="0"/>
    <xf numFmtId="0" fontId="74" fillId="45" borderId="0" applyNumberFormat="0" applyBorder="0" applyAlignment="0" applyProtection="0"/>
    <xf numFmtId="0" fontId="73" fillId="42" borderId="0" applyNumberFormat="0" applyBorder="0" applyAlignment="0" applyProtection="0"/>
    <xf numFmtId="0" fontId="74" fillId="46" borderId="0" applyNumberFormat="0" applyBorder="0" applyAlignment="0" applyProtection="0"/>
    <xf numFmtId="0" fontId="74" fillId="46" borderId="0" applyNumberFormat="0" applyBorder="0" applyAlignment="0" applyProtection="0"/>
    <xf numFmtId="0" fontId="74" fillId="46" borderId="0" applyNumberFormat="0" applyBorder="0" applyAlignment="0" applyProtection="0"/>
    <xf numFmtId="0" fontId="74" fillId="46" borderId="0" applyNumberFormat="0" applyBorder="0" applyAlignment="0" applyProtection="0"/>
    <xf numFmtId="0" fontId="74" fillId="46" borderId="0" applyNumberFormat="0" applyBorder="0" applyAlignment="0" applyProtection="0"/>
    <xf numFmtId="0" fontId="74" fillId="46" borderId="0" applyNumberFormat="0" applyBorder="0" applyAlignment="0" applyProtection="0"/>
    <xf numFmtId="0" fontId="74" fillId="47" borderId="0" applyNumberFormat="0" applyBorder="0" applyAlignment="0" applyProtection="0"/>
    <xf numFmtId="0" fontId="74" fillId="47" borderId="0" applyNumberFormat="0" applyBorder="0" applyAlignment="0" applyProtection="0"/>
    <xf numFmtId="0" fontId="2" fillId="19" borderId="0" applyNumberFormat="0" applyBorder="0" applyAlignment="0" applyProtection="0"/>
    <xf numFmtId="0" fontId="74" fillId="47" borderId="0" applyNumberFormat="0" applyBorder="0" applyAlignment="0" applyProtection="0"/>
    <xf numFmtId="0" fontId="74" fillId="47" borderId="0" applyNumberFormat="0" applyBorder="0" applyAlignment="0" applyProtection="0"/>
    <xf numFmtId="0" fontId="73" fillId="40" borderId="0" applyNumberFormat="0" applyBorder="0" applyAlignment="0" applyProtection="0"/>
    <xf numFmtId="0" fontId="74" fillId="47" borderId="0" applyNumberFormat="0" applyBorder="0" applyAlignment="0" applyProtection="0"/>
    <xf numFmtId="0" fontId="74" fillId="47" borderId="0" applyNumberFormat="0" applyBorder="0" applyAlignment="0" applyProtection="0"/>
    <xf numFmtId="0" fontId="73" fillId="40" borderId="0" applyNumberFormat="0" applyBorder="0" applyAlignment="0" applyProtection="0"/>
    <xf numFmtId="0" fontId="2" fillId="15" borderId="0" applyNumberFormat="0" applyBorder="0" applyAlignment="0" applyProtection="0"/>
    <xf numFmtId="0" fontId="74" fillId="48" borderId="0" applyNumberFormat="0" applyBorder="0" applyAlignment="0" applyProtection="0"/>
    <xf numFmtId="0" fontId="74" fillId="48" borderId="0" applyNumberFormat="0" applyBorder="0" applyAlignment="0" applyProtection="0"/>
    <xf numFmtId="0" fontId="73" fillId="40" borderId="0" applyNumberFormat="0" applyBorder="0" applyAlignment="0" applyProtection="0"/>
    <xf numFmtId="0" fontId="74" fillId="48" borderId="0" applyNumberFormat="0" applyBorder="0" applyAlignment="0" applyProtection="0"/>
    <xf numFmtId="0" fontId="74" fillId="48" borderId="0" applyNumberFormat="0" applyBorder="0" applyAlignment="0" applyProtection="0"/>
    <xf numFmtId="0" fontId="74" fillId="48" borderId="0" applyNumberFormat="0" applyBorder="0" applyAlignment="0" applyProtection="0"/>
    <xf numFmtId="0" fontId="74" fillId="48" borderId="0" applyNumberFormat="0" applyBorder="0" applyAlignment="0" applyProtection="0"/>
    <xf numFmtId="0" fontId="2" fillId="31" borderId="0" applyNumberFormat="0" applyBorder="0" applyAlignment="0" applyProtection="0"/>
    <xf numFmtId="0" fontId="73" fillId="39" borderId="0" applyNumberFormat="0" applyBorder="0" applyAlignment="0" applyProtection="0"/>
    <xf numFmtId="0" fontId="74" fillId="49" borderId="0" applyNumberFormat="0" applyBorder="0" applyAlignment="0" applyProtection="0"/>
    <xf numFmtId="0" fontId="74" fillId="49" borderId="0" applyNumberFormat="0" applyBorder="0" applyAlignment="0" applyProtection="0"/>
    <xf numFmtId="0" fontId="73" fillId="39" borderId="0" applyNumberFormat="0" applyBorder="0" applyAlignment="0" applyProtection="0"/>
    <xf numFmtId="0" fontId="74" fillId="49" borderId="0" applyNumberFormat="0" applyBorder="0" applyAlignment="0" applyProtection="0"/>
    <xf numFmtId="0" fontId="74" fillId="49" borderId="0" applyNumberFormat="0" applyBorder="0" applyAlignment="0" applyProtection="0"/>
    <xf numFmtId="0" fontId="2" fillId="27" borderId="0" applyNumberFormat="0" applyBorder="0" applyAlignment="0" applyProtection="0"/>
    <xf numFmtId="0" fontId="74" fillId="49" borderId="0" applyNumberFormat="0" applyBorder="0" applyAlignment="0" applyProtection="0"/>
    <xf numFmtId="0" fontId="74" fillId="49" borderId="0" applyNumberFormat="0" applyBorder="0" applyAlignment="0" applyProtection="0"/>
    <xf numFmtId="0" fontId="73" fillId="39" borderId="0" applyNumberFormat="0" applyBorder="0" applyAlignment="0" applyProtection="0"/>
    <xf numFmtId="0" fontId="2" fillId="15" borderId="0" applyNumberFormat="0" applyBorder="0" applyAlignment="0" applyProtection="0"/>
    <xf numFmtId="0" fontId="74" fillId="44" borderId="0" applyNumberFormat="0" applyBorder="0" applyAlignment="0" applyProtection="0"/>
    <xf numFmtId="0" fontId="74" fillId="44" borderId="0" applyNumberFormat="0" applyBorder="0" applyAlignment="0" applyProtection="0"/>
    <xf numFmtId="0" fontId="73" fillId="39" borderId="0" applyNumberFormat="0" applyBorder="0" applyAlignment="0" applyProtection="0"/>
    <xf numFmtId="0" fontId="74" fillId="44" borderId="0" applyNumberFormat="0" applyBorder="0" applyAlignment="0" applyProtection="0"/>
    <xf numFmtId="0" fontId="74" fillId="44" borderId="0" applyNumberFormat="0" applyBorder="0" applyAlignment="0" applyProtection="0"/>
    <xf numFmtId="0" fontId="73" fillId="39" borderId="0" applyNumberFormat="0" applyBorder="0" applyAlignment="0" applyProtection="0"/>
    <xf numFmtId="0" fontId="74" fillId="44" borderId="0" applyNumberFormat="0" applyBorder="0" applyAlignment="0" applyProtection="0"/>
    <xf numFmtId="0" fontId="74" fillId="44" borderId="0" applyNumberFormat="0" applyBorder="0" applyAlignment="0" applyProtection="0"/>
    <xf numFmtId="0" fontId="2" fillId="11" borderId="0" applyNumberFormat="0" applyBorder="0" applyAlignment="0" applyProtection="0"/>
    <xf numFmtId="0" fontId="73" fillId="39" borderId="0" applyNumberFormat="0" applyBorder="0" applyAlignment="0" applyProtection="0"/>
    <xf numFmtId="0" fontId="74" fillId="45" borderId="0" applyNumberFormat="0" applyBorder="0" applyAlignment="0" applyProtection="0"/>
    <xf numFmtId="0" fontId="74" fillId="45" borderId="0" applyNumberFormat="0" applyBorder="0" applyAlignment="0" applyProtection="0"/>
    <xf numFmtId="0" fontId="74" fillId="45" borderId="0" applyNumberFormat="0" applyBorder="0" applyAlignment="0" applyProtection="0"/>
    <xf numFmtId="0" fontId="74" fillId="45" borderId="0" applyNumberFormat="0" applyBorder="0" applyAlignment="0" applyProtection="0"/>
    <xf numFmtId="0" fontId="74" fillId="45" borderId="0" applyNumberFormat="0" applyBorder="0" applyAlignment="0" applyProtection="0"/>
    <xf numFmtId="0" fontId="74" fillId="45" borderId="0" applyNumberFormat="0" applyBorder="0" applyAlignment="0" applyProtection="0"/>
    <xf numFmtId="0" fontId="74" fillId="50" borderId="0" applyNumberFormat="0" applyBorder="0" applyAlignment="0" applyProtection="0"/>
    <xf numFmtId="0" fontId="74" fillId="50" borderId="0" applyNumberFormat="0" applyBorder="0" applyAlignment="0" applyProtection="0"/>
    <xf numFmtId="0" fontId="74" fillId="50" borderId="0" applyNumberFormat="0" applyBorder="0" applyAlignment="0" applyProtection="0"/>
    <xf numFmtId="0" fontId="74" fillId="50" borderId="0" applyNumberFormat="0" applyBorder="0" applyAlignment="0" applyProtection="0"/>
    <xf numFmtId="0" fontId="74" fillId="50" borderId="0" applyNumberFormat="0" applyBorder="0" applyAlignment="0" applyProtection="0"/>
    <xf numFmtId="0" fontId="74" fillId="50" borderId="0" applyNumberFormat="0" applyBorder="0" applyAlignment="0" applyProtection="0"/>
    <xf numFmtId="0" fontId="2" fillId="11" borderId="0" applyNumberFormat="0" applyBorder="0" applyAlignment="0" applyProtection="0"/>
    <xf numFmtId="0" fontId="73" fillId="3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3" fillId="3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2" fillId="30"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3" fillId="38" borderId="0" applyNumberFormat="0" applyBorder="0" applyAlignment="0" applyProtection="0"/>
    <xf numFmtId="0" fontId="78" fillId="0" borderId="0" applyNumberFormat="0" applyFill="0" applyBorder="0" applyAlignment="0" applyProtection="0"/>
    <xf numFmtId="0" fontId="76" fillId="51" borderId="23" applyNumberFormat="0" applyAlignment="0" applyProtection="0"/>
    <xf numFmtId="0" fontId="76" fillId="51" borderId="23" applyNumberFormat="0" applyAlignment="0" applyProtection="0"/>
    <xf numFmtId="0" fontId="2" fillId="27" borderId="0" applyNumberFormat="0" applyBorder="0" applyAlignment="0" applyProtection="0"/>
    <xf numFmtId="0" fontId="76" fillId="51" borderId="23" applyNumberFormat="0" applyAlignment="0" applyProtection="0"/>
    <xf numFmtId="0" fontId="76" fillId="51" borderId="23" applyNumberFormat="0" applyAlignment="0" applyProtection="0"/>
    <xf numFmtId="0" fontId="73" fillId="36" borderId="0" applyNumberFormat="0" applyBorder="0" applyAlignment="0" applyProtection="0"/>
    <xf numFmtId="0" fontId="76" fillId="51" borderId="23" applyNumberFormat="0" applyAlignment="0" applyProtection="0"/>
    <xf numFmtId="0" fontId="76" fillId="51" borderId="23" applyNumberFormat="0" applyAlignment="0" applyProtection="0"/>
    <xf numFmtId="0" fontId="73" fillId="36" borderId="0" applyNumberFormat="0" applyBorder="0" applyAlignment="0" applyProtection="0"/>
    <xf numFmtId="0" fontId="2" fillId="23" borderId="0" applyNumberFormat="0" applyBorder="0" applyAlignment="0" applyProtection="0"/>
    <xf numFmtId="0" fontId="77" fillId="52" borderId="24" applyNumberFormat="0" applyAlignment="0" applyProtection="0"/>
    <xf numFmtId="0" fontId="77" fillId="52" borderId="24" applyNumberFormat="0" applyAlignment="0" applyProtection="0"/>
    <xf numFmtId="0" fontId="73" fillId="36" borderId="0" applyNumberFormat="0" applyBorder="0" applyAlignment="0" applyProtection="0"/>
    <xf numFmtId="0" fontId="77" fillId="52" borderId="24" applyNumberFormat="0" applyAlignment="0" applyProtection="0"/>
    <xf numFmtId="0" fontId="77" fillId="52" borderId="24" applyNumberFormat="0" applyAlignment="0" applyProtection="0"/>
    <xf numFmtId="0" fontId="2" fillId="30" borderId="0" applyNumberFormat="0" applyBorder="0" applyAlignment="0" applyProtection="0"/>
    <xf numFmtId="0" fontId="77" fillId="52" borderId="24" applyNumberFormat="0" applyAlignment="0" applyProtection="0"/>
    <xf numFmtId="0" fontId="77" fillId="52" borderId="24" applyNumberFormat="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0" fontId="73" fillId="37" borderId="0" applyNumberFormat="0" applyBorder="0" applyAlignment="0" applyProtection="0"/>
    <xf numFmtId="0" fontId="73" fillId="37" borderId="0" applyNumberFormat="0" applyBorder="0" applyAlignment="0" applyProtection="0"/>
    <xf numFmtId="0" fontId="78" fillId="0" borderId="0" applyNumberFormat="0" applyFill="0" applyBorder="0" applyAlignment="0" applyProtection="0"/>
    <xf numFmtId="0" fontId="2" fillId="26" borderId="0" applyNumberFormat="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3" fillId="37" borderId="0" applyNumberFormat="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80" fillId="0" borderId="25" applyNumberFormat="0" applyFill="0" applyAlignment="0" applyProtection="0"/>
    <xf numFmtId="0" fontId="2" fillId="26" borderId="0" applyNumberFormat="0" applyBorder="0" applyAlignment="0" applyProtection="0"/>
    <xf numFmtId="0" fontId="80" fillId="0" borderId="25" applyNumberFormat="0" applyFill="0" applyAlignment="0" applyProtection="0"/>
    <xf numFmtId="0" fontId="80" fillId="0" borderId="25" applyNumberFormat="0" applyFill="0" applyAlignment="0" applyProtection="0"/>
    <xf numFmtId="0" fontId="73" fillId="36" borderId="0" applyNumberFormat="0" applyBorder="0" applyAlignment="0" applyProtection="0"/>
    <xf numFmtId="0" fontId="80" fillId="0" borderId="25" applyNumberFormat="0" applyFill="0" applyAlignment="0" applyProtection="0"/>
    <xf numFmtId="0" fontId="80" fillId="0" borderId="25" applyNumberFormat="0" applyFill="0" applyAlignment="0" applyProtection="0"/>
    <xf numFmtId="0" fontId="73" fillId="36" borderId="0" applyNumberFormat="0" applyBorder="0" applyAlignment="0" applyProtection="0"/>
    <xf numFmtId="0" fontId="2" fillId="22" borderId="0" applyNumberFormat="0" applyBorder="0" applyAlignment="0" applyProtection="0"/>
    <xf numFmtId="0" fontId="81" fillId="0" borderId="26" applyNumberFormat="0" applyFill="0" applyAlignment="0" applyProtection="0"/>
    <xf numFmtId="0" fontId="73" fillId="36" borderId="0" applyNumberFormat="0" applyBorder="0" applyAlignment="0" applyProtection="0"/>
    <xf numFmtId="0" fontId="81" fillId="0" borderId="26" applyNumberFormat="0" applyFill="0" applyAlignment="0" applyProtection="0"/>
    <xf numFmtId="0" fontId="81" fillId="0" borderId="26" applyNumberFormat="0" applyFill="0" applyAlignment="0" applyProtection="0"/>
    <xf numFmtId="0" fontId="81" fillId="0" borderId="26" applyNumberFormat="0" applyFill="0" applyAlignment="0" applyProtection="0"/>
    <xf numFmtId="0" fontId="81" fillId="0" borderId="26" applyNumberFormat="0" applyFill="0" applyAlignment="0" applyProtection="0"/>
    <xf numFmtId="0" fontId="2" fillId="23" borderId="0" applyNumberFormat="0" applyBorder="0" applyAlignment="0" applyProtection="0"/>
    <xf numFmtId="0" fontId="73" fillId="41" borderId="0" applyNumberFormat="0" applyBorder="0" applyAlignment="0" applyProtection="0"/>
    <xf numFmtId="0" fontId="82" fillId="0" borderId="27" applyNumberFormat="0" applyFill="0" applyAlignment="0" applyProtection="0"/>
    <xf numFmtId="0" fontId="73" fillId="41" borderId="0" applyNumberFormat="0" applyBorder="0" applyAlignment="0" applyProtection="0"/>
    <xf numFmtId="0" fontId="82" fillId="0" borderId="27" applyNumberFormat="0" applyFill="0" applyAlignment="0" applyProtection="0"/>
    <xf numFmtId="0" fontId="82" fillId="0" borderId="27" applyNumberFormat="0" applyFill="0" applyAlignment="0" applyProtection="0"/>
    <xf numFmtId="0" fontId="2" fillId="19" borderId="0" applyNumberFormat="0" applyBorder="0" applyAlignment="0" applyProtection="0"/>
    <xf numFmtId="0" fontId="82" fillId="0" borderId="27" applyNumberFormat="0" applyFill="0" applyAlignment="0" applyProtection="0"/>
    <xf numFmtId="0" fontId="82" fillId="0" borderId="27" applyNumberFormat="0" applyFill="0" applyAlignment="0" applyProtection="0"/>
    <xf numFmtId="0" fontId="73" fillId="41" borderId="0" applyNumberFormat="0" applyBorder="0" applyAlignment="0" applyProtection="0"/>
    <xf numFmtId="0" fontId="2" fillId="22" borderId="0" applyNumberFormat="0" applyBorder="0" applyAlignment="0" applyProtection="0"/>
    <xf numFmtId="0" fontId="82" fillId="0" borderId="0" applyNumberFormat="0" applyFill="0" applyBorder="0" applyAlignment="0" applyProtection="0"/>
    <xf numFmtId="0" fontId="73" fillId="35" borderId="0" applyNumberFormat="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73" fillId="35" borderId="0" applyNumberFormat="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2" fillId="18" borderId="0" applyNumberFormat="0" applyBorder="0" applyAlignment="0" applyProtection="0"/>
    <xf numFmtId="0" fontId="73" fillId="35" borderId="0" applyNumberFormat="0" applyBorder="0" applyAlignment="0" applyProtection="0"/>
    <xf numFmtId="0" fontId="83" fillId="38" borderId="23" applyNumberFormat="0" applyAlignment="0" applyProtection="0"/>
    <xf numFmtId="0" fontId="83" fillId="38" borderId="23" applyNumberFormat="0" applyAlignment="0" applyProtection="0"/>
    <xf numFmtId="0" fontId="83" fillId="38" borderId="23" applyNumberFormat="0" applyAlignment="0" applyProtection="0"/>
    <xf numFmtId="0" fontId="83" fillId="38" borderId="23" applyNumberFormat="0" applyAlignment="0" applyProtection="0"/>
    <xf numFmtId="0" fontId="83" fillId="38" borderId="23" applyNumberFormat="0" applyAlignment="0" applyProtection="0"/>
    <xf numFmtId="0" fontId="83" fillId="38" borderId="23" applyNumberFormat="0" applyAlignment="0" applyProtection="0"/>
    <xf numFmtId="0" fontId="80" fillId="0" borderId="25" applyNumberFormat="0" applyFill="0" applyAlignment="0" applyProtection="0"/>
    <xf numFmtId="0" fontId="84" fillId="0" borderId="28" applyNumberFormat="0" applyFill="0" applyAlignment="0" applyProtection="0"/>
    <xf numFmtId="0" fontId="84" fillId="0" borderId="28" applyNumberFormat="0" applyFill="0" applyAlignment="0" applyProtection="0"/>
    <xf numFmtId="0" fontId="84" fillId="0" borderId="28" applyNumberFormat="0" applyFill="0" applyAlignment="0" applyProtection="0"/>
    <xf numFmtId="0" fontId="84" fillId="0" borderId="28" applyNumberFormat="0" applyFill="0" applyAlignment="0" applyProtection="0"/>
    <xf numFmtId="0" fontId="84" fillId="0" borderId="28" applyNumberFormat="0" applyFill="0" applyAlignment="0" applyProtection="0"/>
    <xf numFmtId="0" fontId="2" fillId="18" borderId="0" applyNumberFormat="0" applyBorder="0" applyAlignment="0" applyProtection="0"/>
    <xf numFmtId="0" fontId="73" fillId="34" borderId="0" applyNumberFormat="0" applyBorder="0" applyAlignment="0" applyProtection="0"/>
    <xf numFmtId="0" fontId="85" fillId="53" borderId="0" applyNumberFormat="0" applyBorder="0" applyAlignment="0" applyProtection="0"/>
    <xf numFmtId="0" fontId="85" fillId="53" borderId="0" applyNumberFormat="0" applyBorder="0" applyAlignment="0" applyProtection="0"/>
    <xf numFmtId="0" fontId="73" fillId="34" borderId="0" applyNumberFormat="0" applyBorder="0" applyAlignment="0" applyProtection="0"/>
    <xf numFmtId="0" fontId="85" fillId="53" borderId="0" applyNumberFormat="0" applyBorder="0" applyAlignment="0" applyProtection="0"/>
    <xf numFmtId="0" fontId="85" fillId="53" borderId="0" applyNumberFormat="0" applyBorder="0" applyAlignment="0" applyProtection="0"/>
    <xf numFmtId="0" fontId="2" fillId="14" borderId="0" applyNumberFormat="0" applyBorder="0" applyAlignment="0" applyProtection="0"/>
    <xf numFmtId="0" fontId="85" fillId="53" borderId="0" applyNumberFormat="0" applyBorder="0" applyAlignment="0" applyProtection="0"/>
    <xf numFmtId="0" fontId="85" fillId="53" borderId="0" applyNumberFormat="0" applyBorder="0" applyAlignment="0" applyProtection="0"/>
    <xf numFmtId="0" fontId="2" fillId="0" borderId="0"/>
    <xf numFmtId="0" fontId="90" fillId="0" borderId="0"/>
    <xf numFmtId="0" fontId="20" fillId="0" borderId="0"/>
    <xf numFmtId="0" fontId="72" fillId="0" borderId="0"/>
    <xf numFmtId="0" fontId="20" fillId="0" borderId="0"/>
    <xf numFmtId="0" fontId="20" fillId="0" borderId="0"/>
    <xf numFmtId="0" fontId="2" fillId="0" borderId="0"/>
    <xf numFmtId="0" fontId="20" fillId="0" borderId="0"/>
    <xf numFmtId="0" fontId="20" fillId="0" borderId="0"/>
    <xf numFmtId="0" fontId="20" fillId="54" borderId="29" applyNumberFormat="0" applyFont="0" applyAlignment="0" applyProtection="0"/>
    <xf numFmtId="0" fontId="2" fillId="19" borderId="0" applyNumberFormat="0" applyBorder="0" applyAlignment="0" applyProtection="0"/>
    <xf numFmtId="0" fontId="20" fillId="54" borderId="29" applyNumberFormat="0" applyFont="0" applyAlignment="0" applyProtection="0"/>
    <xf numFmtId="0" fontId="20" fillId="54" borderId="29" applyNumberFormat="0" applyFont="0" applyAlignment="0" applyProtection="0"/>
    <xf numFmtId="0" fontId="73" fillId="40" borderId="0" applyNumberFormat="0" applyBorder="0" applyAlignment="0" applyProtection="0"/>
    <xf numFmtId="0" fontId="20" fillId="54" borderId="29" applyNumberFormat="0" applyFont="0" applyAlignment="0" applyProtection="0"/>
    <xf numFmtId="0" fontId="20" fillId="54" borderId="29" applyNumberFormat="0" applyFont="0" applyAlignment="0" applyProtection="0"/>
    <xf numFmtId="0" fontId="2" fillId="8" borderId="19" applyNumberFormat="0" applyFont="0" applyAlignment="0" applyProtection="0"/>
    <xf numFmtId="0" fontId="20" fillId="54" borderId="2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0" fillId="54" borderId="29" applyNumberFormat="0" applyFont="0" applyAlignment="0" applyProtection="0"/>
    <xf numFmtId="0" fontId="73" fillId="40" borderId="0" applyNumberFormat="0" applyBorder="0" applyAlignment="0" applyProtection="0"/>
    <xf numFmtId="0" fontId="2" fillId="15" borderId="0" applyNumberFormat="0" applyBorder="0" applyAlignment="0" applyProtection="0"/>
    <xf numFmtId="0" fontId="86" fillId="51" borderId="30" applyNumberFormat="0" applyAlignment="0" applyProtection="0"/>
    <xf numFmtId="0" fontId="86" fillId="51" borderId="30" applyNumberFormat="0" applyAlignment="0" applyProtection="0"/>
    <xf numFmtId="0" fontId="73" fillId="40" borderId="0" applyNumberFormat="0" applyBorder="0" applyAlignment="0" applyProtection="0"/>
    <xf numFmtId="0" fontId="86" fillId="51" borderId="30" applyNumberFormat="0" applyAlignment="0" applyProtection="0"/>
    <xf numFmtId="0" fontId="86" fillId="51" borderId="30" applyNumberFormat="0" applyAlignment="0" applyProtection="0"/>
    <xf numFmtId="0" fontId="2" fillId="14" borderId="0" applyNumberFormat="0" applyBorder="0" applyAlignment="0" applyProtection="0"/>
    <xf numFmtId="0" fontId="86" fillId="51" borderId="30" applyNumberFormat="0" applyAlignment="0" applyProtection="0"/>
    <xf numFmtId="0" fontId="86" fillId="51" borderId="30" applyNumberFormat="0" applyAlignment="0" applyProtection="0"/>
    <xf numFmtId="0" fontId="73" fillId="33" borderId="0" applyNumberFormat="0" applyBorder="0" applyAlignment="0" applyProtection="0"/>
    <xf numFmtId="0" fontId="73" fillId="33" borderId="0" applyNumberFormat="0" applyBorder="0" applyAlignment="0" applyProtection="0"/>
    <xf numFmtId="0" fontId="87" fillId="0" borderId="0" applyNumberFormat="0" applyFill="0" applyBorder="0" applyAlignment="0" applyProtection="0"/>
    <xf numFmtId="0" fontId="2" fillId="10" borderId="0" applyNumberFormat="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73" fillId="33" borderId="0" applyNumberFormat="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1" fillId="0" borderId="26" applyNumberFormat="0" applyFill="0" applyAlignment="0" applyProtection="0"/>
    <xf numFmtId="0" fontId="20" fillId="0" borderId="0"/>
    <xf numFmtId="0" fontId="88" fillId="0" borderId="31" applyNumberFormat="0" applyFill="0" applyAlignment="0" applyProtection="0"/>
    <xf numFmtId="0" fontId="88" fillId="0" borderId="31" applyNumberFormat="0" applyFill="0" applyAlignment="0" applyProtection="0"/>
    <xf numFmtId="0" fontId="88" fillId="0" borderId="31" applyNumberFormat="0" applyFill="0" applyAlignment="0" applyProtection="0"/>
    <xf numFmtId="0" fontId="88" fillId="0" borderId="31" applyNumberFormat="0" applyFill="0" applyAlignment="0" applyProtection="0"/>
    <xf numFmtId="0" fontId="88" fillId="0" borderId="31" applyNumberFormat="0" applyFill="0" applyAlignment="0" applyProtection="0"/>
    <xf numFmtId="0" fontId="89" fillId="0" borderId="0" applyNumberFormat="0" applyFill="0" applyBorder="0" applyAlignment="0" applyProtection="0"/>
    <xf numFmtId="0" fontId="2" fillId="10" borderId="0" applyNumberFormat="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74" fillId="40" borderId="0" applyNumberFormat="0" applyBorder="0" applyAlignment="0" applyProtection="0"/>
    <xf numFmtId="0" fontId="74" fillId="43" borderId="0" applyNumberFormat="0" applyBorder="0" applyAlignment="0" applyProtection="0"/>
    <xf numFmtId="0" fontId="74" fillId="50" borderId="0" applyNumberFormat="0" applyBorder="0" applyAlignment="0" applyProtection="0"/>
    <xf numFmtId="0" fontId="74" fillId="40" borderId="0" applyNumberFormat="0" applyBorder="0" applyAlignment="0" applyProtection="0"/>
    <xf numFmtId="0" fontId="74" fillId="41" borderId="0" applyNumberFormat="0" applyBorder="0" applyAlignment="0" applyProtection="0"/>
    <xf numFmtId="0" fontId="74" fillId="45" borderId="0" applyNumberFormat="0" applyBorder="0" applyAlignment="0" applyProtection="0"/>
    <xf numFmtId="0" fontId="74" fillId="41" borderId="0" applyNumberFormat="0" applyBorder="0" applyAlignment="0" applyProtection="0"/>
    <xf numFmtId="0" fontId="74" fillId="44" borderId="0" applyNumberFormat="0" applyBorder="0" applyAlignment="0" applyProtection="0"/>
    <xf numFmtId="0" fontId="74" fillId="44" borderId="0" applyNumberFormat="0" applyBorder="0" applyAlignment="0" applyProtection="0"/>
    <xf numFmtId="0" fontId="74" fillId="44" borderId="0" applyNumberFormat="0" applyBorder="0" applyAlignment="0" applyProtection="0"/>
    <xf numFmtId="0" fontId="74" fillId="45" borderId="0" applyNumberFormat="0" applyBorder="0" applyAlignment="0" applyProtection="0"/>
    <xf numFmtId="0" fontId="74" fillId="49" borderId="0" applyNumberFormat="0" applyBorder="0" applyAlignment="0" applyProtection="0"/>
    <xf numFmtId="0" fontId="74" fillId="45" borderId="0" applyNumberFormat="0" applyBorder="0" applyAlignment="0" applyProtection="0"/>
    <xf numFmtId="0" fontId="74" fillId="46" borderId="0" applyNumberFormat="0" applyBorder="0" applyAlignment="0" applyProtection="0"/>
    <xf numFmtId="0" fontId="74" fillId="48" borderId="0" applyNumberFormat="0" applyBorder="0" applyAlignment="0" applyProtection="0"/>
    <xf numFmtId="0" fontId="74" fillId="46" borderId="0" applyNumberFormat="0" applyBorder="0" applyAlignment="0" applyProtection="0"/>
    <xf numFmtId="0" fontId="74" fillId="47" borderId="0" applyNumberFormat="0" applyBorder="0" applyAlignment="0" applyProtection="0"/>
    <xf numFmtId="0" fontId="74" fillId="47" borderId="0" applyNumberFormat="0" applyBorder="0" applyAlignment="0" applyProtection="0"/>
    <xf numFmtId="0" fontId="74" fillId="47" borderId="0" applyNumberFormat="0" applyBorder="0" applyAlignment="0" applyProtection="0"/>
    <xf numFmtId="0" fontId="74" fillId="48" borderId="0" applyNumberFormat="0" applyBorder="0" applyAlignment="0" applyProtection="0"/>
    <xf numFmtId="0" fontId="74" fillId="46" borderId="0" applyNumberFormat="0" applyBorder="0" applyAlignment="0" applyProtection="0"/>
    <xf numFmtId="0" fontId="74" fillId="48" borderId="0" applyNumberFormat="0" applyBorder="0" applyAlignment="0" applyProtection="0"/>
    <xf numFmtId="0" fontId="74" fillId="49" borderId="0" applyNumberFormat="0" applyBorder="0" applyAlignment="0" applyProtection="0"/>
    <xf numFmtId="0" fontId="74" fillId="45" borderId="0" applyNumberFormat="0" applyBorder="0" applyAlignment="0" applyProtection="0"/>
    <xf numFmtId="0" fontId="74" fillId="49" borderId="0" applyNumberFormat="0" applyBorder="0" applyAlignment="0" applyProtection="0"/>
    <xf numFmtId="0" fontId="74" fillId="44" borderId="0" applyNumberFormat="0" applyBorder="0" applyAlignment="0" applyProtection="0"/>
    <xf numFmtId="0" fontId="74" fillId="44" borderId="0" applyNumberFormat="0" applyBorder="0" applyAlignment="0" applyProtection="0"/>
    <xf numFmtId="0" fontId="74" fillId="44" borderId="0" applyNumberFormat="0" applyBorder="0" applyAlignment="0" applyProtection="0"/>
    <xf numFmtId="0" fontId="74" fillId="45" borderId="0" applyNumberFormat="0" applyBorder="0" applyAlignment="0" applyProtection="0"/>
    <xf numFmtId="0" fontId="74" fillId="41" borderId="0" applyNumberFormat="0" applyBorder="0" applyAlignment="0" applyProtection="0"/>
    <xf numFmtId="0" fontId="74" fillId="45" borderId="0" applyNumberFormat="0" applyBorder="0" applyAlignment="0" applyProtection="0"/>
    <xf numFmtId="0" fontId="74" fillId="50" borderId="0" applyNumberFormat="0" applyBorder="0" applyAlignment="0" applyProtection="0"/>
    <xf numFmtId="0" fontId="74" fillId="40" borderId="0" applyNumberFormat="0" applyBorder="0" applyAlignment="0" applyProtection="0"/>
    <xf numFmtId="0" fontId="75" fillId="34" borderId="0" applyNumberFormat="0" applyBorder="0" applyAlignment="0" applyProtection="0"/>
    <xf numFmtId="0" fontId="74" fillId="50" borderId="0" applyNumberFormat="0" applyBorder="0" applyAlignment="0" applyProtection="0"/>
    <xf numFmtId="0" fontId="74" fillId="43" borderId="0" applyNumberFormat="0" applyBorder="0" applyAlignment="0" applyProtection="0"/>
    <xf numFmtId="0" fontId="76" fillId="51" borderId="23" applyNumberFormat="0" applyAlignment="0" applyProtection="0"/>
    <xf numFmtId="0" fontId="75" fillId="34" borderId="0" applyNumberFormat="0" applyBorder="0" applyAlignment="0" applyProtection="0"/>
    <xf numFmtId="0" fontId="73" fillId="42" borderId="0" applyNumberFormat="0" applyBorder="0" applyAlignment="0" applyProtection="0"/>
    <xf numFmtId="0" fontId="73" fillId="42" borderId="0" applyNumberFormat="0" applyBorder="0" applyAlignment="0" applyProtection="0"/>
    <xf numFmtId="0" fontId="2" fillId="31" borderId="0" applyNumberFormat="0" applyBorder="0" applyAlignment="0" applyProtection="0"/>
    <xf numFmtId="0" fontId="77" fillId="52" borderId="24" applyNumberFormat="0" applyAlignment="0" applyProtection="0"/>
    <xf numFmtId="0" fontId="73" fillId="42" borderId="0" applyNumberFormat="0" applyBorder="0" applyAlignment="0" applyProtection="0"/>
    <xf numFmtId="0" fontId="2" fillId="31" borderId="0" applyNumberFormat="0" applyBorder="0" applyAlignment="0" applyProtection="0"/>
    <xf numFmtId="0" fontId="73" fillId="39" borderId="0" applyNumberFormat="0" applyBorder="0" applyAlignment="0" applyProtection="0"/>
    <xf numFmtId="0" fontId="73" fillId="39" borderId="0" applyNumberFormat="0" applyBorder="0" applyAlignment="0" applyProtection="0"/>
    <xf numFmtId="0" fontId="2" fillId="27" borderId="0" applyNumberFormat="0" applyBorder="0" applyAlignment="0" applyProtection="0"/>
    <xf numFmtId="0" fontId="73" fillId="39" borderId="0" applyNumberFormat="0" applyBorder="0" applyAlignment="0" applyProtection="0"/>
    <xf numFmtId="0" fontId="76" fillId="51" borderId="23" applyNumberFormat="0" applyAlignment="0" applyProtection="0"/>
    <xf numFmtId="0" fontId="78" fillId="0" borderId="0" applyNumberFormat="0" applyFill="0" applyBorder="0" applyAlignment="0" applyProtection="0"/>
    <xf numFmtId="0" fontId="2" fillId="27" borderId="0" applyNumberFormat="0" applyBorder="0" applyAlignment="0" applyProtection="0"/>
    <xf numFmtId="0" fontId="73" fillId="36" borderId="0" applyNumberFormat="0" applyBorder="0" applyAlignment="0" applyProtection="0"/>
    <xf numFmtId="0" fontId="73" fillId="36" borderId="0" applyNumberFormat="0" applyBorder="0" applyAlignment="0" applyProtection="0"/>
    <xf numFmtId="0" fontId="2" fillId="23" borderId="0" applyNumberFormat="0" applyBorder="0" applyAlignment="0" applyProtection="0"/>
    <xf numFmtId="0" fontId="73" fillId="36" borderId="0" applyNumberFormat="0" applyBorder="0" applyAlignment="0" applyProtection="0"/>
    <xf numFmtId="0" fontId="79" fillId="35" borderId="0" applyNumberFormat="0" applyBorder="0" applyAlignment="0" applyProtection="0"/>
    <xf numFmtId="0" fontId="77" fillId="52" borderId="24" applyNumberFormat="0" applyAlignment="0" applyProtection="0"/>
    <xf numFmtId="0" fontId="2" fillId="23" borderId="0" applyNumberFormat="0" applyBorder="0" applyAlignment="0" applyProtection="0"/>
    <xf numFmtId="0" fontId="73" fillId="41" borderId="0" applyNumberFormat="0" applyBorder="0" applyAlignment="0" applyProtection="0"/>
    <xf numFmtId="0" fontId="73" fillId="41" borderId="0" applyNumberFormat="0" applyBorder="0" applyAlignment="0" applyProtection="0"/>
    <xf numFmtId="0" fontId="2" fillId="19" borderId="0" applyNumberFormat="0" applyBorder="0" applyAlignment="0" applyProtection="0"/>
    <xf numFmtId="0" fontId="73" fillId="41" borderId="0" applyNumberFormat="0" applyBorder="0" applyAlignment="0" applyProtection="0"/>
    <xf numFmtId="0" fontId="80" fillId="0" borderId="25" applyNumberFormat="0" applyFill="0" applyAlignment="0" applyProtection="0"/>
    <xf numFmtId="0" fontId="2" fillId="19" borderId="0" applyNumberFormat="0" applyBorder="0" applyAlignment="0" applyProtection="0"/>
    <xf numFmtId="0" fontId="73" fillId="40" borderId="0" applyNumberFormat="0" applyBorder="0" applyAlignment="0" applyProtection="0"/>
    <xf numFmtId="0" fontId="73" fillId="40" borderId="0" applyNumberFormat="0" applyBorder="0" applyAlignment="0" applyProtection="0"/>
    <xf numFmtId="0" fontId="2" fillId="15" borderId="0" applyNumberFormat="0" applyBorder="0" applyAlignment="0" applyProtection="0"/>
    <xf numFmtId="0" fontId="73" fillId="40" borderId="0" applyNumberFormat="0" applyBorder="0" applyAlignment="0" applyProtection="0"/>
    <xf numFmtId="0" fontId="81" fillId="0" borderId="26" applyNumberFormat="0" applyFill="0" applyAlignment="0" applyProtection="0"/>
    <xf numFmtId="0" fontId="2" fillId="15" borderId="0" applyNumberFormat="0" applyBorder="0" applyAlignment="0" applyProtection="0"/>
    <xf numFmtId="0" fontId="73" fillId="39" borderId="0" applyNumberFormat="0" applyBorder="0" applyAlignment="0" applyProtection="0"/>
    <xf numFmtId="0" fontId="73" fillId="39" borderId="0" applyNumberFormat="0" applyBorder="0" applyAlignment="0" applyProtection="0"/>
    <xf numFmtId="0" fontId="82" fillId="0" borderId="27" applyNumberFormat="0" applyFill="0" applyAlignment="0" applyProtection="0"/>
    <xf numFmtId="0" fontId="2" fillId="11" borderId="0" applyNumberFormat="0" applyBorder="0" applyAlignment="0" applyProtection="0"/>
    <xf numFmtId="0" fontId="73" fillId="39" borderId="0" applyNumberFormat="0" applyBorder="0" applyAlignment="0" applyProtection="0"/>
    <xf numFmtId="0" fontId="2" fillId="11" borderId="0" applyNumberFormat="0" applyBorder="0" applyAlignment="0" applyProtection="0"/>
    <xf numFmtId="0" fontId="82" fillId="0" borderId="0" applyNumberFormat="0" applyFill="0" applyBorder="0" applyAlignment="0" applyProtection="0"/>
    <xf numFmtId="0" fontId="73" fillId="38" borderId="0" applyNumberFormat="0" applyBorder="0" applyAlignment="0" applyProtection="0"/>
    <xf numFmtId="0" fontId="73" fillId="38" borderId="0" applyNumberFormat="0" applyBorder="0" applyAlignment="0" applyProtection="0"/>
    <xf numFmtId="0" fontId="2" fillId="30" borderId="0" applyNumberFormat="0" applyBorder="0" applyAlignment="0" applyProtection="0"/>
    <xf numFmtId="0" fontId="73" fillId="38" borderId="0" applyNumberFormat="0" applyBorder="0" applyAlignment="0" applyProtection="0"/>
    <xf numFmtId="0" fontId="78" fillId="0" borderId="0" applyNumberFormat="0" applyFill="0" applyBorder="0" applyAlignment="0" applyProtection="0"/>
    <xf numFmtId="0" fontId="83" fillId="38" borderId="23" applyNumberFormat="0" applyAlignment="0" applyProtection="0"/>
    <xf numFmtId="0" fontId="2" fillId="30" borderId="0" applyNumberFormat="0" applyBorder="0" applyAlignment="0" applyProtection="0"/>
    <xf numFmtId="0" fontId="73" fillId="37" borderId="0" applyNumberFormat="0" applyBorder="0" applyAlignment="0" applyProtection="0"/>
    <xf numFmtId="0" fontId="73" fillId="37" borderId="0" applyNumberFormat="0" applyBorder="0" applyAlignment="0" applyProtection="0"/>
    <xf numFmtId="0" fontId="2" fillId="26" borderId="0" applyNumberFormat="0" applyBorder="0" applyAlignment="0" applyProtection="0"/>
    <xf numFmtId="0" fontId="73" fillId="37" borderId="0" applyNumberFormat="0" applyBorder="0" applyAlignment="0" applyProtection="0"/>
    <xf numFmtId="0" fontId="84" fillId="0" borderId="28" applyNumberFormat="0" applyFill="0" applyAlignment="0" applyProtection="0"/>
    <xf numFmtId="0" fontId="79" fillId="35" borderId="0" applyNumberFormat="0" applyBorder="0" applyAlignment="0" applyProtection="0"/>
    <xf numFmtId="0" fontId="2" fillId="26" borderId="0" applyNumberFormat="0" applyBorder="0" applyAlignment="0" applyProtection="0"/>
    <xf numFmtId="0" fontId="73" fillId="36" borderId="0" applyNumberFormat="0" applyBorder="0" applyAlignment="0" applyProtection="0"/>
    <xf numFmtId="0" fontId="73" fillId="36" borderId="0" applyNumberFormat="0" applyBorder="0" applyAlignment="0" applyProtection="0"/>
    <xf numFmtId="0" fontId="2" fillId="22" borderId="0" applyNumberFormat="0" applyBorder="0" applyAlignment="0" applyProtection="0"/>
    <xf numFmtId="0" fontId="73" fillId="36" borderId="0" applyNumberFormat="0" applyBorder="0" applyAlignment="0" applyProtection="0"/>
    <xf numFmtId="0" fontId="85" fillId="53" borderId="0" applyNumberFormat="0" applyBorder="0" applyAlignment="0" applyProtection="0"/>
    <xf numFmtId="0" fontId="2" fillId="0" borderId="0"/>
    <xf numFmtId="0" fontId="90" fillId="0" borderId="0"/>
    <xf numFmtId="0" fontId="20" fillId="0" borderId="0"/>
    <xf numFmtId="0" fontId="72" fillId="0" borderId="0"/>
    <xf numFmtId="0" fontId="20" fillId="0" borderId="0"/>
    <xf numFmtId="0" fontId="20" fillId="0" borderId="0"/>
    <xf numFmtId="0" fontId="2" fillId="0" borderId="0"/>
    <xf numFmtId="0" fontId="20" fillId="0" borderId="0"/>
    <xf numFmtId="0" fontId="20" fillId="0" borderId="0"/>
    <xf numFmtId="0" fontId="20" fillId="54" borderId="29" applyNumberFormat="0" applyFont="0" applyAlignment="0" applyProtection="0"/>
    <xf numFmtId="0" fontId="20" fillId="54" borderId="29" applyNumberFormat="0" applyFont="0" applyAlignment="0" applyProtection="0"/>
    <xf numFmtId="0" fontId="20" fillId="54" borderId="29" applyNumberFormat="0" applyFont="0" applyAlignment="0" applyProtection="0"/>
    <xf numFmtId="0" fontId="20" fillId="54" borderId="29" applyNumberFormat="0" applyFont="0" applyAlignment="0" applyProtection="0"/>
    <xf numFmtId="0" fontId="20" fillId="54" borderId="29" applyNumberFormat="0" applyFont="0" applyAlignment="0" applyProtection="0"/>
    <xf numFmtId="0" fontId="2" fillId="8" borderId="19" applyNumberFormat="0" applyFont="0" applyAlignment="0" applyProtection="0"/>
    <xf numFmtId="0" fontId="20" fillId="54" borderId="2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0" fillId="54" borderId="29" applyNumberFormat="0" applyFont="0" applyAlignment="0" applyProtection="0"/>
    <xf numFmtId="0" fontId="2" fillId="22" borderId="0" applyNumberFormat="0" applyBorder="0" applyAlignment="0" applyProtection="0"/>
    <xf numFmtId="0" fontId="73" fillId="35" borderId="0" applyNumberFormat="0" applyBorder="0" applyAlignment="0" applyProtection="0"/>
    <xf numFmtId="0" fontId="73" fillId="35" borderId="0" applyNumberFormat="0" applyBorder="0" applyAlignment="0" applyProtection="0"/>
    <xf numFmtId="0" fontId="2" fillId="18" borderId="0" applyNumberFormat="0" applyBorder="0" applyAlignment="0" applyProtection="0"/>
    <xf numFmtId="0" fontId="73" fillId="35" borderId="0" applyNumberFormat="0" applyBorder="0" applyAlignment="0" applyProtection="0"/>
    <xf numFmtId="0" fontId="80" fillId="0" borderId="25" applyNumberFormat="0" applyFill="0" applyAlignment="0" applyProtection="0"/>
    <xf numFmtId="0" fontId="86" fillId="51" borderId="30" applyNumberFormat="0" applyAlignment="0" applyProtection="0"/>
    <xf numFmtId="0" fontId="2" fillId="18" borderId="0" applyNumberFormat="0" applyBorder="0" applyAlignment="0" applyProtection="0"/>
    <xf numFmtId="0" fontId="73" fillId="34" borderId="0" applyNumberFormat="0" applyBorder="0" applyAlignment="0" applyProtection="0"/>
    <xf numFmtId="0" fontId="73" fillId="34" borderId="0" applyNumberFormat="0" applyBorder="0" applyAlignment="0" applyProtection="0"/>
    <xf numFmtId="0" fontId="2" fillId="14" borderId="0" applyNumberFormat="0" applyBorder="0" applyAlignment="0" applyProtection="0"/>
    <xf numFmtId="0" fontId="73" fillId="34" borderId="0" applyNumberFormat="0" applyBorder="0" applyAlignment="0" applyProtection="0"/>
    <xf numFmtId="0" fontId="87" fillId="0" borderId="0" applyNumberFormat="0" applyFill="0" applyBorder="0" applyAlignment="0" applyProtection="0"/>
    <xf numFmtId="0" fontId="2" fillId="14" borderId="0" applyNumberFormat="0" applyBorder="0" applyAlignment="0" applyProtection="0"/>
    <xf numFmtId="0" fontId="73" fillId="33" borderId="0" applyNumberFormat="0" applyBorder="0" applyAlignment="0" applyProtection="0"/>
    <xf numFmtId="0" fontId="73" fillId="33" borderId="0" applyNumberFormat="0" applyBorder="0" applyAlignment="0" applyProtection="0"/>
    <xf numFmtId="0" fontId="2" fillId="10" borderId="0" applyNumberFormat="0" applyBorder="0" applyAlignment="0" applyProtection="0"/>
    <xf numFmtId="0" fontId="88" fillId="0" borderId="31" applyNumberFormat="0" applyFill="0" applyAlignment="0" applyProtection="0"/>
    <xf numFmtId="0" fontId="73" fillId="33" borderId="0" applyNumberFormat="0" applyBorder="0" applyAlignment="0" applyProtection="0"/>
    <xf numFmtId="0" fontId="81" fillId="0" borderId="26" applyNumberFormat="0" applyFill="0" applyAlignment="0" applyProtection="0"/>
    <xf numFmtId="0" fontId="2" fillId="10" borderId="0" applyNumberFormat="0" applyBorder="0" applyAlignment="0" applyProtection="0"/>
    <xf numFmtId="0" fontId="89" fillId="0" borderId="0" applyNumberFormat="0" applyFill="0" applyBorder="0" applyAlignment="0" applyProtection="0"/>
    <xf numFmtId="0" fontId="2" fillId="15" borderId="0" applyNumberFormat="0" applyBorder="0" applyAlignment="0" applyProtection="0"/>
    <xf numFmtId="0" fontId="73" fillId="39" borderId="0" applyNumberFormat="0" applyBorder="0" applyAlignment="0" applyProtection="0"/>
    <xf numFmtId="0" fontId="73" fillId="39" borderId="0" applyNumberFormat="0" applyBorder="0" applyAlignment="0" applyProtection="0"/>
    <xf numFmtId="0" fontId="82" fillId="0" borderId="27" applyNumberFormat="0" applyFill="0" applyAlignment="0" applyProtection="0"/>
    <xf numFmtId="0" fontId="2" fillId="11" borderId="0" applyNumberFormat="0" applyBorder="0" applyAlignment="0" applyProtection="0"/>
    <xf numFmtId="0" fontId="73" fillId="39" borderId="0" applyNumberFormat="0" applyBorder="0" applyAlignment="0" applyProtection="0"/>
    <xf numFmtId="0" fontId="2" fillId="11" borderId="0" applyNumberFormat="0" applyBorder="0" applyAlignment="0" applyProtection="0"/>
    <xf numFmtId="0" fontId="82" fillId="0" borderId="0" applyNumberFormat="0" applyFill="0" applyBorder="0" applyAlignment="0" applyProtection="0"/>
    <xf numFmtId="0" fontId="73" fillId="38" borderId="0" applyNumberFormat="0" applyBorder="0" applyAlignment="0" applyProtection="0"/>
    <xf numFmtId="0" fontId="73" fillId="38" borderId="0" applyNumberFormat="0" applyBorder="0" applyAlignment="0" applyProtection="0"/>
    <xf numFmtId="0" fontId="2" fillId="30" borderId="0" applyNumberFormat="0" applyBorder="0" applyAlignment="0" applyProtection="0"/>
    <xf numFmtId="0" fontId="73" fillId="38" borderId="0" applyNumberFormat="0" applyBorder="0" applyAlignment="0" applyProtection="0"/>
    <xf numFmtId="0" fontId="83" fillId="38" borderId="23" applyNumberFormat="0" applyAlignment="0" applyProtection="0"/>
    <xf numFmtId="0" fontId="2" fillId="30" borderId="0" applyNumberFormat="0" applyBorder="0" applyAlignment="0" applyProtection="0"/>
    <xf numFmtId="0" fontId="73" fillId="37" borderId="0" applyNumberFormat="0" applyBorder="0" applyAlignment="0" applyProtection="0"/>
    <xf numFmtId="0" fontId="73" fillId="37" borderId="0" applyNumberFormat="0" applyBorder="0" applyAlignment="0" applyProtection="0"/>
    <xf numFmtId="0" fontId="2" fillId="26" borderId="0" applyNumberFormat="0" applyBorder="0" applyAlignment="0" applyProtection="0"/>
    <xf numFmtId="0" fontId="73" fillId="37" borderId="0" applyNumberFormat="0" applyBorder="0" applyAlignment="0" applyProtection="0"/>
    <xf numFmtId="0" fontId="84" fillId="0" borderId="28" applyNumberFormat="0" applyFill="0" applyAlignment="0" applyProtection="0"/>
    <xf numFmtId="0" fontId="2" fillId="26" borderId="0" applyNumberFormat="0" applyBorder="0" applyAlignment="0" applyProtection="0"/>
    <xf numFmtId="0" fontId="73" fillId="36" borderId="0" applyNumberFormat="0" applyBorder="0" applyAlignment="0" applyProtection="0"/>
    <xf numFmtId="0" fontId="73" fillId="36" borderId="0" applyNumberFormat="0" applyBorder="0" applyAlignment="0" applyProtection="0"/>
    <xf numFmtId="0" fontId="2" fillId="22" borderId="0" applyNumberFormat="0" applyBorder="0" applyAlignment="0" applyProtection="0"/>
    <xf numFmtId="0" fontId="73" fillId="36" borderId="0" applyNumberFormat="0" applyBorder="0" applyAlignment="0" applyProtection="0"/>
    <xf numFmtId="0" fontId="85" fillId="53" borderId="0" applyNumberFormat="0" applyBorder="0" applyAlignment="0" applyProtection="0"/>
    <xf numFmtId="0" fontId="2" fillId="0" borderId="0"/>
    <xf numFmtId="0" fontId="90" fillId="0" borderId="0"/>
    <xf numFmtId="0" fontId="20" fillId="0" borderId="0"/>
    <xf numFmtId="0" fontId="72" fillId="0" borderId="0"/>
    <xf numFmtId="0" fontId="20" fillId="0" borderId="0"/>
    <xf numFmtId="0" fontId="20" fillId="0" borderId="0"/>
    <xf numFmtId="0" fontId="2" fillId="0" borderId="0"/>
    <xf numFmtId="0" fontId="20" fillId="0" borderId="0"/>
    <xf numFmtId="0" fontId="20" fillId="0" borderId="0"/>
    <xf numFmtId="0" fontId="20" fillId="54" borderId="29" applyNumberFormat="0" applyFont="0" applyAlignment="0" applyProtection="0"/>
    <xf numFmtId="0" fontId="20" fillId="54" borderId="29" applyNumberFormat="0" applyFont="0" applyAlignment="0" applyProtection="0"/>
    <xf numFmtId="0" fontId="20" fillId="54" borderId="29" applyNumberFormat="0" applyFont="0" applyAlignment="0" applyProtection="0"/>
    <xf numFmtId="0" fontId="20" fillId="54" borderId="29" applyNumberFormat="0" applyFont="0" applyAlignment="0" applyProtection="0"/>
    <xf numFmtId="0" fontId="20" fillId="54" borderId="29" applyNumberFormat="0" applyFont="0" applyAlignment="0" applyProtection="0"/>
    <xf numFmtId="0" fontId="2" fillId="8" borderId="19" applyNumberFormat="0" applyFont="0" applyAlignment="0" applyProtection="0"/>
    <xf numFmtId="0" fontId="20" fillId="54" borderId="2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0" fillId="54" borderId="29" applyNumberFormat="0" applyFont="0" applyAlignment="0" applyProtection="0"/>
    <xf numFmtId="0" fontId="2" fillId="22" borderId="0" applyNumberFormat="0" applyBorder="0" applyAlignment="0" applyProtection="0"/>
    <xf numFmtId="0" fontId="73" fillId="35" borderId="0" applyNumberFormat="0" applyBorder="0" applyAlignment="0" applyProtection="0"/>
    <xf numFmtId="0" fontId="73" fillId="35" borderId="0" applyNumberFormat="0" applyBorder="0" applyAlignment="0" applyProtection="0"/>
    <xf numFmtId="0" fontId="2" fillId="18" borderId="0" applyNumberFormat="0" applyBorder="0" applyAlignment="0" applyProtection="0"/>
    <xf numFmtId="0" fontId="73" fillId="35" borderId="0" applyNumberFormat="0" applyBorder="0" applyAlignment="0" applyProtection="0"/>
    <xf numFmtId="0" fontId="86" fillId="51" borderId="30" applyNumberFormat="0" applyAlignment="0" applyProtection="0"/>
    <xf numFmtId="0" fontId="2" fillId="18" borderId="0" applyNumberFormat="0" applyBorder="0" applyAlignment="0" applyProtection="0"/>
    <xf numFmtId="0" fontId="73" fillId="34" borderId="0" applyNumberFormat="0" applyBorder="0" applyAlignment="0" applyProtection="0"/>
    <xf numFmtId="0" fontId="73" fillId="34" borderId="0" applyNumberFormat="0" applyBorder="0" applyAlignment="0" applyProtection="0"/>
    <xf numFmtId="0" fontId="2" fillId="14" borderId="0" applyNumberFormat="0" applyBorder="0" applyAlignment="0" applyProtection="0"/>
    <xf numFmtId="0" fontId="73" fillId="34" borderId="0" applyNumberFormat="0" applyBorder="0" applyAlignment="0" applyProtection="0"/>
    <xf numFmtId="0" fontId="87" fillId="0" borderId="0" applyNumberFormat="0" applyFill="0" applyBorder="0" applyAlignment="0" applyProtection="0"/>
    <xf numFmtId="0" fontId="2" fillId="14" borderId="0" applyNumberFormat="0" applyBorder="0" applyAlignment="0" applyProtection="0"/>
    <xf numFmtId="0" fontId="73" fillId="33" borderId="0" applyNumberFormat="0" applyBorder="0" applyAlignment="0" applyProtection="0"/>
    <xf numFmtId="0" fontId="73" fillId="33" borderId="0" applyNumberFormat="0" applyBorder="0" applyAlignment="0" applyProtection="0"/>
    <xf numFmtId="0" fontId="2" fillId="10" borderId="0" applyNumberFormat="0" applyBorder="0" applyAlignment="0" applyProtection="0"/>
    <xf numFmtId="0" fontId="88" fillId="0" borderId="31" applyNumberFormat="0" applyFill="0" applyAlignment="0" applyProtection="0"/>
    <xf numFmtId="0" fontId="73" fillId="33" borderId="0" applyNumberFormat="0" applyBorder="0" applyAlignment="0" applyProtection="0"/>
    <xf numFmtId="0" fontId="2" fillId="10" borderId="0" applyNumberFormat="0" applyBorder="0" applyAlignment="0" applyProtection="0"/>
    <xf numFmtId="0" fontId="89" fillId="0" borderId="0" applyNumberFormat="0" applyFill="0" applyBorder="0" applyAlignment="0" applyProtection="0"/>
    <xf numFmtId="0" fontId="82" fillId="0" borderId="27" applyNumberFormat="0" applyFill="0" applyAlignment="0" applyProtection="0"/>
    <xf numFmtId="0" fontId="82" fillId="0" borderId="0" applyNumberFormat="0" applyFill="0" applyBorder="0" applyAlignment="0" applyProtection="0"/>
    <xf numFmtId="0" fontId="83" fillId="38" borderId="23" applyNumberFormat="0" applyAlignment="0" applyProtection="0"/>
    <xf numFmtId="0" fontId="84" fillId="0" borderId="28" applyNumberFormat="0" applyFill="0" applyAlignment="0" applyProtection="0"/>
    <xf numFmtId="0" fontId="85" fillId="53" borderId="0" applyNumberFormat="0" applyBorder="0" applyAlignment="0" applyProtection="0"/>
    <xf numFmtId="0" fontId="2" fillId="0" borderId="0"/>
    <xf numFmtId="0" fontId="90" fillId="0" borderId="0"/>
    <xf numFmtId="0" fontId="20" fillId="0" borderId="0"/>
    <xf numFmtId="0" fontId="72" fillId="0" borderId="0"/>
    <xf numFmtId="0" fontId="20" fillId="0" borderId="0"/>
    <xf numFmtId="0" fontId="20" fillId="0" borderId="0"/>
    <xf numFmtId="0" fontId="2" fillId="0" borderId="0"/>
    <xf numFmtId="0" fontId="20" fillId="0" borderId="0"/>
    <xf numFmtId="0" fontId="20" fillId="0" borderId="0"/>
    <xf numFmtId="0" fontId="20" fillId="54" borderId="29" applyNumberFormat="0" applyFont="0" applyAlignment="0" applyProtection="0"/>
    <xf numFmtId="0" fontId="20" fillId="54" borderId="29" applyNumberFormat="0" applyFont="0" applyAlignment="0" applyProtection="0"/>
    <xf numFmtId="0" fontId="20" fillId="54" borderId="29" applyNumberFormat="0" applyFont="0" applyAlignment="0" applyProtection="0"/>
    <xf numFmtId="0" fontId="20" fillId="54" borderId="29" applyNumberFormat="0" applyFont="0" applyAlignment="0" applyProtection="0"/>
    <xf numFmtId="0" fontId="20" fillId="54" borderId="29" applyNumberFormat="0" applyFont="0" applyAlignment="0" applyProtection="0"/>
    <xf numFmtId="0" fontId="2" fillId="8" borderId="19" applyNumberFormat="0" applyFont="0" applyAlignment="0" applyProtection="0"/>
    <xf numFmtId="0" fontId="20" fillId="54" borderId="2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0" fillId="54" borderId="29" applyNumberFormat="0" applyFont="0" applyAlignment="0" applyProtection="0"/>
    <xf numFmtId="0" fontId="86" fillId="51" borderId="30" applyNumberFormat="0" applyAlignment="0" applyProtection="0"/>
    <xf numFmtId="0" fontId="87" fillId="0" borderId="0" applyNumberFormat="0" applyFill="0" applyBorder="0" applyAlignment="0" applyProtection="0"/>
    <xf numFmtId="0" fontId="88" fillId="0" borderId="31" applyNumberFormat="0" applyFill="0" applyAlignment="0" applyProtection="0"/>
    <xf numFmtId="0" fontId="89" fillId="0" borderId="0" applyNumberFormat="0" applyFill="0" applyBorder="0" applyAlignment="0" applyProtection="0"/>
    <xf numFmtId="0" fontId="2" fillId="27" borderId="0" applyNumberFormat="0" applyBorder="0" applyAlignment="0" applyProtection="0"/>
    <xf numFmtId="0" fontId="2" fillId="10" borderId="0" applyNumberFormat="0" applyBorder="0" applyAlignment="0" applyProtection="0"/>
    <xf numFmtId="0" fontId="2" fillId="8" borderId="19" applyNumberFormat="0" applyFont="0" applyAlignment="0" applyProtection="0"/>
    <xf numFmtId="0" fontId="2" fillId="19" borderId="0" applyNumberFormat="0" applyBorder="0" applyAlignment="0" applyProtection="0"/>
    <xf numFmtId="0" fontId="2" fillId="0" borderId="0"/>
    <xf numFmtId="0" fontId="2" fillId="19" borderId="0" applyNumberFormat="0" applyBorder="0" applyAlignment="0" applyProtection="0"/>
    <xf numFmtId="0" fontId="2" fillId="0" borderId="0"/>
    <xf numFmtId="0" fontId="2" fillId="26"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9" borderId="0" applyNumberFormat="0" applyBorder="0" applyAlignment="0" applyProtection="0"/>
    <xf numFmtId="0" fontId="2" fillId="8" borderId="1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8" borderId="19" applyNumberFormat="0" applyFont="0" applyAlignment="0" applyProtection="0"/>
    <xf numFmtId="0" fontId="2" fillId="0" borderId="0"/>
    <xf numFmtId="0" fontId="2" fillId="14" borderId="0" applyNumberFormat="0" applyBorder="0" applyAlignment="0" applyProtection="0"/>
    <xf numFmtId="0" fontId="2" fillId="15" borderId="0" applyNumberFormat="0" applyBorder="0" applyAlignment="0" applyProtection="0"/>
    <xf numFmtId="0" fontId="2" fillId="0" borderId="0"/>
    <xf numFmtId="0" fontId="2" fillId="23"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14"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0" fillId="0" borderId="0"/>
    <xf numFmtId="0" fontId="2" fillId="10" borderId="0" applyNumberFormat="0" applyBorder="0" applyAlignment="0" applyProtection="0"/>
    <xf numFmtId="0" fontId="2" fillId="0" borderId="0"/>
    <xf numFmtId="0" fontId="2" fillId="8" borderId="19" applyNumberFormat="0" applyFont="0" applyAlignment="0" applyProtection="0"/>
    <xf numFmtId="0" fontId="2" fillId="8" borderId="19" applyNumberFormat="0" applyFont="0" applyAlignment="0" applyProtection="0"/>
    <xf numFmtId="0" fontId="2" fillId="30" borderId="0" applyNumberFormat="0" applyBorder="0" applyAlignment="0" applyProtection="0"/>
    <xf numFmtId="0" fontId="2" fillId="27" borderId="0" applyNumberFormat="0" applyBorder="0" applyAlignment="0" applyProtection="0"/>
    <xf numFmtId="0" fontId="2" fillId="23" borderId="0" applyNumberFormat="0" applyBorder="0" applyAlignment="0" applyProtection="0"/>
    <xf numFmtId="0" fontId="2" fillId="22" borderId="0" applyNumberFormat="0" applyBorder="0" applyAlignment="0" applyProtection="0"/>
    <xf numFmtId="0" fontId="2" fillId="18" borderId="0" applyNumberFormat="0" applyBorder="0" applyAlignment="0" applyProtection="0"/>
    <xf numFmtId="0" fontId="2" fillId="15"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0" borderId="0"/>
    <xf numFmtId="0" fontId="2" fillId="8" borderId="19" applyNumberFormat="0" applyFont="0" applyAlignment="0" applyProtection="0"/>
    <xf numFmtId="0" fontId="2" fillId="31" borderId="0" applyNumberFormat="0" applyBorder="0" applyAlignment="0" applyProtection="0"/>
    <xf numFmtId="0" fontId="2" fillId="30" borderId="0" applyNumberFormat="0" applyBorder="0" applyAlignment="0" applyProtection="0"/>
    <xf numFmtId="0" fontId="2" fillId="26"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0" borderId="0"/>
    <xf numFmtId="0" fontId="2" fillId="0" borderId="0"/>
    <xf numFmtId="0" fontId="2" fillId="8" borderId="19" applyNumberFormat="0" applyFont="0" applyAlignment="0" applyProtection="0"/>
    <xf numFmtId="0" fontId="2" fillId="23"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19"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0" borderId="0"/>
    <xf numFmtId="0" fontId="2" fillId="22" borderId="0" applyNumberFormat="0" applyBorder="0" applyAlignment="0" applyProtection="0"/>
    <xf numFmtId="0" fontId="2" fillId="0" borderId="0"/>
    <xf numFmtId="0" fontId="2" fillId="8" borderId="19" applyNumberFormat="0" applyFont="0" applyAlignment="0" applyProtection="0"/>
    <xf numFmtId="0" fontId="20" fillId="0" borderId="0"/>
    <xf numFmtId="0" fontId="2" fillId="31" borderId="0" applyNumberFormat="0" applyBorder="0" applyAlignment="0" applyProtection="0"/>
    <xf numFmtId="0" fontId="2" fillId="19" borderId="0" applyNumberFormat="0" applyBorder="0" applyAlignment="0" applyProtection="0"/>
    <xf numFmtId="0" fontId="2" fillId="15" borderId="0" applyNumberFormat="0" applyBorder="0" applyAlignment="0" applyProtection="0"/>
    <xf numFmtId="0" fontId="2" fillId="26" borderId="0" applyNumberFormat="0" applyBorder="0" applyAlignment="0" applyProtection="0"/>
    <xf numFmtId="0" fontId="2" fillId="22" borderId="0" applyNumberFormat="0" applyBorder="0" applyAlignment="0" applyProtection="0"/>
    <xf numFmtId="0" fontId="2" fillId="10" borderId="0" applyNumberFormat="0" applyBorder="0" applyAlignment="0" applyProtection="0"/>
    <xf numFmtId="0" fontId="90" fillId="0" borderId="0"/>
    <xf numFmtId="0" fontId="2" fillId="26" borderId="0" applyNumberFormat="0" applyBorder="0" applyAlignment="0" applyProtection="0"/>
    <xf numFmtId="0" fontId="2" fillId="26" borderId="0" applyNumberFormat="0" applyBorder="0" applyAlignment="0" applyProtection="0"/>
    <xf numFmtId="0" fontId="2" fillId="23" borderId="0" applyNumberFormat="0" applyBorder="0" applyAlignment="0" applyProtection="0"/>
    <xf numFmtId="0" fontId="2" fillId="8" borderId="19" applyNumberFormat="0" applyFont="0" applyAlignment="0" applyProtection="0"/>
    <xf numFmtId="0" fontId="2" fillId="31" borderId="0" applyNumberFormat="0" applyBorder="0" applyAlignment="0" applyProtection="0"/>
    <xf numFmtId="0" fontId="2" fillId="0" borderId="0"/>
    <xf numFmtId="0" fontId="2" fillId="18"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10" borderId="0" applyNumberFormat="0" applyBorder="0" applyAlignment="0" applyProtection="0"/>
    <xf numFmtId="0" fontId="2" fillId="18"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26" borderId="0" applyNumberFormat="0" applyBorder="0" applyAlignment="0" applyProtection="0"/>
    <xf numFmtId="0" fontId="2" fillId="19" borderId="0" applyNumberFormat="0" applyBorder="0" applyAlignment="0" applyProtection="0"/>
    <xf numFmtId="0" fontId="2" fillId="31" borderId="0" applyNumberFormat="0" applyBorder="0" applyAlignment="0" applyProtection="0"/>
    <xf numFmtId="0" fontId="2" fillId="27" borderId="0" applyNumberFormat="0" applyBorder="0" applyAlignment="0" applyProtection="0"/>
    <xf numFmtId="0" fontId="2" fillId="15"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8" borderId="0" applyNumberFormat="0" applyBorder="0" applyAlignment="0" applyProtection="0"/>
    <xf numFmtId="0" fontId="2" fillId="0" borderId="0"/>
    <xf numFmtId="0" fontId="2" fillId="23" borderId="0" applyNumberFormat="0" applyBorder="0" applyAlignment="0" applyProtection="0"/>
    <xf numFmtId="0" fontId="2" fillId="8" borderId="19" applyNumberFormat="0" applyFont="0" applyAlignment="0" applyProtection="0"/>
    <xf numFmtId="0" fontId="20" fillId="54" borderId="29" applyNumberFormat="0" applyFont="0" applyAlignment="0" applyProtection="0"/>
    <xf numFmtId="0" fontId="20" fillId="54" borderId="2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26" borderId="0" applyNumberFormat="0" applyBorder="0" applyAlignment="0" applyProtection="0"/>
    <xf numFmtId="0" fontId="2" fillId="0" borderId="0"/>
    <xf numFmtId="0" fontId="2" fillId="19" borderId="0" applyNumberFormat="0" applyBorder="0" applyAlignment="0" applyProtection="0"/>
    <xf numFmtId="0" fontId="2" fillId="27" borderId="0" applyNumberFormat="0" applyBorder="0" applyAlignment="0" applyProtection="0"/>
    <xf numFmtId="0" fontId="20" fillId="0" borderId="0"/>
    <xf numFmtId="0" fontId="2" fillId="0" borderId="0"/>
    <xf numFmtId="0" fontId="20" fillId="0" borderId="0"/>
    <xf numFmtId="0" fontId="20" fillId="0" borderId="0"/>
    <xf numFmtId="0" fontId="2" fillId="8" borderId="19" applyNumberFormat="0" applyFont="0" applyAlignment="0" applyProtection="0"/>
    <xf numFmtId="0" fontId="20" fillId="54" borderId="29" applyNumberFormat="0" applyFont="0" applyAlignment="0" applyProtection="0"/>
    <xf numFmtId="0" fontId="20" fillId="54" borderId="29" applyNumberFormat="0" applyFont="0" applyAlignment="0" applyProtection="0"/>
    <xf numFmtId="0" fontId="2" fillId="14"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3" borderId="0" applyNumberFormat="0" applyBorder="0" applyAlignment="0" applyProtection="0"/>
    <xf numFmtId="0" fontId="2" fillId="14" borderId="0" applyNumberFormat="0" applyBorder="0" applyAlignment="0" applyProtection="0"/>
    <xf numFmtId="0" fontId="2" fillId="8" borderId="19" applyNumberFormat="0" applyFont="0" applyAlignment="0" applyProtection="0"/>
    <xf numFmtId="0" fontId="2" fillId="22" borderId="0" applyNumberFormat="0" applyBorder="0" applyAlignment="0" applyProtection="0"/>
    <xf numFmtId="0" fontId="20" fillId="0" borderId="0"/>
    <xf numFmtId="0" fontId="90" fillId="0" borderId="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0" fillId="0" borderId="0"/>
    <xf numFmtId="0" fontId="2" fillId="0" borderId="0"/>
    <xf numFmtId="0" fontId="2" fillId="8" borderId="19" applyNumberFormat="0" applyFont="0" applyAlignment="0" applyProtection="0"/>
    <xf numFmtId="0" fontId="2" fillId="23"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69" fillId="0" borderId="0"/>
    <xf numFmtId="0" fontId="70" fillId="0" borderId="0"/>
    <xf numFmtId="0" fontId="2" fillId="0" borderId="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31" borderId="0" applyNumberFormat="0" applyBorder="0" applyAlignment="0" applyProtection="0"/>
    <xf numFmtId="0" fontId="70" fillId="0" borderId="0"/>
    <xf numFmtId="0" fontId="70" fillId="0" borderId="0"/>
    <xf numFmtId="0" fontId="70" fillId="0" borderId="0"/>
    <xf numFmtId="0" fontId="20" fillId="0" borderId="0"/>
    <xf numFmtId="0" fontId="70" fillId="0" borderId="0"/>
    <xf numFmtId="0" fontId="2" fillId="8" borderId="19" applyNumberFormat="0" applyFont="0" applyAlignment="0" applyProtection="0"/>
    <xf numFmtId="0" fontId="70" fillId="0" borderId="0"/>
    <xf numFmtId="0" fontId="2" fillId="0" borderId="0"/>
    <xf numFmtId="0" fontId="2" fillId="31" borderId="0" applyNumberFormat="0" applyBorder="0" applyAlignment="0" applyProtection="0"/>
    <xf numFmtId="0" fontId="2" fillId="22"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23" borderId="0" applyNumberFormat="0" applyBorder="0" applyAlignment="0" applyProtection="0"/>
    <xf numFmtId="0" fontId="2" fillId="8" borderId="19" applyNumberFormat="0" applyFont="0" applyAlignment="0" applyProtection="0"/>
    <xf numFmtId="0" fontId="2" fillId="14" borderId="0" applyNumberFormat="0" applyBorder="0" applyAlignment="0" applyProtection="0"/>
    <xf numFmtId="0" fontId="2" fillId="22" borderId="0" applyNumberFormat="0" applyBorder="0" applyAlignment="0" applyProtection="0"/>
    <xf numFmtId="0" fontId="2" fillId="8" borderId="19" applyNumberFormat="0" applyFont="0" applyAlignment="0" applyProtection="0"/>
    <xf numFmtId="0" fontId="2" fillId="26" borderId="0" applyNumberFormat="0" applyBorder="0" applyAlignment="0" applyProtection="0"/>
    <xf numFmtId="0" fontId="20" fillId="0" borderId="0"/>
    <xf numFmtId="0" fontId="2" fillId="14" borderId="0" applyNumberFormat="0" applyBorder="0" applyAlignment="0" applyProtection="0"/>
    <xf numFmtId="0" fontId="2" fillId="26"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10" borderId="0" applyNumberFormat="0" applyBorder="0" applyAlignment="0" applyProtection="0"/>
    <xf numFmtId="0" fontId="2" fillId="8" borderId="19" applyNumberFormat="0" applyFont="0" applyAlignment="0" applyProtection="0"/>
    <xf numFmtId="0" fontId="2" fillId="30" borderId="0" applyNumberFormat="0" applyBorder="0" applyAlignment="0" applyProtection="0"/>
    <xf numFmtId="0" fontId="2" fillId="23" borderId="0" applyNumberFormat="0" applyBorder="0" applyAlignment="0" applyProtection="0"/>
    <xf numFmtId="0" fontId="2" fillId="22"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8" borderId="19" applyNumberFormat="0" applyFont="0" applyAlignment="0" applyProtection="0"/>
    <xf numFmtId="0" fontId="2" fillId="10" borderId="0" applyNumberFormat="0" applyBorder="0" applyAlignment="0" applyProtection="0"/>
    <xf numFmtId="0" fontId="2" fillId="18" borderId="0" applyNumberFormat="0" applyBorder="0" applyAlignment="0" applyProtection="0"/>
    <xf numFmtId="0" fontId="2" fillId="27" borderId="0" applyNumberFormat="0" applyBorder="0" applyAlignment="0" applyProtection="0"/>
    <xf numFmtId="0" fontId="2" fillId="8" borderId="19" applyNumberFormat="0" applyFont="0" applyAlignment="0" applyProtection="0"/>
    <xf numFmtId="0" fontId="2" fillId="10" borderId="0" applyNumberFormat="0" applyBorder="0" applyAlignment="0" applyProtection="0"/>
    <xf numFmtId="0" fontId="2" fillId="18" borderId="0" applyNumberFormat="0" applyBorder="0" applyAlignment="0" applyProtection="0"/>
    <xf numFmtId="0" fontId="2" fillId="0" borderId="0"/>
    <xf numFmtId="0" fontId="2" fillId="30" borderId="0" applyNumberFormat="0" applyBorder="0" applyAlignment="0" applyProtection="0"/>
    <xf numFmtId="0" fontId="2" fillId="10" borderId="0" applyNumberFormat="0" applyBorder="0" applyAlignment="0" applyProtection="0"/>
    <xf numFmtId="0" fontId="2" fillId="15" borderId="0" applyNumberFormat="0" applyBorder="0" applyAlignment="0" applyProtection="0"/>
    <xf numFmtId="0" fontId="20" fillId="0" borderId="0"/>
    <xf numFmtId="0" fontId="2" fillId="14"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27" borderId="0" applyNumberFormat="0" applyBorder="0" applyAlignment="0" applyProtection="0"/>
    <xf numFmtId="0" fontId="2" fillId="8" borderId="19" applyNumberFormat="0" applyFont="0" applyAlignment="0" applyProtection="0"/>
    <xf numFmtId="0" fontId="2" fillId="14" borderId="0" applyNumberFormat="0" applyBorder="0" applyAlignment="0" applyProtection="0"/>
    <xf numFmtId="0" fontId="2" fillId="19" borderId="0" applyNumberFormat="0" applyBorder="0" applyAlignment="0" applyProtection="0"/>
    <xf numFmtId="0" fontId="2" fillId="31" borderId="0" applyNumberFormat="0" applyBorder="0" applyAlignment="0" applyProtection="0"/>
    <xf numFmtId="0" fontId="2" fillId="0" borderId="0"/>
    <xf numFmtId="0" fontId="2" fillId="27" borderId="0" applyNumberFormat="0" applyBorder="0" applyAlignment="0" applyProtection="0"/>
    <xf numFmtId="0" fontId="2" fillId="0" borderId="0"/>
    <xf numFmtId="0" fontId="20" fillId="0" borderId="0"/>
    <xf numFmtId="0" fontId="20"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1" borderId="0" applyNumberFormat="0" applyBorder="0" applyAlignment="0" applyProtection="0"/>
    <xf numFmtId="0" fontId="2" fillId="8" borderId="19" applyNumberFormat="0" applyFont="0" applyAlignment="0" applyProtection="0"/>
    <xf numFmtId="0" fontId="2" fillId="0" borderId="0"/>
    <xf numFmtId="0" fontId="2" fillId="8" borderId="19" applyNumberFormat="0" applyFont="0" applyAlignment="0" applyProtection="0"/>
    <xf numFmtId="0" fontId="2" fillId="8" borderId="19" applyNumberFormat="0" applyFont="0" applyAlignment="0" applyProtection="0"/>
    <xf numFmtId="0" fontId="2" fillId="23" borderId="0" applyNumberFormat="0" applyBorder="0" applyAlignment="0" applyProtection="0"/>
    <xf numFmtId="0" fontId="2" fillId="0" borderId="0"/>
    <xf numFmtId="0" fontId="2" fillId="0" borderId="0"/>
    <xf numFmtId="0" fontId="2" fillId="14" borderId="0" applyNumberFormat="0" applyBorder="0" applyAlignment="0" applyProtection="0"/>
    <xf numFmtId="0" fontId="2" fillId="0" borderId="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10" borderId="0" applyNumberFormat="0" applyBorder="0" applyAlignment="0" applyProtection="0"/>
    <xf numFmtId="0" fontId="2" fillId="22"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27" borderId="0" applyNumberFormat="0" applyBorder="0" applyAlignment="0" applyProtection="0"/>
    <xf numFmtId="0" fontId="2" fillId="11"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0" borderId="0"/>
    <xf numFmtId="0" fontId="2" fillId="31" borderId="0" applyNumberFormat="0" applyBorder="0" applyAlignment="0" applyProtection="0"/>
    <xf numFmtId="0" fontId="2" fillId="27" borderId="0" applyNumberFormat="0" applyBorder="0" applyAlignment="0" applyProtection="0"/>
    <xf numFmtId="0" fontId="2" fillId="15"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8" borderId="0" applyNumberFormat="0" applyBorder="0" applyAlignment="0" applyProtection="0"/>
    <xf numFmtId="0" fontId="2" fillId="26"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0" borderId="0"/>
    <xf numFmtId="0" fontId="2" fillId="31"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23" borderId="0" applyNumberFormat="0" applyBorder="0" applyAlignment="0" applyProtection="0"/>
    <xf numFmtId="0" fontId="2" fillId="19" borderId="0" applyNumberFormat="0" applyBorder="0" applyAlignment="0" applyProtection="0"/>
    <xf numFmtId="0" fontId="2" fillId="30"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90" fillId="0" borderId="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0" fillId="0" borderId="0"/>
    <xf numFmtId="0" fontId="2" fillId="0" borderId="0"/>
    <xf numFmtId="0" fontId="2" fillId="8" borderId="19" applyNumberFormat="0" applyFont="0" applyAlignment="0" applyProtection="0"/>
    <xf numFmtId="0" fontId="2" fillId="8" borderId="19" applyNumberFormat="0" applyFont="0" applyAlignment="0" applyProtection="0"/>
    <xf numFmtId="0" fontId="2" fillId="0" borderId="0"/>
    <xf numFmtId="0" fontId="2" fillId="8" borderId="19" applyNumberFormat="0" applyFont="0" applyAlignment="0" applyProtection="0"/>
    <xf numFmtId="0" fontId="2" fillId="14" borderId="0" applyNumberFormat="0" applyBorder="0" applyAlignment="0" applyProtection="0"/>
    <xf numFmtId="0" fontId="2" fillId="22" borderId="0" applyNumberFormat="0" applyBorder="0" applyAlignment="0" applyProtection="0"/>
    <xf numFmtId="0" fontId="2" fillId="0" borderId="0"/>
    <xf numFmtId="0" fontId="2" fillId="8" borderId="1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15" borderId="0" applyNumberFormat="0" applyBorder="0" applyAlignment="0" applyProtection="0"/>
    <xf numFmtId="0" fontId="2" fillId="31" borderId="0" applyNumberFormat="0" applyBorder="0" applyAlignment="0" applyProtection="0"/>
    <xf numFmtId="0" fontId="2" fillId="0" borderId="0"/>
    <xf numFmtId="0" fontId="2" fillId="30" borderId="0" applyNumberFormat="0" applyBorder="0" applyAlignment="0" applyProtection="0"/>
    <xf numFmtId="0" fontId="2" fillId="23"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3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8" borderId="19" applyNumberFormat="0" applyFont="0" applyAlignment="0" applyProtection="0"/>
    <xf numFmtId="0" fontId="2" fillId="18"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1"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90" fillId="0" borderId="0"/>
    <xf numFmtId="0" fontId="20" fillId="0" borderId="0"/>
    <xf numFmtId="0" fontId="2" fillId="8" borderId="19" applyNumberFormat="0" applyFont="0" applyAlignment="0" applyProtection="0"/>
    <xf numFmtId="0" fontId="69" fillId="0" borderId="0"/>
    <xf numFmtId="0" fontId="2" fillId="31" borderId="0" applyNumberFormat="0" applyBorder="0" applyAlignment="0" applyProtection="0"/>
    <xf numFmtId="0" fontId="70" fillId="0" borderId="0"/>
    <xf numFmtId="0" fontId="2" fillId="18" borderId="0" applyNumberFormat="0" applyBorder="0" applyAlignment="0" applyProtection="0"/>
    <xf numFmtId="0" fontId="70" fillId="0" borderId="0"/>
    <xf numFmtId="0" fontId="69" fillId="0" borderId="0"/>
    <xf numFmtId="0" fontId="2" fillId="15" borderId="0" applyNumberFormat="0" applyBorder="0" applyAlignment="0" applyProtection="0"/>
    <xf numFmtId="0" fontId="2" fillId="8" borderId="19" applyNumberFormat="0" applyFont="0" applyAlignment="0" applyProtection="0"/>
    <xf numFmtId="0" fontId="2" fillId="22" borderId="0" applyNumberFormat="0" applyBorder="0" applyAlignment="0" applyProtection="0"/>
    <xf numFmtId="0" fontId="20" fillId="54" borderId="29" applyNumberFormat="0" applyFont="0" applyAlignment="0" applyProtection="0"/>
    <xf numFmtId="0" fontId="20" fillId="54" borderId="29" applyNumberFormat="0" applyFont="0" applyAlignment="0" applyProtection="0"/>
    <xf numFmtId="0" fontId="2" fillId="18" borderId="0" applyNumberFormat="0" applyBorder="0" applyAlignment="0" applyProtection="0"/>
    <xf numFmtId="0" fontId="2" fillId="18"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15"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90" fillId="0" borderId="0"/>
    <xf numFmtId="0" fontId="2" fillId="31" borderId="0" applyNumberFormat="0" applyBorder="0" applyAlignment="0" applyProtection="0"/>
    <xf numFmtId="0" fontId="2" fillId="0" borderId="0"/>
    <xf numFmtId="0" fontId="2" fillId="0" borderId="0"/>
    <xf numFmtId="0" fontId="2" fillId="19" borderId="0" applyNumberFormat="0" applyBorder="0" applyAlignment="0" applyProtection="0"/>
    <xf numFmtId="0" fontId="2" fillId="8" borderId="19" applyNumberFormat="0" applyFont="0" applyAlignment="0" applyProtection="0"/>
    <xf numFmtId="0" fontId="2" fillId="11" borderId="0" applyNumberFormat="0" applyBorder="0" applyAlignment="0" applyProtection="0"/>
    <xf numFmtId="0" fontId="2" fillId="31" borderId="0" applyNumberFormat="0" applyBorder="0" applyAlignment="0" applyProtection="0"/>
    <xf numFmtId="0" fontId="2" fillId="18" borderId="0" applyNumberFormat="0" applyBorder="0" applyAlignment="0" applyProtection="0"/>
    <xf numFmtId="0" fontId="20" fillId="0" borderId="0"/>
    <xf numFmtId="0" fontId="2" fillId="8" borderId="19" applyNumberFormat="0" applyFont="0" applyAlignment="0" applyProtection="0"/>
    <xf numFmtId="0" fontId="2" fillId="15" borderId="0" applyNumberFormat="0" applyBorder="0" applyAlignment="0" applyProtection="0"/>
    <xf numFmtId="0" fontId="2" fillId="31" borderId="0" applyNumberFormat="0" applyBorder="0" applyAlignment="0" applyProtection="0"/>
    <xf numFmtId="0" fontId="20" fillId="0" borderId="0"/>
    <xf numFmtId="0" fontId="2" fillId="0" borderId="0"/>
    <xf numFmtId="0" fontId="2" fillId="8" borderId="19" applyNumberFormat="0" applyFont="0" applyAlignment="0" applyProtection="0"/>
    <xf numFmtId="0" fontId="2" fillId="23" borderId="0" applyNumberFormat="0" applyBorder="0" applyAlignment="0" applyProtection="0"/>
    <xf numFmtId="0" fontId="2" fillId="27" borderId="0" applyNumberFormat="0" applyBorder="0" applyAlignment="0" applyProtection="0"/>
    <xf numFmtId="0" fontId="2" fillId="0" borderId="0"/>
    <xf numFmtId="0" fontId="2" fillId="15" borderId="0" applyNumberFormat="0" applyBorder="0" applyAlignment="0" applyProtection="0"/>
    <xf numFmtId="0" fontId="2" fillId="27" borderId="0" applyNumberFormat="0" applyBorder="0" applyAlignment="0" applyProtection="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0" borderId="0"/>
    <xf numFmtId="0" fontId="2" fillId="10" borderId="0" applyNumberFormat="0" applyBorder="0" applyAlignment="0" applyProtection="0"/>
    <xf numFmtId="0" fontId="2" fillId="31" borderId="0" applyNumberFormat="0" applyBorder="0" applyAlignment="0" applyProtection="0"/>
    <xf numFmtId="0" fontId="2" fillId="0" borderId="0"/>
    <xf numFmtId="0" fontId="2" fillId="14" borderId="0" applyNumberFormat="0" applyBorder="0" applyAlignment="0" applyProtection="0"/>
    <xf numFmtId="0" fontId="2" fillId="30" borderId="0" applyNumberFormat="0" applyBorder="0" applyAlignment="0" applyProtection="0"/>
    <xf numFmtId="0" fontId="20" fillId="0" borderId="0"/>
    <xf numFmtId="0" fontId="2" fillId="22" borderId="0" applyNumberFormat="0" applyBorder="0" applyAlignment="0" applyProtection="0"/>
    <xf numFmtId="0" fontId="2" fillId="31" borderId="0" applyNumberFormat="0" applyBorder="0" applyAlignment="0" applyProtection="0"/>
    <xf numFmtId="0" fontId="2" fillId="10" borderId="0" applyNumberFormat="0" applyBorder="0" applyAlignment="0" applyProtection="0"/>
    <xf numFmtId="0" fontId="2" fillId="30" borderId="0" applyNumberFormat="0" applyBorder="0" applyAlignment="0" applyProtection="0"/>
    <xf numFmtId="0" fontId="2" fillId="8" borderId="19" applyNumberFormat="0" applyFont="0" applyAlignment="0" applyProtection="0"/>
    <xf numFmtId="0" fontId="2" fillId="27" borderId="0" applyNumberFormat="0" applyBorder="0" applyAlignment="0" applyProtection="0"/>
    <xf numFmtId="0" fontId="2" fillId="18" borderId="0" applyNumberFormat="0" applyBorder="0" applyAlignment="0" applyProtection="0"/>
    <xf numFmtId="0" fontId="2" fillId="0" borderId="0"/>
    <xf numFmtId="0" fontId="2" fillId="18"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0" fillId="0" borderId="0"/>
    <xf numFmtId="0" fontId="2" fillId="8" borderId="19" applyNumberFormat="0" applyFont="0" applyAlignment="0" applyProtection="0"/>
    <xf numFmtId="0" fontId="2" fillId="11"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0" borderId="0"/>
    <xf numFmtId="0" fontId="2" fillId="0" borderId="0"/>
    <xf numFmtId="0" fontId="2" fillId="27" borderId="0" applyNumberFormat="0" applyBorder="0" applyAlignment="0" applyProtection="0"/>
    <xf numFmtId="0" fontId="2" fillId="30" borderId="0" applyNumberFormat="0" applyBorder="0" applyAlignment="0" applyProtection="0"/>
    <xf numFmtId="0" fontId="2" fillId="19" borderId="0" applyNumberFormat="0" applyBorder="0" applyAlignment="0" applyProtection="0"/>
    <xf numFmtId="0" fontId="2" fillId="27"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8" borderId="19" applyNumberFormat="0" applyFont="0" applyAlignment="0" applyProtection="0"/>
    <xf numFmtId="0" fontId="2" fillId="14" borderId="0" applyNumberFormat="0" applyBorder="0" applyAlignment="0" applyProtection="0"/>
    <xf numFmtId="0" fontId="2" fillId="14" borderId="0" applyNumberFormat="0" applyBorder="0" applyAlignment="0" applyProtection="0"/>
    <xf numFmtId="0" fontId="2" fillId="27"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0" borderId="0"/>
    <xf numFmtId="0" fontId="2" fillId="26" borderId="0" applyNumberFormat="0" applyBorder="0" applyAlignment="0" applyProtection="0"/>
    <xf numFmtId="0" fontId="2" fillId="15" borderId="0" applyNumberFormat="0" applyBorder="0" applyAlignment="0" applyProtection="0"/>
    <xf numFmtId="0" fontId="2" fillId="8" borderId="19" applyNumberFormat="0" applyFont="0" applyAlignment="0" applyProtection="0"/>
    <xf numFmtId="0" fontId="2" fillId="19" borderId="0" applyNumberFormat="0" applyBorder="0" applyAlignment="0" applyProtection="0"/>
    <xf numFmtId="0" fontId="2" fillId="27" borderId="0" applyNumberFormat="0" applyBorder="0" applyAlignment="0" applyProtection="0"/>
    <xf numFmtId="0" fontId="20" fillId="0" borderId="0"/>
    <xf numFmtId="0" fontId="2" fillId="31" borderId="0" applyNumberFormat="0" applyBorder="0" applyAlignment="0" applyProtection="0"/>
    <xf numFmtId="0" fontId="2" fillId="0" borderId="0"/>
    <xf numFmtId="0" fontId="2" fillId="22" borderId="0" applyNumberFormat="0" applyBorder="0" applyAlignment="0" applyProtection="0"/>
    <xf numFmtId="0" fontId="20" fillId="0" borderId="0"/>
    <xf numFmtId="0" fontId="2" fillId="8" borderId="19" applyNumberFormat="0" applyFont="0" applyAlignment="0" applyProtection="0"/>
    <xf numFmtId="0" fontId="2" fillId="26" borderId="0" applyNumberFormat="0" applyBorder="0" applyAlignment="0" applyProtection="0"/>
    <xf numFmtId="0" fontId="20" fillId="0" borderId="0"/>
    <xf numFmtId="0" fontId="2" fillId="23" borderId="0" applyNumberFormat="0" applyBorder="0" applyAlignment="0" applyProtection="0"/>
    <xf numFmtId="0" fontId="2" fillId="27" borderId="0" applyNumberFormat="0" applyBorder="0" applyAlignment="0" applyProtection="0"/>
    <xf numFmtId="0" fontId="2" fillId="26"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14" borderId="0" applyNumberFormat="0" applyBorder="0" applyAlignment="0" applyProtection="0"/>
    <xf numFmtId="0" fontId="2" fillId="8" borderId="19" applyNumberFormat="0" applyFont="0" applyAlignment="0" applyProtection="0"/>
    <xf numFmtId="0" fontId="2" fillId="14"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8" borderId="19" applyNumberFormat="0" applyFont="0" applyAlignment="0" applyProtection="0"/>
    <xf numFmtId="0" fontId="2" fillId="18" borderId="0" applyNumberFormat="0" applyBorder="0" applyAlignment="0" applyProtection="0"/>
    <xf numFmtId="0" fontId="2" fillId="10" borderId="0" applyNumberFormat="0" applyBorder="0" applyAlignment="0" applyProtection="0"/>
    <xf numFmtId="0" fontId="2" fillId="8" borderId="19" applyNumberFormat="0" applyFont="0" applyAlignment="0" applyProtection="0"/>
    <xf numFmtId="0" fontId="2" fillId="30" borderId="0" applyNumberFormat="0" applyBorder="0" applyAlignment="0" applyProtection="0"/>
    <xf numFmtId="0" fontId="2" fillId="30" borderId="0" applyNumberFormat="0" applyBorder="0" applyAlignment="0" applyProtection="0"/>
    <xf numFmtId="0" fontId="2" fillId="26" borderId="0" applyNumberFormat="0" applyBorder="0" applyAlignment="0" applyProtection="0"/>
    <xf numFmtId="0" fontId="20" fillId="0" borderId="0"/>
    <xf numFmtId="0" fontId="2" fillId="30" borderId="0" applyNumberFormat="0" applyBorder="0" applyAlignment="0" applyProtection="0"/>
    <xf numFmtId="0" fontId="20" fillId="54" borderId="29" applyNumberFormat="0" applyFont="0" applyAlignment="0" applyProtection="0"/>
    <xf numFmtId="0" fontId="70" fillId="0" borderId="0"/>
    <xf numFmtId="0" fontId="2" fillId="26" borderId="0" applyNumberFormat="0" applyBorder="0" applyAlignment="0" applyProtection="0"/>
    <xf numFmtId="0" fontId="2" fillId="8" borderId="19" applyNumberFormat="0" applyFont="0" applyAlignment="0" applyProtection="0"/>
    <xf numFmtId="0" fontId="2" fillId="31"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0" borderId="0"/>
    <xf numFmtId="0" fontId="2" fillId="30"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90" fillId="0" borderId="0"/>
    <xf numFmtId="0" fontId="2" fillId="30" borderId="0" applyNumberFormat="0" applyBorder="0" applyAlignment="0" applyProtection="0"/>
    <xf numFmtId="0" fontId="70" fillId="0" borderId="0"/>
    <xf numFmtId="0" fontId="2" fillId="0" borderId="0"/>
    <xf numFmtId="0" fontId="2" fillId="15" borderId="0" applyNumberFormat="0" applyBorder="0" applyAlignment="0" applyProtection="0"/>
    <xf numFmtId="0" fontId="2" fillId="8" borderId="19" applyNumberFormat="0" applyFont="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0" fillId="0" borderId="0"/>
    <xf numFmtId="0" fontId="90" fillId="0" borderId="0"/>
    <xf numFmtId="0" fontId="2" fillId="10" borderId="0" applyNumberFormat="0" applyBorder="0" applyAlignment="0" applyProtection="0"/>
    <xf numFmtId="0" fontId="2" fillId="0" borderId="0"/>
    <xf numFmtId="0" fontId="70" fillId="0" borderId="0"/>
    <xf numFmtId="0" fontId="2" fillId="22"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0" fillId="54" borderId="29" applyNumberFormat="0" applyFont="0" applyAlignment="0" applyProtection="0"/>
    <xf numFmtId="0" fontId="2" fillId="30" borderId="0" applyNumberFormat="0" applyBorder="0" applyAlignment="0" applyProtection="0"/>
    <xf numFmtId="0" fontId="2" fillId="14" borderId="0" applyNumberFormat="0" applyBorder="0" applyAlignment="0" applyProtection="0"/>
    <xf numFmtId="0" fontId="2" fillId="8" borderId="19" applyNumberFormat="0" applyFont="0" applyAlignment="0" applyProtection="0"/>
    <xf numFmtId="0" fontId="2" fillId="0" borderId="0"/>
    <xf numFmtId="0" fontId="2" fillId="8" borderId="19" applyNumberFormat="0" applyFont="0" applyAlignment="0" applyProtection="0"/>
    <xf numFmtId="0" fontId="2" fillId="18" borderId="0" applyNumberFormat="0" applyBorder="0" applyAlignment="0" applyProtection="0"/>
    <xf numFmtId="0" fontId="2" fillId="19"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8" borderId="19" applyNumberFormat="0" applyFont="0" applyAlignment="0" applyProtection="0"/>
    <xf numFmtId="0" fontId="2" fillId="18"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1"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90" fillId="0" borderId="0"/>
    <xf numFmtId="0" fontId="20" fillId="0" borderId="0"/>
    <xf numFmtId="0" fontId="69" fillId="0" borderId="0"/>
    <xf numFmtId="0" fontId="70" fillId="0" borderId="0"/>
    <xf numFmtId="0" fontId="70" fillId="0" borderId="0"/>
    <xf numFmtId="0" fontId="69" fillId="0" borderId="0"/>
    <xf numFmtId="0" fontId="2" fillId="15" borderId="0" applyNumberFormat="0" applyBorder="0" applyAlignment="0" applyProtection="0"/>
    <xf numFmtId="0" fontId="2" fillId="8" borderId="19" applyNumberFormat="0" applyFont="0" applyAlignment="0" applyProtection="0"/>
    <xf numFmtId="0" fontId="20" fillId="54" borderId="29" applyNumberFormat="0" applyFont="0" applyAlignment="0" applyProtection="0"/>
    <xf numFmtId="0" fontId="20" fillId="54" borderId="29" applyNumberFormat="0" applyFont="0" applyAlignment="0" applyProtection="0"/>
    <xf numFmtId="0" fontId="2" fillId="18" borderId="0" applyNumberFormat="0" applyBorder="0" applyAlignment="0" applyProtection="0"/>
    <xf numFmtId="0" fontId="2" fillId="8" borderId="19" applyNumberFormat="0" applyFont="0" applyAlignment="0" applyProtection="0"/>
    <xf numFmtId="0" fontId="2" fillId="10" borderId="0" applyNumberFormat="0" applyBorder="0" applyAlignment="0" applyProtection="0"/>
    <xf numFmtId="0" fontId="90" fillId="0" borderId="0"/>
    <xf numFmtId="0" fontId="2" fillId="31" borderId="0" applyNumberFormat="0" applyBorder="0" applyAlignment="0" applyProtection="0"/>
    <xf numFmtId="0" fontId="2" fillId="19" borderId="0" applyNumberFormat="0" applyBorder="0" applyAlignment="0" applyProtection="0"/>
    <xf numFmtId="0" fontId="2" fillId="8" borderId="19" applyNumberFormat="0" applyFont="0" applyAlignment="0" applyProtection="0"/>
    <xf numFmtId="0" fontId="2" fillId="18" borderId="0" applyNumberFormat="0" applyBorder="0" applyAlignment="0" applyProtection="0"/>
    <xf numFmtId="0" fontId="20" fillId="0" borderId="0"/>
    <xf numFmtId="0" fontId="2" fillId="31" borderId="0" applyNumberFormat="0" applyBorder="0" applyAlignment="0" applyProtection="0"/>
    <xf numFmtId="0" fontId="2" fillId="0" borderId="0"/>
    <xf numFmtId="0" fontId="2" fillId="15" borderId="0" applyNumberFormat="0" applyBorder="0" applyAlignment="0" applyProtection="0"/>
    <xf numFmtId="0" fontId="2" fillId="11" borderId="0" applyNumberFormat="0" applyBorder="0" applyAlignment="0" applyProtection="0"/>
    <xf numFmtId="0" fontId="20" fillId="0" borderId="0"/>
    <xf numFmtId="0" fontId="2" fillId="18" borderId="0" applyNumberFormat="0" applyBorder="0" applyAlignment="0" applyProtection="0"/>
    <xf numFmtId="0" fontId="2" fillId="0" borderId="0"/>
    <xf numFmtId="0" fontId="2" fillId="11" borderId="0" applyNumberFormat="0" applyBorder="0" applyAlignment="0" applyProtection="0"/>
    <xf numFmtId="0" fontId="2" fillId="0" borderId="0"/>
    <xf numFmtId="0" fontId="2" fillId="27"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0" fillId="0" borderId="0"/>
    <xf numFmtId="0" fontId="20" fillId="0" borderId="0"/>
    <xf numFmtId="0" fontId="2" fillId="8" borderId="19" applyNumberFormat="0" applyFont="0" applyAlignment="0" applyProtection="0"/>
    <xf numFmtId="0" fontId="2" fillId="26" borderId="0" applyNumberFormat="0" applyBorder="0" applyAlignment="0" applyProtection="0"/>
    <xf numFmtId="0" fontId="20" fillId="0" borderId="0"/>
    <xf numFmtId="0" fontId="2" fillId="2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8" borderId="19" applyNumberFormat="0" applyFont="0" applyAlignment="0" applyProtection="0"/>
    <xf numFmtId="0" fontId="2" fillId="10" borderId="0" applyNumberFormat="0" applyBorder="0" applyAlignment="0" applyProtection="0"/>
    <xf numFmtId="0" fontId="20" fillId="0" borderId="0"/>
    <xf numFmtId="0" fontId="2" fillId="30" borderId="0" applyNumberFormat="0" applyBorder="0" applyAlignment="0" applyProtection="0"/>
    <xf numFmtId="0" fontId="20" fillId="54" borderId="29" applyNumberFormat="0" applyFont="0" applyAlignment="0" applyProtection="0"/>
    <xf numFmtId="0" fontId="70" fillId="0" borderId="0"/>
    <xf numFmtId="0" fontId="2" fillId="15" borderId="0" applyNumberFormat="0" applyBorder="0" applyAlignment="0" applyProtection="0"/>
    <xf numFmtId="0" fontId="90" fillId="0" borderId="0"/>
    <xf numFmtId="0" fontId="2" fillId="30" borderId="0" applyNumberFormat="0" applyBorder="0" applyAlignment="0" applyProtection="0"/>
    <xf numFmtId="0" fontId="70" fillId="0" borderId="0"/>
    <xf numFmtId="0" fontId="2" fillId="0" borderId="0"/>
    <xf numFmtId="0" fontId="2" fillId="22" borderId="0" applyNumberFormat="0" applyBorder="0" applyAlignment="0" applyProtection="0"/>
    <xf numFmtId="0" fontId="2" fillId="19" borderId="0" applyNumberFormat="0" applyBorder="0" applyAlignment="0" applyProtection="0"/>
    <xf numFmtId="0" fontId="20" fillId="0" borderId="0"/>
    <xf numFmtId="0" fontId="70" fillId="0" borderId="0"/>
    <xf numFmtId="0" fontId="20" fillId="54" borderId="29" applyNumberFormat="0" applyFont="0" applyAlignment="0" applyProtection="0"/>
    <xf numFmtId="0" fontId="2" fillId="8" borderId="19" applyNumberFormat="0" applyFont="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8" borderId="19" applyNumberFormat="0" applyFont="0" applyAlignment="0" applyProtection="0"/>
    <xf numFmtId="0" fontId="2" fillId="18"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1"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90" fillId="0" borderId="0"/>
    <xf numFmtId="0" fontId="20" fillId="0" borderId="0"/>
    <xf numFmtId="0" fontId="69" fillId="0" borderId="0"/>
    <xf numFmtId="0" fontId="70" fillId="0" borderId="0"/>
    <xf numFmtId="0" fontId="70" fillId="0" borderId="0"/>
    <xf numFmtId="0" fontId="90" fillId="0" borderId="0"/>
    <xf numFmtId="0" fontId="20" fillId="0" borderId="0"/>
    <xf numFmtId="0" fontId="52" fillId="0" borderId="0" applyNumberFormat="0" applyFill="0" applyBorder="0" applyAlignment="0" applyProtection="0"/>
    <xf numFmtId="0" fontId="78" fillId="0" borderId="0" applyNumberFormat="0" applyFill="0" applyBorder="0" applyAlignment="0" applyProtection="0"/>
    <xf numFmtId="0" fontId="40" fillId="0" borderId="12" applyNumberFormat="0" applyFill="0" applyAlignment="0" applyProtection="0"/>
    <xf numFmtId="0" fontId="80" fillId="0" borderId="25" applyNumberFormat="0" applyFill="0" applyAlignment="0" applyProtection="0"/>
    <xf numFmtId="0" fontId="41" fillId="0" borderId="13" applyNumberFormat="0" applyFill="0" applyAlignment="0" applyProtection="0"/>
    <xf numFmtId="0" fontId="81" fillId="0" borderId="26" applyNumberFormat="0" applyFill="0" applyAlignment="0" applyProtection="0"/>
    <xf numFmtId="0" fontId="42" fillId="0" borderId="14" applyNumberFormat="0" applyFill="0" applyAlignment="0" applyProtection="0"/>
    <xf numFmtId="0" fontId="82" fillId="0" borderId="27" applyNumberFormat="0" applyFill="0" applyAlignment="0" applyProtection="0"/>
    <xf numFmtId="0" fontId="42" fillId="0" borderId="0" applyNumberFormat="0" applyFill="0" applyBorder="0" applyAlignment="0" applyProtection="0"/>
    <xf numFmtId="0" fontId="82" fillId="0" borderId="0" applyNumberFormat="0" applyFill="0" applyBorder="0" applyAlignment="0" applyProtection="0"/>
    <xf numFmtId="0" fontId="49" fillId="0" borderId="17" applyNumberFormat="0" applyFill="0" applyAlignment="0" applyProtection="0"/>
    <xf numFmtId="0" fontId="84" fillId="0" borderId="28" applyNumberFormat="0" applyFill="0" applyAlignment="0" applyProtection="0"/>
    <xf numFmtId="0" fontId="70" fillId="0" borderId="0"/>
    <xf numFmtId="0" fontId="2" fillId="0" borderId="0"/>
    <xf numFmtId="0" fontId="39" fillId="0" borderId="0" applyNumberFormat="0" applyFill="0" applyBorder="0" applyAlignment="0" applyProtection="0"/>
    <xf numFmtId="0" fontId="87" fillId="0" borderId="0" applyNumberFormat="0" applyFill="0" applyBorder="0" applyAlignment="0" applyProtection="0"/>
    <xf numFmtId="0" fontId="53" fillId="0" borderId="20" applyNumberFormat="0" applyFill="0" applyAlignment="0" applyProtection="0"/>
    <xf numFmtId="0" fontId="88" fillId="0" borderId="31" applyNumberFormat="0" applyFill="0" applyAlignment="0" applyProtection="0"/>
    <xf numFmtId="0" fontId="51" fillId="0" borderId="0" applyNumberFormat="0" applyFill="0" applyBorder="0" applyAlignment="0" applyProtection="0"/>
    <xf numFmtId="0" fontId="89" fillId="0" borderId="0" applyNumberFormat="0" applyFill="0" applyBorder="0" applyAlignment="0" applyProtection="0"/>
    <xf numFmtId="0" fontId="90" fillId="0" borderId="0"/>
    <xf numFmtId="0" fontId="20" fillId="0" borderId="0"/>
    <xf numFmtId="0" fontId="2" fillId="0" borderId="0"/>
    <xf numFmtId="0" fontId="69" fillId="0" borderId="0"/>
    <xf numFmtId="0" fontId="70" fillId="0" borderId="0"/>
    <xf numFmtId="0" fontId="70" fillId="0" borderId="0"/>
    <xf numFmtId="0" fontId="70" fillId="0" borderId="0"/>
    <xf numFmtId="0" fontId="2" fillId="0" borderId="0"/>
    <xf numFmtId="0" fontId="70"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70" fillId="0" borderId="0"/>
    <xf numFmtId="0" fontId="20" fillId="0" borderId="0"/>
    <xf numFmtId="0" fontId="2" fillId="0" borderId="0"/>
    <xf numFmtId="0" fontId="20" fillId="0" borderId="0"/>
    <xf numFmtId="0" fontId="90" fillId="0" borderId="0"/>
    <xf numFmtId="0" fontId="90" fillId="0" borderId="0"/>
    <xf numFmtId="0" fontId="20" fillId="0" borderId="0"/>
    <xf numFmtId="0" fontId="90" fillId="0" borderId="0"/>
    <xf numFmtId="0" fontId="20" fillId="0" borderId="0"/>
    <xf numFmtId="0" fontId="90" fillId="0" borderId="0"/>
    <xf numFmtId="0" fontId="2" fillId="0" borderId="0"/>
    <xf numFmtId="0" fontId="87" fillId="0" borderId="0" applyNumberFormat="0" applyFill="0" applyBorder="0" applyAlignment="0" applyProtection="0"/>
    <xf numFmtId="0" fontId="90" fillId="0" borderId="0"/>
    <xf numFmtId="0" fontId="20" fillId="0" borderId="0"/>
    <xf numFmtId="0" fontId="20" fillId="0" borderId="0"/>
    <xf numFmtId="0" fontId="2" fillId="0" borderId="0"/>
    <xf numFmtId="0" fontId="2" fillId="0" borderId="0"/>
    <xf numFmtId="0" fontId="2" fillId="0" borderId="0"/>
    <xf numFmtId="0" fontId="20" fillId="0" borderId="0"/>
    <xf numFmtId="0" fontId="20" fillId="0" borderId="0"/>
    <xf numFmtId="0" fontId="20" fillId="0" borderId="0"/>
    <xf numFmtId="0" fontId="80" fillId="0" borderId="25" applyNumberFormat="0" applyFill="0" applyAlignment="0" applyProtection="0"/>
    <xf numFmtId="0" fontId="20" fillId="0" borderId="0"/>
    <xf numFmtId="0" fontId="20" fillId="0" borderId="0"/>
    <xf numFmtId="0" fontId="20" fillId="0" borderId="0"/>
    <xf numFmtId="0" fontId="69" fillId="0" borderId="0"/>
    <xf numFmtId="0" fontId="70" fillId="0" borderId="0"/>
    <xf numFmtId="0" fontId="90" fillId="0" borderId="0"/>
    <xf numFmtId="0" fontId="69" fillId="0" borderId="0"/>
    <xf numFmtId="0" fontId="20" fillId="0" borderId="0"/>
    <xf numFmtId="0" fontId="90" fillId="0" borderId="0"/>
    <xf numFmtId="0" fontId="90" fillId="0" borderId="0"/>
    <xf numFmtId="0" fontId="20" fillId="0" borderId="0"/>
    <xf numFmtId="0" fontId="20" fillId="0" borderId="0"/>
    <xf numFmtId="0" fontId="20" fillId="0" borderId="0"/>
    <xf numFmtId="0" fontId="69" fillId="0" borderId="0"/>
    <xf numFmtId="0" fontId="90" fillId="0" borderId="0"/>
    <xf numFmtId="0" fontId="20" fillId="0" borderId="0"/>
    <xf numFmtId="0" fontId="70" fillId="0" borderId="0"/>
    <xf numFmtId="0" fontId="70" fillId="0" borderId="0"/>
    <xf numFmtId="0" fontId="70" fillId="0" borderId="0"/>
    <xf numFmtId="0" fontId="70" fillId="0" borderId="0"/>
    <xf numFmtId="0" fontId="2" fillId="0" borderId="0"/>
    <xf numFmtId="0" fontId="20" fillId="0" borderId="0"/>
    <xf numFmtId="0" fontId="20" fillId="0" borderId="0"/>
    <xf numFmtId="0" fontId="90" fillId="0" borderId="0"/>
    <xf numFmtId="0" fontId="20" fillId="0" borderId="0"/>
    <xf numFmtId="0" fontId="90" fillId="0" borderId="0"/>
    <xf numFmtId="0" fontId="20" fillId="0" borderId="0"/>
    <xf numFmtId="0" fontId="82" fillId="0" borderId="27" applyNumberFormat="0" applyFill="0" applyAlignment="0" applyProtection="0"/>
    <xf numFmtId="0" fontId="69" fillId="0" borderId="0"/>
    <xf numFmtId="0" fontId="39" fillId="0" borderId="0" applyNumberFormat="0" applyFill="0" applyBorder="0" applyAlignment="0" applyProtection="0"/>
    <xf numFmtId="0" fontId="69" fillId="0" borderId="0"/>
    <xf numFmtId="0" fontId="90" fillId="0" borderId="0"/>
    <xf numFmtId="0" fontId="90" fillId="0" borderId="0"/>
    <xf numFmtId="0" fontId="20" fillId="0" borderId="0"/>
    <xf numFmtId="0" fontId="69" fillId="0" borderId="0"/>
    <xf numFmtId="0" fontId="20" fillId="0" borderId="0"/>
    <xf numFmtId="0" fontId="90" fillId="0" borderId="0"/>
    <xf numFmtId="0" fontId="70" fillId="0" borderId="0"/>
    <xf numFmtId="0" fontId="70" fillId="0" borderId="0"/>
    <xf numFmtId="0" fontId="69" fillId="0" borderId="0"/>
    <xf numFmtId="0" fontId="70" fillId="0" borderId="0"/>
    <xf numFmtId="0" fontId="90" fillId="0" borderId="0"/>
    <xf numFmtId="0" fontId="20" fillId="0" borderId="0"/>
    <xf numFmtId="0" fontId="20" fillId="0" borderId="0"/>
    <xf numFmtId="0" fontId="20" fillId="0" borderId="0"/>
    <xf numFmtId="0" fontId="90" fillId="0" borderId="0"/>
    <xf numFmtId="0" fontId="90" fillId="0" borderId="0"/>
    <xf numFmtId="0" fontId="90" fillId="0" borderId="0"/>
    <xf numFmtId="0" fontId="20" fillId="0" borderId="0"/>
    <xf numFmtId="0" fontId="20" fillId="0" borderId="0"/>
    <xf numFmtId="0" fontId="2" fillId="0" borderId="0"/>
    <xf numFmtId="0" fontId="20" fillId="0" borderId="0"/>
    <xf numFmtId="0" fontId="20" fillId="0" borderId="0"/>
    <xf numFmtId="0" fontId="90" fillId="0" borderId="0"/>
    <xf numFmtId="0" fontId="20" fillId="0" borderId="0"/>
    <xf numFmtId="0" fontId="20" fillId="0" borderId="0"/>
    <xf numFmtId="0" fontId="20" fillId="0" borderId="0"/>
    <xf numFmtId="0" fontId="90" fillId="0" borderId="0"/>
    <xf numFmtId="0" fontId="20" fillId="0" borderId="0"/>
    <xf numFmtId="0" fontId="90" fillId="0" borderId="0"/>
    <xf numFmtId="0" fontId="2" fillId="0" borderId="0"/>
    <xf numFmtId="0" fontId="90" fillId="0" borderId="0"/>
    <xf numFmtId="0" fontId="20" fillId="0" borderId="0"/>
    <xf numFmtId="0" fontId="20" fillId="0" borderId="0"/>
    <xf numFmtId="0" fontId="20" fillId="0" borderId="0"/>
    <xf numFmtId="0" fontId="20" fillId="0" borderId="0"/>
    <xf numFmtId="0" fontId="90" fillId="0" borderId="0"/>
    <xf numFmtId="0" fontId="20" fillId="0" borderId="0"/>
    <xf numFmtId="0" fontId="90" fillId="0" borderId="0"/>
    <xf numFmtId="0" fontId="20" fillId="0" borderId="0"/>
    <xf numFmtId="0" fontId="90" fillId="0" borderId="0"/>
    <xf numFmtId="0" fontId="69" fillId="0" borderId="0"/>
    <xf numFmtId="0" fontId="20" fillId="0" borderId="0"/>
    <xf numFmtId="0" fontId="20" fillId="0" borderId="0"/>
    <xf numFmtId="0" fontId="90" fillId="0" borderId="0"/>
    <xf numFmtId="0" fontId="20" fillId="0" borderId="0"/>
    <xf numFmtId="0" fontId="2" fillId="0" borderId="0"/>
    <xf numFmtId="0" fontId="90" fillId="0" borderId="0"/>
    <xf numFmtId="0" fontId="70" fillId="0" borderId="0"/>
    <xf numFmtId="0" fontId="70" fillId="0" borderId="0"/>
    <xf numFmtId="0" fontId="70" fillId="0" borderId="0"/>
    <xf numFmtId="0" fontId="70" fillId="0" borderId="0"/>
    <xf numFmtId="0" fontId="70" fillId="0" borderId="0"/>
    <xf numFmtId="0" fontId="70" fillId="0" borderId="0"/>
    <xf numFmtId="0" fontId="20" fillId="0" borderId="0"/>
    <xf numFmtId="0" fontId="90" fillId="0" borderId="0"/>
    <xf numFmtId="0" fontId="89" fillId="0" borderId="0" applyNumberFormat="0" applyFill="0" applyBorder="0" applyAlignment="0" applyProtection="0"/>
    <xf numFmtId="0" fontId="70" fillId="0" borderId="0"/>
    <xf numFmtId="0" fontId="20" fillId="0" borderId="0"/>
    <xf numFmtId="0" fontId="69" fillId="0" borderId="0"/>
    <xf numFmtId="0" fontId="2" fillId="0" borderId="0"/>
    <xf numFmtId="0" fontId="20" fillId="0" borderId="0"/>
    <xf numFmtId="0" fontId="2" fillId="0" borderId="0"/>
    <xf numFmtId="0" fontId="42" fillId="0" borderId="14" applyNumberFormat="0" applyFill="0" applyAlignment="0" applyProtection="0"/>
    <xf numFmtId="0" fontId="69" fillId="0" borderId="0"/>
    <xf numFmtId="0" fontId="90" fillId="0" borderId="0"/>
    <xf numFmtId="0" fontId="90" fillId="0" borderId="0"/>
    <xf numFmtId="0" fontId="20" fillId="0" borderId="0"/>
    <xf numFmtId="0" fontId="90" fillId="0" borderId="0"/>
    <xf numFmtId="0" fontId="20" fillId="0" borderId="0"/>
    <xf numFmtId="0" fontId="20" fillId="0" borderId="0"/>
    <xf numFmtId="0" fontId="20" fillId="0" borderId="0"/>
    <xf numFmtId="0" fontId="20" fillId="0" borderId="0"/>
    <xf numFmtId="0" fontId="70" fillId="0" borderId="0"/>
    <xf numFmtId="0" fontId="69" fillId="0" borderId="0"/>
    <xf numFmtId="0" fontId="69" fillId="0" borderId="0"/>
    <xf numFmtId="0" fontId="70" fillId="0" borderId="0"/>
    <xf numFmtId="0" fontId="70" fillId="0" borderId="0"/>
    <xf numFmtId="0" fontId="90" fillId="0" borderId="0"/>
    <xf numFmtId="0" fontId="20" fillId="0" borderId="0"/>
    <xf numFmtId="0" fontId="90" fillId="0" borderId="0"/>
    <xf numFmtId="0" fontId="69" fillId="0" borderId="0"/>
    <xf numFmtId="0" fontId="20" fillId="0" borderId="0"/>
    <xf numFmtId="0" fontId="90" fillId="0" borderId="0"/>
    <xf numFmtId="0" fontId="20" fillId="0" borderId="0"/>
    <xf numFmtId="0" fontId="90" fillId="0" borderId="0"/>
    <xf numFmtId="0" fontId="20" fillId="0" borderId="0"/>
    <xf numFmtId="0" fontId="90" fillId="0" borderId="0"/>
    <xf numFmtId="0" fontId="90" fillId="0" borderId="0"/>
    <xf numFmtId="0" fontId="20" fillId="0" borderId="0"/>
    <xf numFmtId="0" fontId="70" fillId="0" borderId="0"/>
    <xf numFmtId="0" fontId="90" fillId="0" borderId="0"/>
    <xf numFmtId="0" fontId="69" fillId="0" borderId="0"/>
    <xf numFmtId="0" fontId="20" fillId="0" borderId="0"/>
    <xf numFmtId="0" fontId="72" fillId="0" borderId="0"/>
    <xf numFmtId="0" fontId="70" fillId="0" borderId="0"/>
    <xf numFmtId="0" fontId="2" fillId="0" borderId="0"/>
    <xf numFmtId="0" fontId="40" fillId="0" borderId="12" applyNumberFormat="0" applyFill="0" applyAlignment="0" applyProtection="0"/>
    <xf numFmtId="0" fontId="69" fillId="0" borderId="0"/>
    <xf numFmtId="0" fontId="51" fillId="0" borderId="0" applyNumberFormat="0" applyFill="0" applyBorder="0" applyAlignment="0" applyProtection="0"/>
    <xf numFmtId="0" fontId="90" fillId="0" borderId="0"/>
    <xf numFmtId="0" fontId="2" fillId="0" borderId="0"/>
    <xf numFmtId="0" fontId="70" fillId="0" borderId="0"/>
    <xf numFmtId="0" fontId="20" fillId="0" borderId="0"/>
    <xf numFmtId="0" fontId="20" fillId="0" borderId="0"/>
    <xf numFmtId="0" fontId="90" fillId="0" borderId="0"/>
    <xf numFmtId="0" fontId="20" fillId="0" borderId="0"/>
    <xf numFmtId="0" fontId="88" fillId="0" borderId="31" applyNumberFormat="0" applyFill="0" applyAlignment="0" applyProtection="0"/>
    <xf numFmtId="0" fontId="70" fillId="0" borderId="0"/>
    <xf numFmtId="0" fontId="53" fillId="0" borderId="20" applyNumberFormat="0" applyFill="0" applyAlignment="0" applyProtection="0"/>
    <xf numFmtId="0" fontId="20" fillId="0" borderId="0"/>
    <xf numFmtId="0" fontId="81" fillId="0" borderId="26" applyNumberFormat="0" applyFill="0" applyAlignment="0" applyProtection="0"/>
    <xf numFmtId="0" fontId="82" fillId="0" borderId="0" applyNumberFormat="0" applyFill="0" applyBorder="0" applyAlignment="0" applyProtection="0"/>
    <xf numFmtId="0" fontId="52" fillId="0" borderId="0" applyNumberFormat="0" applyFill="0" applyBorder="0" applyAlignment="0" applyProtection="0"/>
    <xf numFmtId="0" fontId="49" fillId="0" borderId="17" applyNumberFormat="0" applyFill="0" applyAlignment="0" applyProtection="0"/>
    <xf numFmtId="0" fontId="70" fillId="0" borderId="0"/>
    <xf numFmtId="0" fontId="70" fillId="0" borderId="0"/>
    <xf numFmtId="0" fontId="90" fillId="0" borderId="0"/>
    <xf numFmtId="0" fontId="2" fillId="0" borderId="0"/>
    <xf numFmtId="0" fontId="70" fillId="0" borderId="0"/>
    <xf numFmtId="0" fontId="2" fillId="0" borderId="0"/>
    <xf numFmtId="0" fontId="20" fillId="0" borderId="0"/>
    <xf numFmtId="0" fontId="2" fillId="0" borderId="0"/>
    <xf numFmtId="0" fontId="90" fillId="0" borderId="0"/>
    <xf numFmtId="0" fontId="84" fillId="0" borderId="28" applyNumberFormat="0" applyFill="0" applyAlignment="0" applyProtection="0"/>
    <xf numFmtId="0" fontId="2" fillId="0" borderId="0"/>
    <xf numFmtId="0" fontId="20" fillId="0" borderId="0"/>
    <xf numFmtId="0" fontId="78" fillId="0" borderId="0" applyNumberFormat="0" applyFill="0" applyBorder="0" applyAlignment="0" applyProtection="0"/>
    <xf numFmtId="0" fontId="20" fillId="0" borderId="0"/>
    <xf numFmtId="0" fontId="20" fillId="0" borderId="0"/>
    <xf numFmtId="0" fontId="90" fillId="0" borderId="0"/>
    <xf numFmtId="0" fontId="2" fillId="0" borderId="0"/>
    <xf numFmtId="0" fontId="20" fillId="0" borderId="0"/>
    <xf numFmtId="0" fontId="41" fillId="0" borderId="13" applyNumberFormat="0" applyFill="0" applyAlignment="0" applyProtection="0"/>
    <xf numFmtId="0" fontId="70" fillId="0" borderId="0"/>
    <xf numFmtId="0" fontId="72" fillId="0" borderId="0"/>
    <xf numFmtId="0" fontId="2" fillId="0" borderId="0"/>
    <xf numFmtId="0" fontId="20" fillId="0" borderId="0"/>
    <xf numFmtId="0" fontId="20" fillId="0" borderId="0"/>
    <xf numFmtId="0" fontId="20" fillId="0" borderId="0"/>
    <xf numFmtId="0" fontId="20" fillId="0" borderId="0"/>
    <xf numFmtId="0" fontId="42" fillId="0" borderId="0" applyNumberFormat="0" applyFill="0" applyBorder="0" applyAlignment="0" applyProtection="0"/>
    <xf numFmtId="0" fontId="20" fillId="0" borderId="0"/>
    <xf numFmtId="0" fontId="20" fillId="0" borderId="0"/>
    <xf numFmtId="0" fontId="2" fillId="0" borderId="0"/>
    <xf numFmtId="0" fontId="2" fillId="0" borderId="0"/>
    <xf numFmtId="0" fontId="2" fillId="0" borderId="0"/>
    <xf numFmtId="0" fontId="39" fillId="0" borderId="0" applyNumberFormat="0" applyFill="0" applyBorder="0" applyAlignment="0" applyProtection="0"/>
    <xf numFmtId="0" fontId="40" fillId="0" borderId="12" applyNumberFormat="0" applyFill="0" applyAlignment="0" applyProtection="0"/>
    <xf numFmtId="0" fontId="41" fillId="0" borderId="13" applyNumberFormat="0" applyFill="0" applyAlignment="0" applyProtection="0"/>
    <xf numFmtId="0" fontId="42" fillId="0" borderId="14" applyNumberFormat="0" applyFill="0" applyAlignment="0" applyProtection="0"/>
    <xf numFmtId="0" fontId="42" fillId="0" borderId="0" applyNumberFormat="0" applyFill="0" applyBorder="0" applyAlignment="0" applyProtection="0"/>
    <xf numFmtId="0" fontId="49" fillId="0" borderId="17" applyNumberFormat="0" applyFill="0" applyAlignment="0" applyProtection="0"/>
    <xf numFmtId="0" fontId="51" fillId="0" borderId="0" applyNumberFormat="0" applyFill="0" applyBorder="0" applyAlignment="0" applyProtection="0"/>
    <xf numFmtId="0" fontId="2" fillId="8" borderId="19" applyNumberFormat="0" applyFont="0" applyAlignment="0" applyProtection="0"/>
    <xf numFmtId="0" fontId="52" fillId="0" borderId="0" applyNumberFormat="0" applyFill="0" applyBorder="0" applyAlignment="0" applyProtection="0"/>
    <xf numFmtId="0" fontId="53" fillId="0" borderId="20" applyNumberFormat="0" applyFill="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0" fillId="0" borderId="0"/>
    <xf numFmtId="0" fontId="78" fillId="0" borderId="0" applyNumberFormat="0" applyFill="0" applyBorder="0" applyAlignment="0" applyProtection="0"/>
    <xf numFmtId="0" fontId="80" fillId="0" borderId="25" applyNumberFormat="0" applyFill="0" applyAlignment="0" applyProtection="0"/>
    <xf numFmtId="0" fontId="81" fillId="0" borderId="26" applyNumberFormat="0" applyFill="0" applyAlignment="0" applyProtection="0"/>
    <xf numFmtId="0" fontId="82" fillId="0" borderId="27" applyNumberFormat="0" applyFill="0" applyAlignment="0" applyProtection="0"/>
    <xf numFmtId="0" fontId="82" fillId="0" borderId="0" applyNumberFormat="0" applyFill="0" applyBorder="0" applyAlignment="0" applyProtection="0"/>
    <xf numFmtId="0" fontId="84" fillId="0" borderId="28" applyNumberFormat="0" applyFill="0" applyAlignment="0" applyProtection="0"/>
    <xf numFmtId="0" fontId="20" fillId="54" borderId="29" applyNumberFormat="0" applyFont="0" applyAlignment="0" applyProtection="0"/>
    <xf numFmtId="0" fontId="20" fillId="54" borderId="2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87" fillId="0" borderId="0" applyNumberFormat="0" applyFill="0" applyBorder="0" applyAlignment="0" applyProtection="0"/>
    <xf numFmtId="0" fontId="88" fillId="0" borderId="31" applyNumberFormat="0" applyFill="0" applyAlignment="0" applyProtection="0"/>
    <xf numFmtId="0" fontId="89" fillId="0" borderId="0" applyNumberFormat="0" applyFill="0" applyBorder="0" applyAlignment="0" applyProtection="0"/>
    <xf numFmtId="0" fontId="20" fillId="0" borderId="0"/>
    <xf numFmtId="0" fontId="2" fillId="0" borderId="0"/>
    <xf numFmtId="0" fontId="20" fillId="0" borderId="0"/>
    <xf numFmtId="0" fontId="20" fillId="0" borderId="0"/>
    <xf numFmtId="0" fontId="20" fillId="0" borderId="0"/>
    <xf numFmtId="0" fontId="69" fillId="0" borderId="0"/>
    <xf numFmtId="0" fontId="70" fillId="0" borderId="0"/>
    <xf numFmtId="0" fontId="90" fillId="0" borderId="0"/>
    <xf numFmtId="0" fontId="69" fillId="0" borderId="0"/>
    <xf numFmtId="0" fontId="20" fillId="0" borderId="0"/>
    <xf numFmtId="0" fontId="90" fillId="0" borderId="0"/>
    <xf numFmtId="0" fontId="20" fillId="0" borderId="0"/>
    <xf numFmtId="0" fontId="90" fillId="0" borderId="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0" fillId="0" borderId="0"/>
    <xf numFmtId="0" fontId="2" fillId="0" borderId="0"/>
    <xf numFmtId="0" fontId="2" fillId="8" borderId="19" applyNumberFormat="0" applyFont="0" applyAlignment="0" applyProtection="0"/>
    <xf numFmtId="0" fontId="2" fillId="8" borderId="19" applyNumberFormat="0" applyFont="0" applyAlignment="0" applyProtection="0"/>
    <xf numFmtId="0" fontId="70" fillId="0" borderId="0"/>
    <xf numFmtId="0" fontId="70" fillId="0" borderId="0"/>
    <xf numFmtId="0" fontId="70" fillId="0" borderId="0"/>
    <xf numFmtId="0" fontId="70" fillId="0" borderId="0"/>
    <xf numFmtId="0" fontId="70" fillId="0" borderId="0"/>
    <xf numFmtId="0" fontId="2" fillId="0" borderId="0"/>
    <xf numFmtId="0" fontId="20"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0" fillId="0" borderId="0"/>
    <xf numFmtId="0" fontId="2" fillId="8" borderId="19" applyNumberFormat="0" applyFont="0" applyAlignment="0" applyProtection="0"/>
    <xf numFmtId="0" fontId="2" fillId="8" borderId="19" applyNumberFormat="0" applyFont="0" applyAlignment="0" applyProtection="0"/>
    <xf numFmtId="0" fontId="20"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0" fillId="0" borderId="0"/>
    <xf numFmtId="0" fontId="2" fillId="8" borderId="19" applyNumberFormat="0" applyFont="0" applyAlignment="0" applyProtection="0"/>
    <xf numFmtId="0" fontId="2" fillId="8" borderId="19" applyNumberFormat="0" applyFont="0" applyAlignment="0" applyProtection="0"/>
    <xf numFmtId="0" fontId="20" fillId="0" borderId="0"/>
    <xf numFmtId="0" fontId="2" fillId="0" borderId="0"/>
    <xf numFmtId="0" fontId="20" fillId="0" borderId="0"/>
    <xf numFmtId="0" fontId="2" fillId="0" borderId="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0" fillId="0" borderId="0"/>
    <xf numFmtId="0" fontId="2" fillId="19" borderId="0" applyNumberFormat="0" applyBorder="0" applyAlignment="0" applyProtection="0"/>
    <xf numFmtId="0" fontId="2" fillId="26" borderId="0" applyNumberFormat="0" applyBorder="0" applyAlignment="0" applyProtection="0"/>
    <xf numFmtId="0" fontId="2" fillId="10"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27" borderId="0" applyNumberFormat="0" applyBorder="0" applyAlignment="0" applyProtection="0"/>
    <xf numFmtId="0" fontId="2" fillId="11"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0" borderId="0"/>
    <xf numFmtId="0" fontId="2" fillId="31" borderId="0" applyNumberFormat="0" applyBorder="0" applyAlignment="0" applyProtection="0"/>
    <xf numFmtId="0" fontId="2" fillId="27" borderId="0" applyNumberFormat="0" applyBorder="0" applyAlignment="0" applyProtection="0"/>
    <xf numFmtId="0" fontId="2" fillId="15"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8" borderId="0" applyNumberFormat="0" applyBorder="0" applyAlignment="0" applyProtection="0"/>
    <xf numFmtId="0" fontId="90" fillId="0" borderId="0"/>
    <xf numFmtId="0" fontId="2" fillId="0" borderId="0"/>
    <xf numFmtId="0" fontId="2" fillId="8" borderId="19" applyNumberFormat="0" applyFont="0" applyAlignment="0" applyProtection="0"/>
    <xf numFmtId="0" fontId="2" fillId="8" borderId="19" applyNumberFormat="0" applyFont="0" applyAlignment="0" applyProtection="0"/>
    <xf numFmtId="0" fontId="2" fillId="23" borderId="0" applyNumberFormat="0" applyBorder="0" applyAlignment="0" applyProtection="0"/>
    <xf numFmtId="0" fontId="2" fillId="19" borderId="0" applyNumberFormat="0" applyBorder="0" applyAlignment="0" applyProtection="0"/>
    <xf numFmtId="0" fontId="2" fillId="30" borderId="0" applyNumberFormat="0" applyBorder="0" applyAlignment="0" applyProtection="0"/>
    <xf numFmtId="0" fontId="2" fillId="26" borderId="0" applyNumberFormat="0" applyBorder="0" applyAlignment="0" applyProtection="0"/>
    <xf numFmtId="0" fontId="20" fillId="0" borderId="0"/>
    <xf numFmtId="0" fontId="2" fillId="14" borderId="0" applyNumberFormat="0" applyBorder="0" applyAlignment="0" applyProtection="0"/>
    <xf numFmtId="0" fontId="2" fillId="10" borderId="0" applyNumberFormat="0" applyBorder="0" applyAlignment="0" applyProtection="0"/>
    <xf numFmtId="0" fontId="90" fillId="0" borderId="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0" borderId="0"/>
    <xf numFmtId="0" fontId="2" fillId="8" borderId="19" applyNumberFormat="0" applyFont="0" applyAlignment="0" applyProtection="0"/>
    <xf numFmtId="0" fontId="2" fillId="8" borderId="19" applyNumberFormat="0" applyFont="0" applyAlignment="0" applyProtection="0"/>
    <xf numFmtId="0" fontId="2" fillId="0" borderId="0"/>
    <xf numFmtId="0" fontId="2" fillId="8" borderId="19" applyNumberFormat="0" applyFont="0" applyAlignment="0" applyProtection="0"/>
    <xf numFmtId="0" fontId="2" fillId="14" borderId="0" applyNumberFormat="0" applyBorder="0" applyAlignment="0" applyProtection="0"/>
    <xf numFmtId="0" fontId="2" fillId="22" borderId="0" applyNumberFormat="0" applyBorder="0" applyAlignment="0" applyProtection="0"/>
    <xf numFmtId="0" fontId="2" fillId="0" borderId="0"/>
    <xf numFmtId="0" fontId="2" fillId="8" borderId="1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15" borderId="0" applyNumberFormat="0" applyBorder="0" applyAlignment="0" applyProtection="0"/>
    <xf numFmtId="0" fontId="2" fillId="31" borderId="0" applyNumberFormat="0" applyBorder="0" applyAlignment="0" applyProtection="0"/>
    <xf numFmtId="0" fontId="2" fillId="0" borderId="0"/>
    <xf numFmtId="0" fontId="2" fillId="30" borderId="0" applyNumberFormat="0" applyBorder="0" applyAlignment="0" applyProtection="0"/>
    <xf numFmtId="0" fontId="2" fillId="23"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90" fillId="0" borderId="0"/>
    <xf numFmtId="0" fontId="20" fillId="0" borderId="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8" borderId="19" applyNumberFormat="0" applyFont="0" applyAlignment="0" applyProtection="0"/>
    <xf numFmtId="0" fontId="2" fillId="18"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1"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90" fillId="0" borderId="0"/>
    <xf numFmtId="0" fontId="20" fillId="0" borderId="0"/>
    <xf numFmtId="0" fontId="69" fillId="0" borderId="0"/>
    <xf numFmtId="0" fontId="20" fillId="0" borderId="0"/>
    <xf numFmtId="0" fontId="90" fillId="0" borderId="0"/>
    <xf numFmtId="0" fontId="70" fillId="0" borderId="0"/>
    <xf numFmtId="0" fontId="70" fillId="0" borderId="0"/>
    <xf numFmtId="0" fontId="70" fillId="0" borderId="0"/>
    <xf numFmtId="0" fontId="69" fillId="0" borderId="0"/>
    <xf numFmtId="0" fontId="70" fillId="0" borderId="0"/>
    <xf numFmtId="0" fontId="90" fillId="0" borderId="0"/>
    <xf numFmtId="0" fontId="20" fillId="0" borderId="0"/>
    <xf numFmtId="0" fontId="20" fillId="0" borderId="0"/>
    <xf numFmtId="0" fontId="90" fillId="0" borderId="0"/>
    <xf numFmtId="0" fontId="90" fillId="0" borderId="0"/>
    <xf numFmtId="0" fontId="90" fillId="0" borderId="0"/>
    <xf numFmtId="0" fontId="20" fillId="0" borderId="0"/>
    <xf numFmtId="0" fontId="20" fillId="0" borderId="0"/>
    <xf numFmtId="0" fontId="20" fillId="0" borderId="0"/>
    <xf numFmtId="0" fontId="20" fillId="0" borderId="0"/>
    <xf numFmtId="0" fontId="90" fillId="0" borderId="0"/>
    <xf numFmtId="0" fontId="20" fillId="0" borderId="0"/>
    <xf numFmtId="0" fontId="90" fillId="0" borderId="0"/>
    <xf numFmtId="0" fontId="20" fillId="0" borderId="0"/>
    <xf numFmtId="0" fontId="90" fillId="0" borderId="0"/>
    <xf numFmtId="0" fontId="20" fillId="0" borderId="0"/>
    <xf numFmtId="0" fontId="20" fillId="0" borderId="0"/>
    <xf numFmtId="0" fontId="20" fillId="0" borderId="0"/>
    <xf numFmtId="0" fontId="20" fillId="0" borderId="0"/>
    <xf numFmtId="0" fontId="90" fillId="0" borderId="0"/>
    <xf numFmtId="0" fontId="20" fillId="0" borderId="0"/>
    <xf numFmtId="0" fontId="90" fillId="0" borderId="0"/>
    <xf numFmtId="0" fontId="20" fillId="0" borderId="0"/>
    <xf numFmtId="0" fontId="90" fillId="0" borderId="0"/>
    <xf numFmtId="0" fontId="69" fillId="0" borderId="0"/>
    <xf numFmtId="0" fontId="20" fillId="0" borderId="0"/>
    <xf numFmtId="0" fontId="20" fillId="0" borderId="0"/>
    <xf numFmtId="0" fontId="90" fillId="0" borderId="0"/>
    <xf numFmtId="0" fontId="20" fillId="0" borderId="0"/>
    <xf numFmtId="0" fontId="90" fillId="0" borderId="0"/>
    <xf numFmtId="0" fontId="20" fillId="0" borderId="0"/>
    <xf numFmtId="0" fontId="70" fillId="0" borderId="0"/>
    <xf numFmtId="0" fontId="70" fillId="0" borderId="0"/>
    <xf numFmtId="0" fontId="70" fillId="0" borderId="0"/>
    <xf numFmtId="0" fontId="70" fillId="0" borderId="0"/>
    <xf numFmtId="0" fontId="70" fillId="0" borderId="0"/>
    <xf numFmtId="0" fontId="70" fillId="0" borderId="0"/>
    <xf numFmtId="0" fontId="2" fillId="0" borderId="0"/>
    <xf numFmtId="0" fontId="71" fillId="0" borderId="0"/>
    <xf numFmtId="0" fontId="69" fillId="0" borderId="0"/>
    <xf numFmtId="0" fontId="69" fillId="0" borderId="0"/>
    <xf numFmtId="0" fontId="70" fillId="0" borderId="0"/>
    <xf numFmtId="0" fontId="70" fillId="0" borderId="0"/>
    <xf numFmtId="0" fontId="20" fillId="0" borderId="0"/>
    <xf numFmtId="0" fontId="70" fillId="0" borderId="0"/>
    <xf numFmtId="0" fontId="69" fillId="0" borderId="0"/>
    <xf numFmtId="0" fontId="70" fillId="0" borderId="0"/>
    <xf numFmtId="0" fontId="69" fillId="0" borderId="0"/>
    <xf numFmtId="0" fontId="70" fillId="0" borderId="0"/>
    <xf numFmtId="0" fontId="69" fillId="0" borderId="0"/>
    <xf numFmtId="0" fontId="70" fillId="0" borderId="0"/>
    <xf numFmtId="0" fontId="69" fillId="0" borderId="0"/>
    <xf numFmtId="0" fontId="70" fillId="0" borderId="0"/>
    <xf numFmtId="0" fontId="69" fillId="0" borderId="0"/>
    <xf numFmtId="0" fontId="70" fillId="0" borderId="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7"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7"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31"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31"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69"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69" fillId="0" borderId="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0" borderId="0"/>
    <xf numFmtId="0" fontId="70" fillId="0" borderId="0"/>
    <xf numFmtId="0" fontId="2" fillId="15" borderId="0" applyNumberFormat="0" applyBorder="0" applyAlignment="0" applyProtection="0"/>
    <xf numFmtId="0" fontId="2" fillId="15" borderId="0" applyNumberFormat="0" applyBorder="0" applyAlignment="0" applyProtection="0"/>
    <xf numFmtId="0" fontId="2" fillId="0" borderId="0"/>
    <xf numFmtId="0" fontId="20" fillId="0" borderId="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69" fillId="0" borderId="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71" fillId="0" borderId="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70" fillId="0" borderId="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71" fillId="0" borderId="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70" fillId="0" borderId="0"/>
    <xf numFmtId="0" fontId="2" fillId="3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71" fillId="0" borderId="0"/>
    <xf numFmtId="0" fontId="20" fillId="0" borderId="0"/>
    <xf numFmtId="0" fontId="90" fillId="0" borderId="0"/>
    <xf numFmtId="0" fontId="20" fillId="0" borderId="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0" borderId="0"/>
    <xf numFmtId="0" fontId="2" fillId="0" borderId="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30" borderId="0" applyNumberFormat="0" applyBorder="0" applyAlignment="0" applyProtection="0"/>
    <xf numFmtId="0" fontId="69" fillId="0" borderId="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70" fillId="0" borderId="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70" fillId="0" borderId="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70" fillId="0" borderId="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70" fillId="0" borderId="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70" fillId="0" borderId="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70" fillId="0" borderId="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70" fillId="0" borderId="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0" borderId="0"/>
    <xf numFmtId="0" fontId="2" fillId="0" borderId="0"/>
    <xf numFmtId="0" fontId="2" fillId="0" borderId="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26"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6"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6"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2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2" borderId="0" applyNumberFormat="0" applyBorder="0" applyAlignment="0" applyProtection="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2" borderId="0" applyNumberFormat="0" applyBorder="0" applyAlignment="0" applyProtection="0"/>
    <xf numFmtId="0" fontId="2" fillId="22" borderId="0" applyNumberFormat="0" applyBorder="0" applyAlignment="0" applyProtection="0"/>
    <xf numFmtId="0" fontId="2" fillId="0" borderId="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0" borderId="0"/>
    <xf numFmtId="0" fontId="2" fillId="0" borderId="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70" fillId="0" borderId="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0" borderId="0"/>
    <xf numFmtId="0" fontId="2" fillId="0" borderId="0"/>
    <xf numFmtId="0" fontId="2" fillId="0" borderId="0"/>
    <xf numFmtId="0" fontId="2" fillId="18" borderId="0" applyNumberFormat="0" applyBorder="0" applyAlignment="0" applyProtection="0"/>
    <xf numFmtId="0" fontId="2" fillId="0" borderId="0"/>
    <xf numFmtId="0" fontId="2" fillId="0" borderId="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9" fillId="0" borderId="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69" fillId="0" borderId="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69" fillId="0" borderId="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70" fillId="0" borderId="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70" fillId="0" borderId="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70" fillId="0" borderId="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70" fillId="0" borderId="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70" fillId="0" borderId="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70" fillId="0" borderId="0"/>
    <xf numFmtId="0" fontId="70" fillId="0" borderId="0"/>
    <xf numFmtId="0" fontId="70" fillId="0" borderId="0"/>
    <xf numFmtId="0" fontId="70" fillId="0" borderId="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8" borderId="19" applyNumberFormat="0" applyFont="0" applyAlignment="0" applyProtection="0"/>
    <xf numFmtId="0" fontId="2" fillId="10"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10"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10"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69"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69" fillId="0" borderId="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0" borderId="0"/>
    <xf numFmtId="0" fontId="70" fillId="0" borderId="0"/>
    <xf numFmtId="0" fontId="2" fillId="15" borderId="0" applyNumberFormat="0" applyBorder="0" applyAlignment="0" applyProtection="0"/>
    <xf numFmtId="0" fontId="2" fillId="15" borderId="0" applyNumberFormat="0" applyBorder="0" applyAlignment="0" applyProtection="0"/>
    <xf numFmtId="0" fontId="2" fillId="0" borderId="0"/>
    <xf numFmtId="0" fontId="20" fillId="0" borderId="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69" fillId="0" borderId="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71" fillId="0" borderId="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70" fillId="0" borderId="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71" fillId="0" borderId="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70" fillId="0" borderId="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71" fillId="0" borderId="0"/>
    <xf numFmtId="0" fontId="20" fillId="0" borderId="0"/>
    <xf numFmtId="0" fontId="90" fillId="0" borderId="0"/>
    <xf numFmtId="0" fontId="20" fillId="0" borderId="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0" borderId="0"/>
    <xf numFmtId="0" fontId="2" fillId="0" borderId="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0" fillId="0" borderId="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6" borderId="0" applyNumberFormat="0" applyBorder="0" applyAlignment="0" applyProtection="0"/>
    <xf numFmtId="0" fontId="69" fillId="0" borderId="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70" fillId="0" borderId="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70" fillId="0" borderId="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0" fillId="0" borderId="0"/>
    <xf numFmtId="0" fontId="2" fillId="26" borderId="0" applyNumberFormat="0" applyBorder="0" applyAlignment="0" applyProtection="0"/>
    <xf numFmtId="0" fontId="70" fillId="0" borderId="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70" fillId="0" borderId="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70" fillId="0" borderId="0"/>
    <xf numFmtId="0" fontId="2" fillId="26" borderId="0" applyNumberFormat="0" applyBorder="0" applyAlignment="0" applyProtection="0"/>
    <xf numFmtId="0" fontId="70" fillId="0" borderId="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70" fillId="0" borderId="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0" borderId="0"/>
    <xf numFmtId="0" fontId="2" fillId="0" borderId="0"/>
    <xf numFmtId="0" fontId="2" fillId="0" borderId="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26"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0" fillId="0" borderId="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2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0" borderId="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0" borderId="0"/>
    <xf numFmtId="0" fontId="2" fillId="0" borderId="0"/>
    <xf numFmtId="0" fontId="2" fillId="0" borderId="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70" fillId="0" borderId="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0" fillId="0" borderId="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0" borderId="0"/>
    <xf numFmtId="0" fontId="2" fillId="0" borderId="0"/>
    <xf numFmtId="0" fontId="2" fillId="0" borderId="0"/>
    <xf numFmtId="0" fontId="2" fillId="18" borderId="0" applyNumberFormat="0" applyBorder="0" applyAlignment="0" applyProtection="0"/>
    <xf numFmtId="0" fontId="2" fillId="0" borderId="0"/>
    <xf numFmtId="0" fontId="2" fillId="0" borderId="0"/>
    <xf numFmtId="0" fontId="2" fillId="0" borderId="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9" fillId="0" borderId="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0" fillId="0" borderId="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69" fillId="0" borderId="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69" fillId="0" borderId="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70" fillId="0" borderId="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70" fillId="0" borderId="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70" fillId="0" borderId="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70" fillId="0" borderId="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70" fillId="0" borderId="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70" fillId="0" borderId="0"/>
    <xf numFmtId="0" fontId="70" fillId="0" borderId="0"/>
    <xf numFmtId="0" fontId="70" fillId="0" borderId="0"/>
    <xf numFmtId="0" fontId="70" fillId="0" borderId="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0" fillId="54" borderId="29" applyNumberFormat="0" applyFont="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0" fillId="54" borderId="29" applyNumberFormat="0" applyFont="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10" borderId="0" applyNumberFormat="0" applyBorder="0" applyAlignment="0" applyProtection="0"/>
    <xf numFmtId="0" fontId="2" fillId="10"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10"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10"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71" fillId="0" borderId="0"/>
    <xf numFmtId="0" fontId="69"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69" fillId="0" borderId="0"/>
    <xf numFmtId="0" fontId="2" fillId="0" borderId="0"/>
    <xf numFmtId="0" fontId="70" fillId="0" borderId="0"/>
    <xf numFmtId="0" fontId="2" fillId="0" borderId="0"/>
    <xf numFmtId="0" fontId="20" fillId="0" borderId="0"/>
    <xf numFmtId="0" fontId="69" fillId="0" borderId="0"/>
    <xf numFmtId="0" fontId="71" fillId="0" borderId="0"/>
    <xf numFmtId="0" fontId="70" fillId="0" borderId="0"/>
    <xf numFmtId="0" fontId="71" fillId="0" borderId="0"/>
    <xf numFmtId="0" fontId="70" fillId="0" borderId="0"/>
    <xf numFmtId="0" fontId="71" fillId="0" borderId="0"/>
    <xf numFmtId="0" fontId="20" fillId="0" borderId="0"/>
    <xf numFmtId="0" fontId="90" fillId="0" borderId="0"/>
    <xf numFmtId="0" fontId="20"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9" fillId="0" borderId="0"/>
    <xf numFmtId="0" fontId="70" fillId="0" borderId="0"/>
    <xf numFmtId="0" fontId="70" fillId="0" borderId="0"/>
    <xf numFmtId="0" fontId="20" fillId="0" borderId="0"/>
    <xf numFmtId="0" fontId="70" fillId="0" borderId="0"/>
    <xf numFmtId="0" fontId="70" fillId="0" borderId="0"/>
    <xf numFmtId="0" fontId="70" fillId="0" borderId="0"/>
    <xf numFmtId="0" fontId="70" fillId="0" borderId="0"/>
    <xf numFmtId="0" fontId="7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0" fillId="0" borderId="0"/>
    <xf numFmtId="0" fontId="70"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69" fillId="0" borderId="0"/>
    <xf numFmtId="0" fontId="20" fillId="0" borderId="0"/>
    <xf numFmtId="0" fontId="6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9"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0" fillId="54" borderId="2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0" fillId="54" borderId="2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70" fillId="0" borderId="0"/>
    <xf numFmtId="0" fontId="2" fillId="0" borderId="0"/>
    <xf numFmtId="0" fontId="2" fillId="0" borderId="0"/>
    <xf numFmtId="0" fontId="2"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0" borderId="0"/>
    <xf numFmtId="0" fontId="1" fillId="8" borderId="19" applyNumberFormat="0" applyFont="0" applyAlignment="0" applyProtection="0"/>
    <xf numFmtId="0" fontId="1" fillId="8" borderId="19" applyNumberFormat="0" applyFont="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19"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27"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0" borderId="0"/>
    <xf numFmtId="0" fontId="1" fillId="31"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0" borderId="0"/>
    <xf numFmtId="0" fontId="1" fillId="8" borderId="19" applyNumberFormat="0" applyFont="0" applyAlignment="0" applyProtection="0"/>
    <xf numFmtId="0" fontId="1" fillId="8" borderId="19" applyNumberFormat="0" applyFont="0" applyAlignment="0" applyProtection="0"/>
    <xf numFmtId="0" fontId="1" fillId="23"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4" borderId="0" applyNumberFormat="0" applyBorder="0" applyAlignment="0" applyProtection="0"/>
    <xf numFmtId="0" fontId="1" fillId="22" borderId="0" applyNumberFormat="0" applyBorder="0" applyAlignment="0" applyProtection="0"/>
    <xf numFmtId="0" fontId="1" fillId="0" borderId="0"/>
    <xf numFmtId="0" fontId="1" fillId="8" borderId="1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15" borderId="0" applyNumberFormat="0" applyBorder="0" applyAlignment="0" applyProtection="0"/>
    <xf numFmtId="0" fontId="1" fillId="31" borderId="0" applyNumberFormat="0" applyBorder="0" applyAlignment="0" applyProtection="0"/>
    <xf numFmtId="0" fontId="1" fillId="0" borderId="0"/>
    <xf numFmtId="0" fontId="1" fillId="30" borderId="0" applyNumberFormat="0" applyBorder="0" applyAlignment="0" applyProtection="0"/>
    <xf numFmtId="0" fontId="1" fillId="23"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8" borderId="19" applyNumberFormat="0" applyFont="0" applyAlignment="0" applyProtection="0"/>
    <xf numFmtId="0" fontId="1" fillId="18"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9" borderId="0" applyNumberFormat="0" applyBorder="0" applyAlignment="0" applyProtection="0"/>
    <xf numFmtId="0" fontId="1" fillId="0" borderId="0"/>
    <xf numFmtId="0" fontId="1" fillId="14"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9" applyNumberFormat="0" applyFont="0" applyAlignment="0" applyProtection="0"/>
    <xf numFmtId="0" fontId="1" fillId="8" borderId="19" applyNumberFormat="0" applyFont="0" applyAlignment="0" applyProtection="0"/>
    <xf numFmtId="0" fontId="1" fillId="0" borderId="0"/>
    <xf numFmtId="0" fontId="1" fillId="31"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0" borderId="0"/>
    <xf numFmtId="0" fontId="1" fillId="8" borderId="19" applyNumberFormat="0" applyFont="0" applyAlignment="0" applyProtection="0"/>
    <xf numFmtId="0" fontId="1" fillId="8" borderId="19" applyNumberFormat="0" applyFont="0" applyAlignment="0" applyProtection="0"/>
    <xf numFmtId="0" fontId="1" fillId="31"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xf numFmtId="0" fontId="1" fillId="0" borderId="0"/>
    <xf numFmtId="0" fontId="1" fillId="23" borderId="0" applyNumberFormat="0" applyBorder="0" applyAlignment="0" applyProtection="0"/>
    <xf numFmtId="0" fontId="1" fillId="27"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9" applyNumberFormat="0" applyFont="0" applyAlignment="0" applyProtection="0"/>
    <xf numFmtId="0" fontId="1" fillId="14"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26" borderId="0" applyNumberFormat="0" applyBorder="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19"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27"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0" borderId="0"/>
    <xf numFmtId="0" fontId="1" fillId="31"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0" borderId="0"/>
    <xf numFmtId="0" fontId="1" fillId="14"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23"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4" borderId="0" applyNumberFormat="0" applyBorder="0" applyAlignment="0" applyProtection="0"/>
    <xf numFmtId="0" fontId="1" fillId="22" borderId="0" applyNumberFormat="0" applyBorder="0" applyAlignment="0" applyProtection="0"/>
    <xf numFmtId="0" fontId="1" fillId="0" borderId="0"/>
    <xf numFmtId="0" fontId="1" fillId="8" borderId="1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31" borderId="0" applyNumberFormat="0" applyBorder="0" applyAlignment="0" applyProtection="0"/>
    <xf numFmtId="0" fontId="1" fillId="0" borderId="0"/>
    <xf numFmtId="0" fontId="1" fillId="30" borderId="0" applyNumberFormat="0" applyBorder="0" applyAlignment="0" applyProtection="0"/>
    <xf numFmtId="0" fontId="1" fillId="23"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8"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19"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27"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0" borderId="0"/>
    <xf numFmtId="0" fontId="1" fillId="31"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0" borderId="0"/>
    <xf numFmtId="0" fontId="1" fillId="8" borderId="19" applyNumberFormat="0" applyFont="0" applyAlignment="0" applyProtection="0"/>
    <xf numFmtId="0" fontId="1" fillId="8" borderId="19" applyNumberFormat="0" applyFont="0" applyAlignment="0" applyProtection="0"/>
    <xf numFmtId="0" fontId="1" fillId="23"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0" borderId="0"/>
    <xf numFmtId="0" fontId="1" fillId="8" borderId="19" applyNumberFormat="0" applyFont="0" applyAlignment="0" applyProtection="0"/>
    <xf numFmtId="0" fontId="1" fillId="8" borderId="19" applyNumberFormat="0" applyFont="0" applyAlignment="0" applyProtection="0"/>
    <xf numFmtId="0" fontId="1" fillId="0" borderId="0"/>
    <xf numFmtId="0" fontId="1" fillId="8" borderId="19" applyNumberFormat="0" applyFont="0" applyAlignment="0" applyProtection="0"/>
    <xf numFmtId="0" fontId="1" fillId="14" borderId="0" applyNumberFormat="0" applyBorder="0" applyAlignment="0" applyProtection="0"/>
    <xf numFmtId="0" fontId="1" fillId="22" borderId="0" applyNumberFormat="0" applyBorder="0" applyAlignment="0" applyProtection="0"/>
    <xf numFmtId="0" fontId="1" fillId="0" borderId="0"/>
    <xf numFmtId="0" fontId="1" fillId="8" borderId="1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15" borderId="0" applyNumberFormat="0" applyBorder="0" applyAlignment="0" applyProtection="0"/>
    <xf numFmtId="0" fontId="1" fillId="31" borderId="0" applyNumberFormat="0" applyBorder="0" applyAlignment="0" applyProtection="0"/>
    <xf numFmtId="0" fontId="1" fillId="0" borderId="0"/>
    <xf numFmtId="0" fontId="1" fillId="30" borderId="0" applyNumberFormat="0" applyBorder="0" applyAlignment="0" applyProtection="0"/>
    <xf numFmtId="0" fontId="1" fillId="23"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8" borderId="19" applyNumberFormat="0" applyFont="0" applyAlignment="0" applyProtection="0"/>
    <xf numFmtId="0" fontId="1" fillId="18"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19"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5"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2" borderId="0" applyNumberFormat="0" applyBorder="0" applyAlignment="0" applyProtection="0"/>
    <xf numFmtId="0" fontId="1"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2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2" borderId="0" applyNumberFormat="0" applyBorder="0" applyAlignment="0" applyProtection="0"/>
    <xf numFmtId="0" fontId="1"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2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27" borderId="0" applyNumberFormat="0" applyBorder="0" applyAlignment="0" applyProtection="0"/>
    <xf numFmtId="0" fontId="1" fillId="10" borderId="0" applyNumberFormat="0" applyBorder="0" applyAlignment="0" applyProtection="0"/>
    <xf numFmtId="0" fontId="1" fillId="8" borderId="19" applyNumberFormat="0" applyFont="0" applyAlignment="0" applyProtection="0"/>
    <xf numFmtId="0" fontId="1" fillId="19" borderId="0" applyNumberFormat="0" applyBorder="0" applyAlignment="0" applyProtection="0"/>
    <xf numFmtId="0" fontId="1" fillId="0" borderId="0"/>
    <xf numFmtId="0" fontId="1" fillId="19" borderId="0" applyNumberFormat="0" applyBorder="0" applyAlignment="0" applyProtection="0"/>
    <xf numFmtId="0" fontId="1" fillId="0" borderId="0"/>
    <xf numFmtId="0" fontId="1" fillId="26"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9" borderId="0" applyNumberFormat="0" applyBorder="0" applyAlignment="0" applyProtection="0"/>
    <xf numFmtId="0" fontId="1" fillId="8" borderId="1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8" borderId="19" applyNumberFormat="0" applyFont="0" applyAlignment="0" applyProtection="0"/>
    <xf numFmtId="0" fontId="1" fillId="0" borderId="0"/>
    <xf numFmtId="0" fontId="1" fillId="14" borderId="0" applyNumberFormat="0" applyBorder="0" applyAlignment="0" applyProtection="0"/>
    <xf numFmtId="0" fontId="1" fillId="15" borderId="0" applyNumberFormat="0" applyBorder="0" applyAlignment="0" applyProtection="0"/>
    <xf numFmtId="0" fontId="1" fillId="0" borderId="0"/>
    <xf numFmtId="0" fontId="1" fillId="23"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10" borderId="0" applyNumberFormat="0" applyBorder="0" applyAlignment="0" applyProtection="0"/>
    <xf numFmtId="0" fontId="1" fillId="0" borderId="0"/>
    <xf numFmtId="0" fontId="1" fillId="8" borderId="19" applyNumberFormat="0" applyFont="0" applyAlignment="0" applyProtection="0"/>
    <xf numFmtId="0" fontId="1" fillId="8" borderId="19" applyNumberFormat="0" applyFont="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8" borderId="19" applyNumberFormat="0" applyFont="0" applyAlignment="0" applyProtection="0"/>
    <xf numFmtId="0" fontId="1" fillId="31"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0" borderId="0"/>
    <xf numFmtId="0" fontId="1" fillId="0" borderId="0"/>
    <xf numFmtId="0" fontId="1" fillId="8" borderId="19" applyNumberFormat="0" applyFont="0" applyAlignment="0" applyProtection="0"/>
    <xf numFmtId="0" fontId="1" fillId="23"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19"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0" borderId="0"/>
    <xf numFmtId="0" fontId="1" fillId="22" borderId="0" applyNumberFormat="0" applyBorder="0" applyAlignment="0" applyProtection="0"/>
    <xf numFmtId="0" fontId="1" fillId="0" borderId="0"/>
    <xf numFmtId="0" fontId="1" fillId="8" borderId="19" applyNumberFormat="0" applyFont="0" applyAlignment="0" applyProtection="0"/>
    <xf numFmtId="0" fontId="1" fillId="31"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2"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3" borderId="0" applyNumberFormat="0" applyBorder="0" applyAlignment="0" applyProtection="0"/>
    <xf numFmtId="0" fontId="1" fillId="8" borderId="19" applyNumberFormat="0" applyFont="0" applyAlignment="0" applyProtection="0"/>
    <xf numFmtId="0" fontId="1" fillId="31" borderId="0" applyNumberFormat="0" applyBorder="0" applyAlignment="0" applyProtection="0"/>
    <xf numFmtId="0" fontId="1" fillId="0" borderId="0"/>
    <xf numFmtId="0" fontId="1" fillId="18"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0" borderId="0" applyNumberFormat="0" applyBorder="0" applyAlignment="0" applyProtection="0"/>
    <xf numFmtId="0" fontId="1" fillId="18"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26" borderId="0" applyNumberFormat="0" applyBorder="0" applyAlignment="0" applyProtection="0"/>
    <xf numFmtId="0" fontId="1" fillId="19"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0" borderId="0"/>
    <xf numFmtId="0" fontId="1" fillId="23"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26" borderId="0" applyNumberFormat="0" applyBorder="0" applyAlignment="0" applyProtection="0"/>
    <xf numFmtId="0" fontId="1" fillId="0" borderId="0"/>
    <xf numFmtId="0" fontId="1" fillId="19" borderId="0" applyNumberFormat="0" applyBorder="0" applyAlignment="0" applyProtection="0"/>
    <xf numFmtId="0" fontId="1" fillId="27" borderId="0" applyNumberFormat="0" applyBorder="0" applyAlignment="0" applyProtection="0"/>
    <xf numFmtId="0" fontId="1" fillId="0" borderId="0"/>
    <xf numFmtId="0" fontId="1" fillId="8" borderId="19" applyNumberFormat="0" applyFont="0" applyAlignment="0" applyProtection="0"/>
    <xf numFmtId="0" fontId="1" fillId="14"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8" borderId="19" applyNumberFormat="0" applyFont="0" applyAlignment="0" applyProtection="0"/>
    <xf numFmtId="0" fontId="1" fillId="22"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0" borderId="0"/>
    <xf numFmtId="0" fontId="1" fillId="8" borderId="19" applyNumberFormat="0" applyFont="0" applyAlignment="0" applyProtection="0"/>
    <xf numFmtId="0" fontId="1" fillId="23"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31" borderId="0" applyNumberFormat="0" applyBorder="0" applyAlignment="0" applyProtection="0"/>
    <xf numFmtId="0" fontId="1" fillId="8" borderId="19" applyNumberFormat="0" applyFont="0" applyAlignment="0" applyProtection="0"/>
    <xf numFmtId="0" fontId="1" fillId="0" borderId="0"/>
    <xf numFmtId="0" fontId="1" fillId="31"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23" borderId="0" applyNumberFormat="0" applyBorder="0" applyAlignment="0" applyProtection="0"/>
    <xf numFmtId="0" fontId="1" fillId="8" borderId="19" applyNumberFormat="0" applyFont="0" applyAlignment="0" applyProtection="0"/>
    <xf numFmtId="0" fontId="1" fillId="14" borderId="0" applyNumberFormat="0" applyBorder="0" applyAlignment="0" applyProtection="0"/>
    <xf numFmtId="0" fontId="1" fillId="22" borderId="0" applyNumberFormat="0" applyBorder="0" applyAlignment="0" applyProtection="0"/>
    <xf numFmtId="0" fontId="1" fillId="8" borderId="19" applyNumberFormat="0" applyFont="0" applyAlignment="0" applyProtection="0"/>
    <xf numFmtId="0" fontId="1" fillId="26" borderId="0" applyNumberFormat="0" applyBorder="0" applyAlignment="0" applyProtection="0"/>
    <xf numFmtId="0" fontId="1" fillId="14"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10" borderId="0" applyNumberFormat="0" applyBorder="0" applyAlignment="0" applyProtection="0"/>
    <xf numFmtId="0" fontId="1" fillId="8" borderId="19" applyNumberFormat="0" applyFont="0" applyAlignment="0" applyProtection="0"/>
    <xf numFmtId="0" fontId="1" fillId="30"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8" borderId="19" applyNumberFormat="0" applyFont="0" applyAlignment="0" applyProtection="0"/>
    <xf numFmtId="0" fontId="1" fillId="10" borderId="0" applyNumberFormat="0" applyBorder="0" applyAlignment="0" applyProtection="0"/>
    <xf numFmtId="0" fontId="1" fillId="18" borderId="0" applyNumberFormat="0" applyBorder="0" applyAlignment="0" applyProtection="0"/>
    <xf numFmtId="0" fontId="1" fillId="27" borderId="0" applyNumberFormat="0" applyBorder="0" applyAlignment="0" applyProtection="0"/>
    <xf numFmtId="0" fontId="1" fillId="8" borderId="19" applyNumberFormat="0" applyFont="0" applyAlignment="0" applyProtection="0"/>
    <xf numFmtId="0" fontId="1" fillId="10" borderId="0" applyNumberFormat="0" applyBorder="0" applyAlignment="0" applyProtection="0"/>
    <xf numFmtId="0" fontId="1" fillId="18" borderId="0" applyNumberFormat="0" applyBorder="0" applyAlignment="0" applyProtection="0"/>
    <xf numFmtId="0" fontId="1" fillId="0" borderId="0"/>
    <xf numFmtId="0" fontId="1" fillId="30" borderId="0" applyNumberFormat="0" applyBorder="0" applyAlignment="0" applyProtection="0"/>
    <xf numFmtId="0" fontId="1" fillId="10"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27" borderId="0" applyNumberFormat="0" applyBorder="0" applyAlignment="0" applyProtection="0"/>
    <xf numFmtId="0" fontId="1" fillId="8" borderId="19" applyNumberFormat="0" applyFont="0" applyAlignment="0" applyProtection="0"/>
    <xf numFmtId="0" fontId="1" fillId="14" borderId="0" applyNumberFormat="0" applyBorder="0" applyAlignment="0" applyProtection="0"/>
    <xf numFmtId="0" fontId="1" fillId="19" borderId="0" applyNumberFormat="0" applyBorder="0" applyAlignment="0" applyProtection="0"/>
    <xf numFmtId="0" fontId="1" fillId="31" borderId="0" applyNumberFormat="0" applyBorder="0" applyAlignment="0" applyProtection="0"/>
    <xf numFmtId="0" fontId="1" fillId="0" borderId="0"/>
    <xf numFmtId="0" fontId="1" fillId="27" borderId="0" applyNumberFormat="0" applyBorder="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8" borderId="19" applyNumberFormat="0" applyFont="0" applyAlignment="0" applyProtection="0"/>
    <xf numFmtId="0" fontId="1" fillId="0" borderId="0"/>
    <xf numFmtId="0" fontId="1" fillId="8" borderId="19" applyNumberFormat="0" applyFont="0" applyAlignment="0" applyProtection="0"/>
    <xf numFmtId="0" fontId="1" fillId="8" borderId="19" applyNumberFormat="0" applyFont="0" applyAlignment="0" applyProtection="0"/>
    <xf numFmtId="0" fontId="1" fillId="23" borderId="0" applyNumberFormat="0" applyBorder="0" applyAlignment="0" applyProtection="0"/>
    <xf numFmtId="0" fontId="1" fillId="0" borderId="0"/>
    <xf numFmtId="0" fontId="1" fillId="0" borderId="0"/>
    <xf numFmtId="0" fontId="1" fillId="14" borderId="0" applyNumberFormat="0" applyBorder="0" applyAlignment="0" applyProtection="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22"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27"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0" borderId="0"/>
    <xf numFmtId="0" fontId="1" fillId="31"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26"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0" borderId="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23"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0" borderId="0"/>
    <xf numFmtId="0" fontId="1" fillId="8" borderId="19" applyNumberFormat="0" applyFont="0" applyAlignment="0" applyProtection="0"/>
    <xf numFmtId="0" fontId="1" fillId="8" borderId="19" applyNumberFormat="0" applyFont="0" applyAlignment="0" applyProtection="0"/>
    <xf numFmtId="0" fontId="1" fillId="0" borderId="0"/>
    <xf numFmtId="0" fontId="1" fillId="8" borderId="19" applyNumberFormat="0" applyFont="0" applyAlignment="0" applyProtection="0"/>
    <xf numFmtId="0" fontId="1" fillId="14" borderId="0" applyNumberFormat="0" applyBorder="0" applyAlignment="0" applyProtection="0"/>
    <xf numFmtId="0" fontId="1" fillId="22" borderId="0" applyNumberFormat="0" applyBorder="0" applyAlignment="0" applyProtection="0"/>
    <xf numFmtId="0" fontId="1" fillId="0" borderId="0"/>
    <xf numFmtId="0" fontId="1" fillId="8" borderId="1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15" borderId="0" applyNumberFormat="0" applyBorder="0" applyAlignment="0" applyProtection="0"/>
    <xf numFmtId="0" fontId="1" fillId="31" borderId="0" applyNumberFormat="0" applyBorder="0" applyAlignment="0" applyProtection="0"/>
    <xf numFmtId="0" fontId="1" fillId="0" borderId="0"/>
    <xf numFmtId="0" fontId="1" fillId="30" borderId="0" applyNumberFormat="0" applyBorder="0" applyAlignment="0" applyProtection="0"/>
    <xf numFmtId="0" fontId="1" fillId="23"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3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8" borderId="19" applyNumberFormat="0" applyFont="0" applyAlignment="0" applyProtection="0"/>
    <xf numFmtId="0" fontId="1" fillId="18"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31"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8" borderId="19" applyNumberFormat="0" applyFont="0" applyAlignment="0" applyProtection="0"/>
    <xf numFmtId="0" fontId="1" fillId="2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15"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19" borderId="0" applyNumberFormat="0" applyBorder="0" applyAlignment="0" applyProtection="0"/>
    <xf numFmtId="0" fontId="1" fillId="8" borderId="19" applyNumberFormat="0" applyFont="0" applyAlignment="0" applyProtection="0"/>
    <xf numFmtId="0" fontId="1" fillId="1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8" borderId="19" applyNumberFormat="0" applyFont="0" applyAlignment="0" applyProtection="0"/>
    <xf numFmtId="0" fontId="1" fillId="15" borderId="0" applyNumberFormat="0" applyBorder="0" applyAlignment="0" applyProtection="0"/>
    <xf numFmtId="0" fontId="1" fillId="31" borderId="0" applyNumberFormat="0" applyBorder="0" applyAlignment="0" applyProtection="0"/>
    <xf numFmtId="0" fontId="1" fillId="0" borderId="0"/>
    <xf numFmtId="0" fontId="1" fillId="8" borderId="19" applyNumberFormat="0" applyFont="0" applyAlignment="0" applyProtection="0"/>
    <xf numFmtId="0" fontId="1" fillId="23" borderId="0" applyNumberFormat="0" applyBorder="0" applyAlignment="0" applyProtection="0"/>
    <xf numFmtId="0" fontId="1" fillId="27" borderId="0" applyNumberFormat="0" applyBorder="0" applyAlignment="0" applyProtection="0"/>
    <xf numFmtId="0" fontId="1" fillId="0" borderId="0"/>
    <xf numFmtId="0" fontId="1" fillId="15" borderId="0" applyNumberFormat="0" applyBorder="0" applyAlignment="0" applyProtection="0"/>
    <xf numFmtId="0" fontId="1" fillId="27" borderId="0" applyNumberFormat="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0" borderId="0"/>
    <xf numFmtId="0" fontId="1" fillId="10" borderId="0" applyNumberFormat="0" applyBorder="0" applyAlignment="0" applyProtection="0"/>
    <xf numFmtId="0" fontId="1" fillId="31" borderId="0" applyNumberFormat="0" applyBorder="0" applyAlignment="0" applyProtection="0"/>
    <xf numFmtId="0" fontId="1" fillId="0" borderId="0"/>
    <xf numFmtId="0" fontId="1" fillId="14"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30" borderId="0" applyNumberFormat="0" applyBorder="0" applyAlignment="0" applyProtection="0"/>
    <xf numFmtId="0" fontId="1" fillId="8" borderId="19" applyNumberFormat="0" applyFont="0" applyAlignment="0" applyProtection="0"/>
    <xf numFmtId="0" fontId="1" fillId="27" borderId="0" applyNumberFormat="0" applyBorder="0" applyAlignment="0" applyProtection="0"/>
    <xf numFmtId="0" fontId="1" fillId="18" borderId="0" applyNumberFormat="0" applyBorder="0" applyAlignment="0" applyProtection="0"/>
    <xf numFmtId="0" fontId="1" fillId="0" borderId="0"/>
    <xf numFmtId="0" fontId="1" fillId="18"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8" borderId="19" applyNumberFormat="0" applyFont="0" applyAlignment="0" applyProtection="0"/>
    <xf numFmtId="0" fontId="1" fillId="1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0" borderId="0"/>
    <xf numFmtId="0" fontId="1" fillId="27" borderId="0" applyNumberFormat="0" applyBorder="0" applyAlignment="0" applyProtection="0"/>
    <xf numFmtId="0" fontId="1" fillId="30" borderId="0" applyNumberFormat="0" applyBorder="0" applyAlignment="0" applyProtection="0"/>
    <xf numFmtId="0" fontId="1" fillId="19"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8" borderId="19"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27"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0" borderId="0"/>
    <xf numFmtId="0" fontId="1" fillId="26" borderId="0" applyNumberFormat="0" applyBorder="0" applyAlignment="0" applyProtection="0"/>
    <xf numFmtId="0" fontId="1" fillId="15" borderId="0" applyNumberFormat="0" applyBorder="0" applyAlignment="0" applyProtection="0"/>
    <xf numFmtId="0" fontId="1" fillId="8" borderId="19" applyNumberFormat="0" applyFont="0" applyAlignment="0" applyProtection="0"/>
    <xf numFmtId="0" fontId="1" fillId="19"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0" borderId="0"/>
    <xf numFmtId="0" fontId="1" fillId="22" borderId="0" applyNumberFormat="0" applyBorder="0" applyAlignment="0" applyProtection="0"/>
    <xf numFmtId="0" fontId="1" fillId="8" borderId="19" applyNumberFormat="0" applyFont="0" applyAlignment="0" applyProtection="0"/>
    <xf numFmtId="0" fontId="1" fillId="26"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6"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8" borderId="19" applyNumberFormat="0" applyFont="0" applyAlignment="0" applyProtection="0"/>
    <xf numFmtId="0" fontId="1" fillId="14"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8" borderId="19" applyNumberFormat="0" applyFont="0" applyAlignment="0" applyProtection="0"/>
    <xf numFmtId="0" fontId="1" fillId="18" borderId="0" applyNumberFormat="0" applyBorder="0" applyAlignment="0" applyProtection="0"/>
    <xf numFmtId="0" fontId="1" fillId="10" borderId="0" applyNumberFormat="0" applyBorder="0" applyAlignment="0" applyProtection="0"/>
    <xf numFmtId="0" fontId="1" fillId="8" borderId="19" applyNumberFormat="0" applyFont="0" applyAlignment="0" applyProtection="0"/>
    <xf numFmtId="0" fontId="1" fillId="30"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8" borderId="19" applyNumberFormat="0" applyFont="0" applyAlignment="0" applyProtection="0"/>
    <xf numFmtId="0" fontId="1" fillId="31"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0" borderId="0"/>
    <xf numFmtId="0" fontId="1" fillId="30"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0" borderId="0"/>
    <xf numFmtId="0" fontId="1" fillId="15" borderId="0" applyNumberFormat="0" applyBorder="0" applyAlignment="0" applyProtection="0"/>
    <xf numFmtId="0" fontId="1" fillId="8" borderId="19" applyNumberFormat="0" applyFont="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0" borderId="0"/>
    <xf numFmtId="0" fontId="1" fillId="22"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14" borderId="0" applyNumberFormat="0" applyBorder="0" applyAlignment="0" applyProtection="0"/>
    <xf numFmtId="0" fontId="1" fillId="8" borderId="19" applyNumberFormat="0" applyFont="0" applyAlignment="0" applyProtection="0"/>
    <xf numFmtId="0" fontId="1" fillId="0" borderId="0"/>
    <xf numFmtId="0" fontId="1" fillId="8" borderId="19" applyNumberFormat="0" applyFont="0" applyAlignment="0" applyProtection="0"/>
    <xf numFmtId="0" fontId="1" fillId="18"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8" borderId="19" applyNumberFormat="0" applyFont="0" applyAlignment="0" applyProtection="0"/>
    <xf numFmtId="0" fontId="1" fillId="18"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8" borderId="19" applyNumberFormat="0" applyFont="0" applyAlignment="0" applyProtection="0"/>
    <xf numFmtId="0" fontId="1" fillId="18" borderId="0" applyNumberFormat="0" applyBorder="0" applyAlignment="0" applyProtection="0"/>
    <xf numFmtId="0" fontId="1" fillId="8" borderId="19" applyNumberFormat="0" applyFont="0" applyAlignment="0" applyProtection="0"/>
    <xf numFmtId="0" fontId="1" fillId="10"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8" borderId="19" applyNumberFormat="0" applyFont="0" applyAlignment="0" applyProtection="0"/>
    <xf numFmtId="0" fontId="1" fillId="18" borderId="0" applyNumberFormat="0" applyBorder="0" applyAlignment="0" applyProtection="0"/>
    <xf numFmtId="0" fontId="1" fillId="31" borderId="0" applyNumberFormat="0" applyBorder="0" applyAlignment="0" applyProtection="0"/>
    <xf numFmtId="0" fontId="1" fillId="0" borderId="0"/>
    <xf numFmtId="0" fontId="1" fillId="15"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0" borderId="0"/>
    <xf numFmtId="0" fontId="1" fillId="11" borderId="0" applyNumberFormat="0" applyBorder="0" applyAlignment="0" applyProtection="0"/>
    <xf numFmtId="0" fontId="1" fillId="0" borderId="0"/>
    <xf numFmtId="0" fontId="1" fillId="27"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8" borderId="19" applyNumberFormat="0" applyFont="0" applyAlignment="0" applyProtection="0"/>
    <xf numFmtId="0" fontId="1" fillId="26"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8" borderId="1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15" borderId="0" applyNumberFormat="0" applyBorder="0" applyAlignment="0" applyProtection="0"/>
    <xf numFmtId="0" fontId="1" fillId="30" borderId="0" applyNumberFormat="0" applyBorder="0" applyAlignment="0" applyProtection="0"/>
    <xf numFmtId="0" fontId="1" fillId="0" borderId="0"/>
    <xf numFmtId="0" fontId="1" fillId="22" borderId="0" applyNumberFormat="0" applyBorder="0" applyAlignment="0" applyProtection="0"/>
    <xf numFmtId="0" fontId="1" fillId="19" borderId="0" applyNumberFormat="0" applyBorder="0" applyAlignment="0" applyProtection="0"/>
    <xf numFmtId="0" fontId="1" fillId="8" borderId="19" applyNumberFormat="0" applyFont="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8" borderId="19" applyNumberFormat="0" applyFont="0" applyAlignment="0" applyProtection="0"/>
    <xf numFmtId="0" fontId="1" fillId="18"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1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0" borderId="0"/>
    <xf numFmtId="0" fontId="1" fillId="8" borderId="19" applyNumberFormat="0" applyFont="0" applyAlignment="0" applyProtection="0"/>
    <xf numFmtId="0" fontId="1" fillId="8" borderId="19" applyNumberFormat="0" applyFont="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19"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27"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0" borderId="0"/>
    <xf numFmtId="0" fontId="1" fillId="31"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0" borderId="0"/>
    <xf numFmtId="0" fontId="1" fillId="8" borderId="19" applyNumberFormat="0" applyFont="0" applyAlignment="0" applyProtection="0"/>
    <xf numFmtId="0" fontId="1" fillId="8" borderId="19" applyNumberFormat="0" applyFont="0" applyAlignment="0" applyProtection="0"/>
    <xf numFmtId="0" fontId="1" fillId="23"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0" borderId="0"/>
    <xf numFmtId="0" fontId="1" fillId="8" borderId="19" applyNumberFormat="0" applyFont="0" applyAlignment="0" applyProtection="0"/>
    <xf numFmtId="0" fontId="1" fillId="8" borderId="19" applyNumberFormat="0" applyFont="0" applyAlignment="0" applyProtection="0"/>
    <xf numFmtId="0" fontId="1" fillId="0" borderId="0"/>
    <xf numFmtId="0" fontId="1" fillId="8" borderId="19" applyNumberFormat="0" applyFont="0" applyAlignment="0" applyProtection="0"/>
    <xf numFmtId="0" fontId="1" fillId="14" borderId="0" applyNumberFormat="0" applyBorder="0" applyAlignment="0" applyProtection="0"/>
    <xf numFmtId="0" fontId="1" fillId="22" borderId="0" applyNumberFormat="0" applyBorder="0" applyAlignment="0" applyProtection="0"/>
    <xf numFmtId="0" fontId="1" fillId="0" borderId="0"/>
    <xf numFmtId="0" fontId="1" fillId="8" borderId="1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15" borderId="0" applyNumberFormat="0" applyBorder="0" applyAlignment="0" applyProtection="0"/>
    <xf numFmtId="0" fontId="1" fillId="31" borderId="0" applyNumberFormat="0" applyBorder="0" applyAlignment="0" applyProtection="0"/>
    <xf numFmtId="0" fontId="1" fillId="0" borderId="0"/>
    <xf numFmtId="0" fontId="1" fillId="30" borderId="0" applyNumberFormat="0" applyBorder="0" applyAlignment="0" applyProtection="0"/>
    <xf numFmtId="0" fontId="1" fillId="23"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8" borderId="19" applyNumberFormat="0" applyFont="0" applyAlignment="0" applyProtection="0"/>
    <xf numFmtId="0" fontId="1" fillId="18"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0" borderId="0"/>
    <xf numFmtId="0" fontId="1" fillId="15" borderId="0" applyNumberFormat="0" applyBorder="0" applyAlignment="0" applyProtection="0"/>
    <xf numFmtId="0" fontId="1" fillId="15" borderId="0" applyNumberFormat="0" applyBorder="0" applyAlignment="0" applyProtection="0"/>
    <xf numFmtId="0" fontId="1" fillId="0" borderId="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0" borderId="0"/>
    <xf numFmtId="0" fontId="1" fillId="0" borderId="0"/>
    <xf numFmtId="0" fontId="1" fillId="0" borderId="0"/>
    <xf numFmtId="0" fontId="1" fillId="0" borderId="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0" borderId="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2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2" borderId="0" applyNumberFormat="0" applyBorder="0" applyAlignment="0" applyProtection="0"/>
    <xf numFmtId="0" fontId="1" fillId="22" borderId="0" applyNumberFormat="0" applyBorder="0" applyAlignment="0" applyProtection="0"/>
    <xf numFmtId="0" fontId="1" fillId="0" borderId="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0" borderId="0"/>
    <xf numFmtId="0" fontId="1" fillId="0" borderId="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0" borderId="0"/>
    <xf numFmtId="0" fontId="1" fillId="0" borderId="0"/>
    <xf numFmtId="0" fontId="1" fillId="0" borderId="0"/>
    <xf numFmtId="0" fontId="1" fillId="18" borderId="0" applyNumberFormat="0" applyBorder="0" applyAlignment="0" applyProtection="0"/>
    <xf numFmtId="0" fontId="1" fillId="0" borderId="0"/>
    <xf numFmtId="0" fontId="1" fillId="0" borderId="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8" borderId="19" applyNumberFormat="0" applyFont="0" applyAlignment="0" applyProtection="0"/>
    <xf numFmtId="0" fontId="1" fillId="10"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0"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0"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0" borderId="0"/>
    <xf numFmtId="0" fontId="1" fillId="15" borderId="0" applyNumberFormat="0" applyBorder="0" applyAlignment="0" applyProtection="0"/>
    <xf numFmtId="0" fontId="1" fillId="15" borderId="0" applyNumberFormat="0" applyBorder="0" applyAlignment="0" applyProtection="0"/>
    <xf numFmtId="0" fontId="1" fillId="0" borderId="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0" borderId="0"/>
    <xf numFmtId="0" fontId="1" fillId="0" borderId="0"/>
    <xf numFmtId="0" fontId="1" fillId="0" borderId="0"/>
    <xf numFmtId="0" fontId="1" fillId="0" borderId="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0" borderId="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2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0" borderId="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0" borderId="0"/>
    <xf numFmtId="0" fontId="1" fillId="0" borderId="0"/>
    <xf numFmtId="0" fontId="1" fillId="0" borderId="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0" borderId="0"/>
    <xf numFmtId="0" fontId="1" fillId="0" borderId="0"/>
    <xf numFmtId="0" fontId="1" fillId="0" borderId="0"/>
    <xf numFmtId="0" fontId="1" fillId="18" borderId="0" applyNumberFormat="0" applyBorder="0" applyAlignment="0" applyProtection="0"/>
    <xf numFmtId="0" fontId="1" fillId="0" borderId="0"/>
    <xf numFmtId="0" fontId="1" fillId="0" borderId="0"/>
    <xf numFmtId="0" fontId="1" fillId="0" borderId="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0"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0"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66">
    <xf numFmtId="0" fontId="0" fillId="0" borderId="0" xfId="0"/>
    <xf numFmtId="0" fontId="21" fillId="0" borderId="0" xfId="0" applyFont="1" applyAlignment="1">
      <alignment horizontal="right"/>
    </xf>
    <xf numFmtId="0" fontId="0" fillId="0" borderId="0" xfId="0" applyFill="1" applyBorder="1" applyAlignment="1">
      <alignment horizontal="left" vertical="top"/>
    </xf>
    <xf numFmtId="0" fontId="0" fillId="0" borderId="0" xfId="0" applyBorder="1"/>
    <xf numFmtId="0" fontId="24" fillId="0" borderId="0" xfId="0" applyFont="1" applyFill="1" applyBorder="1" applyAlignment="1">
      <alignment horizontal="left" vertical="top"/>
    </xf>
    <xf numFmtId="0" fontId="20" fillId="0" borderId="0" xfId="0" applyFont="1" applyBorder="1"/>
    <xf numFmtId="0" fontId="59" fillId="0" borderId="0" xfId="0" applyFont="1" applyFill="1" applyBorder="1" applyAlignment="1">
      <alignment horizontal="left" vertical="top"/>
    </xf>
    <xf numFmtId="0" fontId="58" fillId="0" borderId="0" xfId="0" applyFont="1" applyFill="1" applyBorder="1" applyAlignment="1">
      <alignment horizontal="left"/>
    </xf>
    <xf numFmtId="0" fontId="0" fillId="0" borderId="0" xfId="0" applyFill="1" applyBorder="1" applyAlignment="1">
      <alignment horizontal="left"/>
    </xf>
    <xf numFmtId="0" fontId="59" fillId="0" borderId="0" xfId="0" applyFont="1" applyFill="1" applyBorder="1" applyAlignment="1">
      <alignment horizontal="left"/>
    </xf>
    <xf numFmtId="0" fontId="60" fillId="0" borderId="0" xfId="0" applyFont="1" applyFill="1" applyBorder="1" applyAlignment="1">
      <alignment horizontal="left"/>
    </xf>
    <xf numFmtId="164" fontId="63" fillId="0" borderId="0" xfId="0" applyNumberFormat="1" applyFont="1" applyFill="1" applyBorder="1" applyAlignment="1">
      <alignment horizontal="right"/>
    </xf>
    <xf numFmtId="164" fontId="62" fillId="0" borderId="0" xfId="0" applyNumberFormat="1" applyFont="1" applyFill="1" applyBorder="1" applyAlignment="1">
      <alignment horizontal="right"/>
    </xf>
    <xf numFmtId="0" fontId="0" fillId="0" borderId="0" xfId="0" applyFill="1" applyBorder="1" applyAlignment="1">
      <alignment horizontal="right"/>
    </xf>
    <xf numFmtId="0" fontId="60" fillId="0" borderId="0" xfId="0" applyFont="1" applyFill="1" applyBorder="1" applyAlignment="1">
      <alignment horizontal="right"/>
    </xf>
    <xf numFmtId="0" fontId="61" fillId="0" borderId="0" xfId="0" applyFont="1" applyFill="1" applyBorder="1" applyAlignment="1">
      <alignment horizontal="right"/>
    </xf>
    <xf numFmtId="0" fontId="0" fillId="0" borderId="0" xfId="0" applyFill="1" applyBorder="1" applyAlignment="1">
      <alignment vertical="top" wrapText="1"/>
    </xf>
    <xf numFmtId="0" fontId="0" fillId="0" borderId="0" xfId="0" applyFill="1" applyBorder="1" applyAlignment="1">
      <alignment horizontal="left" wrapText="1"/>
    </xf>
    <xf numFmtId="0" fontId="60" fillId="0" borderId="0" xfId="0" applyFont="1" applyFill="1" applyBorder="1" applyAlignment="1">
      <alignment vertical="center" wrapText="1"/>
    </xf>
    <xf numFmtId="0" fontId="60" fillId="0" borderId="0" xfId="0" applyFont="1" applyFill="1" applyBorder="1" applyAlignment="1">
      <alignment vertical="top" wrapText="1"/>
    </xf>
    <xf numFmtId="0" fontId="20" fillId="0" borderId="0" xfId="0" applyFont="1" applyFill="1" applyBorder="1" applyAlignment="1">
      <alignment horizontal="right"/>
    </xf>
    <xf numFmtId="0" fontId="64" fillId="0" borderId="0" xfId="0" applyFont="1" applyFill="1" applyBorder="1" applyAlignment="1">
      <alignment horizontal="left" vertical="top"/>
    </xf>
    <xf numFmtId="0" fontId="65" fillId="0" borderId="0" xfId="0" applyFont="1" applyFill="1" applyBorder="1" applyAlignment="1">
      <alignment horizontal="left" vertical="top"/>
    </xf>
    <xf numFmtId="0" fontId="66" fillId="0" borderId="0" xfId="0" applyFont="1" applyFill="1" applyBorder="1" applyAlignment="1">
      <alignment horizontal="left" vertical="top"/>
    </xf>
    <xf numFmtId="166" fontId="0" fillId="0" borderId="0" xfId="0" applyNumberFormat="1" applyBorder="1"/>
    <xf numFmtId="167" fontId="0" fillId="0" borderId="0" xfId="0" applyNumberFormat="1" applyBorder="1"/>
    <xf numFmtId="0" fontId="57" fillId="0" borderId="0" xfId="0" applyFont="1" applyBorder="1"/>
    <xf numFmtId="167" fontId="57" fillId="0" borderId="0" xfId="0" applyNumberFormat="1" applyFont="1" applyBorder="1"/>
    <xf numFmtId="0" fontId="57" fillId="0" borderId="0" xfId="0" applyFont="1" applyFill="1" applyBorder="1"/>
    <xf numFmtId="166" fontId="57" fillId="0" borderId="0" xfId="0" applyNumberFormat="1" applyFont="1" applyBorder="1"/>
    <xf numFmtId="167" fontId="57" fillId="0" borderId="0" xfId="0" applyNumberFormat="1" applyFont="1" applyFill="1" applyBorder="1" applyAlignment="1">
      <alignment horizontal="right" vertical="top"/>
    </xf>
    <xf numFmtId="165" fontId="69" fillId="0" borderId="0" xfId="46" applyNumberFormat="1"/>
    <xf numFmtId="0" fontId="69" fillId="0" borderId="0" xfId="46"/>
    <xf numFmtId="3" fontId="69" fillId="0" borderId="0" xfId="46" applyNumberFormat="1"/>
    <xf numFmtId="1" fontId="69" fillId="0" borderId="0" xfId="46" applyNumberFormat="1"/>
    <xf numFmtId="15" fontId="0" fillId="0" borderId="0" xfId="0" applyNumberFormat="1" applyBorder="1"/>
    <xf numFmtId="0" fontId="20" fillId="0" borderId="0" xfId="0" applyFont="1" applyBorder="1" applyAlignment="1">
      <alignment horizontal="right"/>
    </xf>
    <xf numFmtId="0" fontId="60" fillId="0" borderId="0" xfId="0" applyFont="1" applyFill="1" applyBorder="1" applyAlignment="1">
      <alignment horizontal="left" wrapText="1"/>
    </xf>
    <xf numFmtId="168" fontId="67" fillId="0" borderId="0" xfId="0" applyNumberFormat="1" applyFont="1" applyFill="1" applyBorder="1" applyAlignment="1">
      <alignment horizontal="left" vertical="top"/>
    </xf>
    <xf numFmtId="168" fontId="68" fillId="0" borderId="0" xfId="0" applyNumberFormat="1" applyFont="1" applyFill="1" applyBorder="1" applyAlignment="1">
      <alignment horizontal="left" vertical="top"/>
    </xf>
    <xf numFmtId="49" fontId="91" fillId="0" borderId="0" xfId="299" applyNumberFormat="1" applyFont="1" applyBorder="1" applyAlignment="1"/>
    <xf numFmtId="49" fontId="91" fillId="0" borderId="0" xfId="301" applyNumberFormat="1" applyFont="1" applyBorder="1" applyAlignment="1"/>
    <xf numFmtId="49" fontId="91" fillId="0" borderId="0" xfId="300" applyNumberFormat="1" applyFont="1" applyBorder="1" applyAlignment="1"/>
    <xf numFmtId="49" fontId="91" fillId="0" borderId="0" xfId="9159" applyNumberFormat="1" applyFont="1" applyBorder="1" applyAlignment="1"/>
    <xf numFmtId="49" fontId="91" fillId="0" borderId="0" xfId="9160" applyNumberFormat="1" applyFont="1" applyBorder="1" applyAlignment="1"/>
    <xf numFmtId="49" fontId="91" fillId="0" borderId="0" xfId="9161" applyNumberFormat="1" applyFont="1" applyBorder="1" applyAlignment="1"/>
    <xf numFmtId="49" fontId="92" fillId="0" borderId="0" xfId="6508" applyNumberFormat="1" applyFont="1" applyBorder="1" applyAlignment="1"/>
    <xf numFmtId="0" fontId="2" fillId="0" borderId="0" xfId="6508" applyBorder="1"/>
    <xf numFmtId="49" fontId="93" fillId="0" borderId="0" xfId="6508" applyNumberFormat="1" applyFont="1" applyBorder="1" applyAlignment="1"/>
    <xf numFmtId="49" fontId="93" fillId="0" borderId="0" xfId="6508" applyNumberFormat="1" applyFont="1" applyBorder="1"/>
    <xf numFmtId="49" fontId="91" fillId="0" borderId="0" xfId="6508" applyNumberFormat="1" applyFont="1" applyBorder="1" applyAlignment="1"/>
    <xf numFmtId="1" fontId="91" fillId="0" borderId="0" xfId="6508" applyNumberFormat="1" applyFont="1" applyBorder="1" applyAlignment="1"/>
    <xf numFmtId="1" fontId="91" fillId="0" borderId="0" xfId="6508" applyNumberFormat="1" applyFont="1" applyBorder="1"/>
    <xf numFmtId="9" fontId="91" fillId="0" borderId="0" xfId="6508" applyNumberFormat="1" applyFont="1" applyBorder="1"/>
    <xf numFmtId="9" fontId="93" fillId="0" borderId="0" xfId="6508" applyNumberFormat="1" applyFont="1" applyBorder="1"/>
    <xf numFmtId="3" fontId="91" fillId="0" borderId="0" xfId="6508" applyNumberFormat="1" applyFont="1" applyBorder="1"/>
    <xf numFmtId="0" fontId="0" fillId="0" borderId="0" xfId="0"/>
    <xf numFmtId="165" fontId="0" fillId="0" borderId="0" xfId="0" applyNumberFormat="1"/>
    <xf numFmtId="0" fontId="0" fillId="0" borderId="0" xfId="0" applyAlignment="1">
      <alignment horizontal="right"/>
    </xf>
    <xf numFmtId="0" fontId="0" fillId="0" borderId="0" xfId="0" applyAlignment="1"/>
    <xf numFmtId="0" fontId="0" fillId="0" borderId="0" xfId="0" applyAlignment="1">
      <alignment horizontal="left"/>
    </xf>
    <xf numFmtId="10" fontId="69" fillId="0" borderId="0" xfId="46" applyNumberFormat="1"/>
    <xf numFmtId="0" fontId="3" fillId="0" borderId="0" xfId="0" applyFont="1" applyAlignment="1"/>
    <xf numFmtId="0" fontId="4" fillId="0" borderId="2" xfId="0" applyFont="1" applyBorder="1" applyAlignment="1">
      <alignment horizontal="center"/>
    </xf>
    <xf numFmtId="0" fontId="4" fillId="0" borderId="3" xfId="0" applyFont="1" applyBorder="1" applyAlignment="1"/>
    <xf numFmtId="0" fontId="4" fillId="0" borderId="3" xfId="0" applyFont="1" applyBorder="1" applyAlignment="1">
      <alignment horizontal="center"/>
    </xf>
    <xf numFmtId="0" fontId="4" fillId="0" borderId="21" xfId="0" applyFont="1" applyBorder="1" applyAlignment="1">
      <alignment horizontal="center"/>
    </xf>
    <xf numFmtId="0" fontId="4" fillId="0" borderId="4" xfId="0" applyFont="1" applyBorder="1" applyAlignment="1"/>
    <xf numFmtId="0" fontId="17" fillId="0" borderId="1" xfId="0" applyFont="1" applyBorder="1" applyAlignment="1">
      <alignment horizontal="right"/>
    </xf>
    <xf numFmtId="0" fontId="17" fillId="0" borderId="22" xfId="0" applyFont="1" applyBorder="1" applyAlignment="1">
      <alignment horizontal="right"/>
    </xf>
    <xf numFmtId="0" fontId="4" fillId="0" borderId="4" xfId="0" applyFont="1" applyBorder="1" applyAlignment="1">
      <alignment horizontal="center"/>
    </xf>
    <xf numFmtId="0" fontId="4" fillId="0" borderId="22" xfId="0" applyFont="1" applyBorder="1" applyAlignment="1">
      <alignment horizontal="right"/>
    </xf>
    <xf numFmtId="1" fontId="4" fillId="0" borderId="1" xfId="0" applyNumberFormat="1" applyFont="1" applyBorder="1" applyAlignment="1">
      <alignment horizontal="right"/>
    </xf>
    <xf numFmtId="0" fontId="5" fillId="0" borderId="1" xfId="0" applyFont="1" applyBorder="1" applyAlignment="1">
      <alignment horizontal="right"/>
    </xf>
    <xf numFmtId="0" fontId="4" fillId="0" borderId="1" xfId="0" applyFont="1" applyBorder="1" applyAlignment="1">
      <alignment horizontal="right"/>
    </xf>
    <xf numFmtId="0" fontId="9" fillId="0" borderId="4" xfId="0" applyFont="1" applyBorder="1" applyAlignment="1">
      <alignment horizontal="center"/>
    </xf>
    <xf numFmtId="0" fontId="10" fillId="0" borderId="1" xfId="0" applyFont="1" applyBorder="1" applyAlignment="1">
      <alignment horizontal="right"/>
    </xf>
    <xf numFmtId="0" fontId="4" fillId="0" borderId="9" xfId="0" applyFont="1" applyBorder="1" applyAlignment="1">
      <alignment horizontal="center"/>
    </xf>
    <xf numFmtId="0" fontId="5" fillId="0" borderId="10" xfId="0" applyFont="1" applyBorder="1" applyAlignment="1">
      <alignment horizontal="right"/>
    </xf>
    <xf numFmtId="0" fontId="4" fillId="0" borderId="7" xfId="0" applyFont="1" applyBorder="1" applyAlignment="1">
      <alignment horizontal="center"/>
    </xf>
    <xf numFmtId="0" fontId="5" fillId="0" borderId="8" xfId="0" applyFont="1" applyBorder="1" applyAlignment="1">
      <alignment horizontal="right"/>
    </xf>
    <xf numFmtId="0" fontId="4" fillId="0" borderId="5" xfId="0" applyFont="1" applyBorder="1" applyAlignment="1">
      <alignment horizontal="center"/>
    </xf>
    <xf numFmtId="0" fontId="18" fillId="0" borderId="11" xfId="0" applyFont="1" applyBorder="1" applyAlignment="1">
      <alignment horizontal="right"/>
    </xf>
    <xf numFmtId="0" fontId="19" fillId="0" borderId="11" xfId="0" applyFont="1" applyBorder="1" applyAlignment="1">
      <alignment horizontal="right"/>
    </xf>
    <xf numFmtId="1" fontId="57" fillId="0" borderId="0" xfId="0" applyNumberFormat="1" applyFont="1" applyAlignment="1">
      <alignment horizontal="right"/>
    </xf>
    <xf numFmtId="0" fontId="57" fillId="0" borderId="0" xfId="0" applyFont="1" applyAlignment="1">
      <alignment horizontal="right"/>
    </xf>
    <xf numFmtId="0" fontId="18" fillId="0" borderId="0" xfId="0" applyFont="1" applyBorder="1" applyAlignment="1">
      <alignment horizontal="right"/>
    </xf>
    <xf numFmtId="0" fontId="19" fillId="0" borderId="0" xfId="0" applyFont="1" applyBorder="1" applyAlignment="1">
      <alignment horizontal="right"/>
    </xf>
    <xf numFmtId="10" fontId="57" fillId="0" borderId="0" xfId="1" applyNumberFormat="1" applyFont="1" applyAlignment="1">
      <alignment horizontal="right"/>
    </xf>
    <xf numFmtId="0" fontId="18" fillId="0" borderId="0" xfId="0" applyFont="1" applyBorder="1" applyAlignment="1">
      <alignment horizontal="left"/>
    </xf>
    <xf numFmtId="0" fontId="19" fillId="0" borderId="0" xfId="0" applyFont="1" applyAlignment="1">
      <alignment horizontal="left"/>
    </xf>
    <xf numFmtId="0" fontId="12" fillId="0" borderId="0" xfId="0" applyFont="1" applyAlignment="1"/>
    <xf numFmtId="0" fontId="15" fillId="0" borderId="0" xfId="0" applyFont="1" applyAlignment="1"/>
    <xf numFmtId="0" fontId="20" fillId="0" borderId="0" xfId="0" applyFont="1" applyAlignment="1"/>
    <xf numFmtId="0" fontId="13" fillId="0" borderId="0" xfId="0" applyFont="1" applyAlignment="1"/>
    <xf numFmtId="169" fontId="0" fillId="0" borderId="0" xfId="1" applyNumberFormat="1" applyFont="1" applyAlignment="1">
      <alignment horizontal="right"/>
    </xf>
    <xf numFmtId="2" fontId="69" fillId="0" borderId="0" xfId="46" applyNumberFormat="1"/>
    <xf numFmtId="2" fontId="0" fillId="0" borderId="0" xfId="0" applyNumberFormat="1"/>
    <xf numFmtId="49" fontId="55" fillId="0" borderId="0" xfId="13299" applyNumberFormat="1" applyFont="1" applyAlignment="1"/>
    <xf numFmtId="0" fontId="17"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0" xfId="0" applyFont="1" applyFill="1" applyBorder="1" applyAlignment="1">
      <alignment horizontal="left" vertical="top"/>
    </xf>
    <xf numFmtId="164" fontId="22" fillId="0" borderId="0" xfId="0" applyNumberFormat="1" applyFont="1" applyFill="1" applyBorder="1" applyAlignment="1">
      <alignment horizontal="left" vertical="top" wrapText="1"/>
    </xf>
    <xf numFmtId="164" fontId="23" fillId="0" borderId="0" xfId="0" applyNumberFormat="1" applyFont="1" applyFill="1" applyBorder="1" applyAlignment="1">
      <alignment horizontal="left" vertical="top" wrapText="1"/>
    </xf>
    <xf numFmtId="0" fontId="3" fillId="0" borderId="0" xfId="0" applyFont="1"/>
    <xf numFmtId="0" fontId="0" fillId="0" borderId="0" xfId="0" applyFill="1" applyBorder="1" applyAlignment="1">
      <alignment horizontal="left" vertical="top"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21" xfId="0" applyFont="1" applyBorder="1" applyAlignment="1">
      <alignment horizontal="center" wrapText="1"/>
    </xf>
    <xf numFmtId="0" fontId="4" fillId="0" borderId="4" xfId="0" applyFont="1" applyBorder="1" applyAlignment="1">
      <alignment wrapText="1"/>
    </xf>
    <xf numFmtId="0" fontId="4" fillId="0" borderId="22" xfId="0" applyFont="1" applyBorder="1" applyAlignment="1"/>
    <xf numFmtId="0" fontId="17" fillId="0" borderId="1" xfId="0" applyFont="1" applyBorder="1" applyAlignment="1">
      <alignment horizontal="right" wrapText="1" indent="1"/>
    </xf>
    <xf numFmtId="0" fontId="4" fillId="0" borderId="4" xfId="0" applyFont="1" applyBorder="1" applyAlignment="1">
      <alignment horizontal="center" wrapText="1"/>
    </xf>
    <xf numFmtId="1" fontId="55" fillId="0" borderId="1" xfId="9175" applyNumberFormat="1" applyFont="1" applyBorder="1"/>
    <xf numFmtId="0" fontId="4" fillId="0" borderId="1" xfId="0" applyFont="1" applyBorder="1" applyAlignment="1">
      <alignment horizontal="right" wrapText="1" indent="1"/>
    </xf>
    <xf numFmtId="164" fontId="25" fillId="0" borderId="0" xfId="0" applyNumberFormat="1" applyFont="1" applyFill="1" applyBorder="1" applyAlignment="1">
      <alignment horizontal="left" vertical="top" wrapText="1"/>
    </xf>
    <xf numFmtId="0" fontId="1" fillId="0" borderId="1" xfId="9175" applyBorder="1"/>
    <xf numFmtId="0" fontId="6" fillId="0" borderId="22" xfId="0" applyFont="1" applyBorder="1" applyAlignment="1"/>
    <xf numFmtId="0" fontId="0" fillId="0" borderId="1" xfId="0" applyBorder="1"/>
    <xf numFmtId="0" fontId="26" fillId="0" borderId="0" xfId="0" applyFont="1" applyFill="1" applyBorder="1" applyAlignment="1">
      <alignment horizontal="left" vertical="top" wrapText="1"/>
    </xf>
    <xf numFmtId="0" fontId="7" fillId="0" borderId="22" xfId="0" applyFont="1" applyBorder="1" applyAlignment="1"/>
    <xf numFmtId="1" fontId="56" fillId="0" borderId="1" xfId="9175" applyNumberFormat="1" applyFont="1" applyBorder="1"/>
    <xf numFmtId="169" fontId="3" fillId="0" borderId="0" xfId="1" applyNumberFormat="1" applyFont="1" applyFill="1" applyBorder="1" applyAlignment="1">
      <alignment horizontal="left" vertical="top"/>
    </xf>
    <xf numFmtId="0" fontId="8" fillId="0" borderId="22" xfId="0" applyFont="1" applyBorder="1" applyAlignment="1"/>
    <xf numFmtId="1" fontId="4" fillId="0" borderId="1" xfId="0" applyNumberFormat="1" applyFont="1" applyBorder="1" applyAlignment="1">
      <alignment horizontal="right" wrapText="1" indent="1"/>
    </xf>
    <xf numFmtId="0" fontId="5" fillId="0" borderId="1" xfId="0" applyFont="1" applyBorder="1" applyAlignment="1">
      <alignment horizontal="right" wrapText="1" indent="1"/>
    </xf>
    <xf numFmtId="164" fontId="25" fillId="0" borderId="0" xfId="0" applyNumberFormat="1" applyFont="1" applyFill="1" applyBorder="1" applyAlignment="1">
      <alignment horizontal="center" vertical="top" wrapText="1"/>
    </xf>
    <xf numFmtId="10" fontId="3" fillId="0" borderId="0" xfId="1" applyNumberFormat="1" applyFont="1" applyFill="1" applyBorder="1" applyAlignment="1">
      <alignment horizontal="left" vertical="top"/>
    </xf>
    <xf numFmtId="1" fontId="56" fillId="0" borderId="1" xfId="9176" applyNumberFormat="1" applyFont="1" applyBorder="1"/>
    <xf numFmtId="0" fontId="17" fillId="0" borderId="22" xfId="0" applyFont="1" applyBorder="1" applyAlignment="1"/>
    <xf numFmtId="0" fontId="9" fillId="0" borderId="4" xfId="0" applyFont="1" applyBorder="1" applyAlignment="1">
      <alignment horizontal="center" wrapText="1"/>
    </xf>
    <xf numFmtId="0" fontId="10" fillId="0" borderId="22" xfId="0" applyFont="1" applyBorder="1" applyAlignment="1"/>
    <xf numFmtId="0" fontId="10" fillId="0" borderId="1" xfId="0" applyFont="1" applyBorder="1" applyAlignment="1">
      <alignment horizontal="right" wrapText="1" indent="1"/>
    </xf>
    <xf numFmtId="164" fontId="27" fillId="0" borderId="0" xfId="0" applyNumberFormat="1" applyFont="1" applyFill="1" applyBorder="1" applyAlignment="1">
      <alignment horizontal="left" vertical="top" wrapText="1"/>
    </xf>
    <xf numFmtId="164" fontId="23" fillId="0" borderId="0" xfId="0" applyNumberFormat="1" applyFont="1" applyFill="1" applyBorder="1" applyAlignment="1">
      <alignment horizontal="center" vertical="top" wrapText="1"/>
    </xf>
    <xf numFmtId="164" fontId="28" fillId="0" borderId="0" xfId="0" applyNumberFormat="1" applyFont="1" applyFill="1" applyBorder="1" applyAlignment="1">
      <alignment horizontal="center" vertical="top" wrapText="1"/>
    </xf>
    <xf numFmtId="0" fontId="4" fillId="0" borderId="9" xfId="0" applyFont="1" applyBorder="1" applyAlignment="1">
      <alignment horizontal="center" wrapText="1"/>
    </xf>
    <xf numFmtId="0" fontId="5" fillId="0" borderId="32" xfId="0" applyFont="1" applyBorder="1" applyAlignment="1"/>
    <xf numFmtId="0" fontId="4" fillId="0" borderId="7" xfId="0" applyFont="1" applyBorder="1" applyAlignment="1">
      <alignment horizontal="center" wrapText="1"/>
    </xf>
    <xf numFmtId="0" fontId="4" fillId="0" borderId="33" xfId="0" applyFont="1" applyBorder="1" applyAlignment="1"/>
    <xf numFmtId="1" fontId="56" fillId="0" borderId="1" xfId="9177" applyNumberFormat="1" applyFont="1" applyBorder="1"/>
    <xf numFmtId="1" fontId="56" fillId="0" borderId="1" xfId="9178" applyNumberFormat="1" applyFont="1" applyBorder="1"/>
    <xf numFmtId="164" fontId="31" fillId="0" borderId="0" xfId="0" applyNumberFormat="1" applyFont="1" applyFill="1" applyBorder="1" applyAlignment="1">
      <alignment horizontal="left" vertical="top" wrapText="1"/>
    </xf>
    <xf numFmtId="164" fontId="32" fillId="0" borderId="0" xfId="0" applyNumberFormat="1" applyFont="1" applyFill="1" applyBorder="1" applyAlignment="1">
      <alignment horizontal="left" vertical="top" wrapText="1"/>
    </xf>
    <xf numFmtId="164" fontId="31" fillId="0" borderId="0" xfId="0" applyNumberFormat="1" applyFont="1" applyFill="1" applyBorder="1" applyAlignment="1">
      <alignment horizontal="center" vertical="top" wrapText="1"/>
    </xf>
    <xf numFmtId="164" fontId="30" fillId="0" borderId="0" xfId="0" applyNumberFormat="1" applyFont="1" applyFill="1" applyBorder="1" applyAlignment="1">
      <alignment horizontal="left" vertical="top" wrapText="1"/>
    </xf>
    <xf numFmtId="164" fontId="33" fillId="0" borderId="0" xfId="0" applyNumberFormat="1" applyFont="1" applyFill="1" applyBorder="1" applyAlignment="1">
      <alignment horizontal="center" vertical="top" wrapText="1"/>
    </xf>
    <xf numFmtId="1" fontId="56" fillId="0" borderId="1" xfId="9179" applyNumberFormat="1" applyFont="1" applyBorder="1"/>
    <xf numFmtId="164" fontId="29" fillId="0" borderId="0" xfId="0" applyNumberFormat="1" applyFont="1" applyFill="1" applyBorder="1" applyAlignment="1">
      <alignment horizontal="left" vertical="top" wrapText="1"/>
    </xf>
    <xf numFmtId="1" fontId="56" fillId="0" borderId="1" xfId="9180" applyNumberFormat="1" applyFont="1" applyBorder="1"/>
    <xf numFmtId="49" fontId="55" fillId="0" borderId="0" xfId="9185" applyNumberFormat="1" applyFont="1" applyAlignment="1"/>
    <xf numFmtId="1" fontId="55" fillId="0" borderId="1" xfId="9181" applyNumberFormat="1" applyFont="1" applyBorder="1"/>
    <xf numFmtId="49" fontId="55" fillId="0" borderId="0" xfId="9182" applyNumberFormat="1" applyFont="1" applyAlignment="1"/>
    <xf numFmtId="1" fontId="55" fillId="0" borderId="1" xfId="9183" applyNumberFormat="1" applyFont="1" applyBorder="1"/>
    <xf numFmtId="0" fontId="5" fillId="0" borderId="22" xfId="0" applyFont="1" applyBorder="1" applyAlignment="1"/>
    <xf numFmtId="1" fontId="56" fillId="0" borderId="1" xfId="9184" applyNumberFormat="1" applyFont="1" applyBorder="1"/>
    <xf numFmtId="164" fontId="34" fillId="0" borderId="0" xfId="0" applyNumberFormat="1" applyFont="1" applyFill="1" applyBorder="1" applyAlignment="1">
      <alignment horizontal="left" vertical="top" wrapText="1"/>
    </xf>
    <xf numFmtId="164" fontId="35" fillId="0" borderId="0" xfId="0" applyNumberFormat="1" applyFont="1" applyFill="1" applyBorder="1" applyAlignment="1">
      <alignment horizontal="left" vertical="top" wrapText="1"/>
    </xf>
    <xf numFmtId="0" fontId="5" fillId="0" borderId="22" xfId="0" applyFont="1" applyBorder="1" applyAlignment="1">
      <alignment horizontal="right"/>
    </xf>
    <xf numFmtId="164" fontId="36" fillId="0" borderId="0" xfId="0" applyNumberFormat="1" applyFont="1" applyFill="1" applyBorder="1" applyAlignment="1">
      <alignment horizontal="left" vertical="top" wrapText="1"/>
    </xf>
    <xf numFmtId="164" fontId="37" fillId="0" borderId="0" xfId="0" applyNumberFormat="1" applyFont="1" applyFill="1" applyBorder="1" applyAlignment="1">
      <alignment horizontal="left" vertical="top" wrapText="1"/>
    </xf>
    <xf numFmtId="0" fontId="4" fillId="0" borderId="5" xfId="0" applyFont="1" applyBorder="1" applyAlignment="1">
      <alignment horizontal="center" wrapText="1"/>
    </xf>
    <xf numFmtId="0" fontId="4" fillId="0" borderId="34" xfId="0" applyFont="1" applyBorder="1" applyAlignment="1"/>
    <xf numFmtId="1" fontId="55" fillId="0" borderId="1" xfId="9186" applyNumberFormat="1" applyFont="1" applyBorder="1"/>
    <xf numFmtId="1" fontId="57" fillId="0" borderId="0" xfId="0" applyNumberFormat="1" applyFont="1" applyAlignment="1">
      <alignment horizontal="right" indent="1"/>
    </xf>
    <xf numFmtId="0" fontId="57" fillId="0" borderId="0" xfId="0" applyFont="1" applyAlignment="1">
      <alignment horizontal="right" indent="1"/>
    </xf>
    <xf numFmtId="0" fontId="18" fillId="0" borderId="0" xfId="0" applyFont="1" applyBorder="1" applyAlignment="1">
      <alignment horizontal="right" wrapText="1"/>
    </xf>
    <xf numFmtId="10" fontId="57" fillId="0" borderId="0" xfId="1" applyNumberFormat="1" applyFont="1" applyAlignment="1">
      <alignment horizontal="right" indent="1"/>
    </xf>
    <xf numFmtId="0" fontId="0" fillId="0" borderId="0" xfId="0" applyAlignment="1">
      <alignment horizontal="right" indent="1"/>
    </xf>
    <xf numFmtId="169" fontId="0" fillId="0" borderId="0" xfId="1" applyNumberFormat="1" applyFont="1" applyAlignment="1">
      <alignment horizontal="right" indent="1"/>
    </xf>
    <xf numFmtId="0" fontId="12" fillId="0" borderId="0" xfId="0" applyFont="1"/>
    <xf numFmtId="0" fontId="15" fillId="0" borderId="0" xfId="0" applyFont="1"/>
    <xf numFmtId="0" fontId="20" fillId="0" borderId="0" xfId="0" applyFont="1"/>
    <xf numFmtId="0" fontId="13" fillId="0" borderId="0" xfId="0" applyFont="1"/>
    <xf numFmtId="0" fontId="0" fillId="0" borderId="0" xfId="0" applyBorder="1" applyAlignment="1">
      <alignment horizontal="right"/>
    </xf>
    <xf numFmtId="0" fontId="0" fillId="0" borderId="0" xfId="0" applyFill="1" applyBorder="1"/>
    <xf numFmtId="3" fontId="20" fillId="0" borderId="0" xfId="0" applyNumberFormat="1" applyFont="1" applyBorder="1"/>
    <xf numFmtId="3" fontId="20" fillId="0" borderId="0" xfId="0" applyNumberFormat="1" applyFont="1" applyBorder="1" applyAlignment="1">
      <alignment horizontal="right" wrapText="1" indent="1"/>
    </xf>
    <xf numFmtId="3" fontId="20" fillId="0" borderId="0" xfId="0" applyNumberFormat="1" applyFont="1" applyFill="1" applyBorder="1"/>
    <xf numFmtId="0" fontId="94" fillId="0" borderId="0" xfId="0" applyFont="1" applyBorder="1"/>
    <xf numFmtId="0" fontId="20" fillId="0" borderId="0" xfId="0" applyFont="1" applyFill="1" applyBorder="1"/>
    <xf numFmtId="2" fontId="0" fillId="0" borderId="0" xfId="0" applyNumberFormat="1" applyBorder="1"/>
    <xf numFmtId="3" fontId="94" fillId="0" borderId="0" xfId="0" applyNumberFormat="1" applyFont="1" applyBorder="1"/>
    <xf numFmtId="2" fontId="0" fillId="0" borderId="0" xfId="0" applyNumberFormat="1" applyBorder="1" applyAlignment="1">
      <alignment horizontal="right"/>
    </xf>
    <xf numFmtId="1" fontId="17" fillId="0" borderId="1" xfId="0" applyNumberFormat="1" applyFont="1" applyBorder="1" applyAlignment="1">
      <alignment horizontal="right" wrapText="1" indent="1"/>
    </xf>
    <xf numFmtId="0" fontId="69" fillId="0" borderId="0" xfId="46" applyAlignment="1">
      <alignment horizontal="right"/>
    </xf>
    <xf numFmtId="2" fontId="69" fillId="0" borderId="0" xfId="46" applyNumberFormat="1" applyAlignment="1">
      <alignment horizontal="right"/>
    </xf>
    <xf numFmtId="0" fontId="69" fillId="0" borderId="0" xfId="46" applyFill="1" applyAlignment="1">
      <alignment horizontal="right"/>
    </xf>
    <xf numFmtId="3" fontId="0" fillId="0" borderId="0" xfId="0" applyNumberFormat="1" applyAlignment="1">
      <alignment horizontal="right"/>
    </xf>
    <xf numFmtId="164" fontId="95" fillId="0" borderId="35" xfId="0" applyNumberFormat="1" applyFont="1" applyFill="1" applyBorder="1" applyAlignment="1">
      <alignment horizontal="right" vertical="center" wrapText="1"/>
    </xf>
    <xf numFmtId="0" fontId="21" fillId="0" borderId="35" xfId="0" applyFont="1" applyFill="1" applyBorder="1" applyAlignment="1">
      <alignment horizontal="left" vertical="top" wrapText="1"/>
    </xf>
    <xf numFmtId="164" fontId="96" fillId="0" borderId="35" xfId="0" applyNumberFormat="1" applyFont="1" applyFill="1" applyBorder="1" applyAlignment="1">
      <alignment horizontal="right" vertical="center" wrapText="1"/>
    </xf>
    <xf numFmtId="49" fontId="0" fillId="0" borderId="0" xfId="0" applyNumberFormat="1" applyAlignment="1">
      <alignment horizontal="right"/>
    </xf>
    <xf numFmtId="49" fontId="55" fillId="0" borderId="0" xfId="13299" applyNumberFormat="1" applyFont="1" applyAlignment="1">
      <alignment horizontal="left"/>
    </xf>
    <xf numFmtId="0" fontId="4" fillId="0" borderId="21" xfId="0" applyFont="1" applyBorder="1" applyAlignment="1">
      <alignment horizontal="left"/>
    </xf>
    <xf numFmtId="0" fontId="4" fillId="0" borderId="1" xfId="0" applyFont="1" applyBorder="1" applyAlignment="1">
      <alignment horizontal="center"/>
    </xf>
    <xf numFmtId="0" fontId="4" fillId="0" borderId="22" xfId="0" applyFont="1" applyBorder="1" applyAlignment="1">
      <alignment horizontal="left"/>
    </xf>
    <xf numFmtId="1" fontId="55" fillId="0" borderId="1" xfId="9175" applyNumberFormat="1" applyFont="1" applyBorder="1" applyAlignment="1"/>
    <xf numFmtId="0" fontId="1" fillId="0" borderId="1" xfId="9175" applyBorder="1" applyAlignment="1"/>
    <xf numFmtId="0" fontId="6" fillId="0" borderId="22" xfId="0" applyFont="1" applyBorder="1" applyAlignment="1">
      <alignment horizontal="left"/>
    </xf>
    <xf numFmtId="0" fontId="0" fillId="0" borderId="1" xfId="0" applyBorder="1" applyAlignment="1"/>
    <xf numFmtId="0" fontId="7" fillId="0" borderId="22" xfId="0" applyFont="1" applyBorder="1" applyAlignment="1">
      <alignment horizontal="left"/>
    </xf>
    <xf numFmtId="1" fontId="56" fillId="0" borderId="1" xfId="9175" applyNumberFormat="1" applyFont="1" applyBorder="1" applyAlignment="1"/>
    <xf numFmtId="0" fontId="8" fillId="0" borderId="22" xfId="0" applyFont="1" applyBorder="1" applyAlignment="1">
      <alignment horizontal="left"/>
    </xf>
    <xf numFmtId="1" fontId="56" fillId="0" borderId="1" xfId="9176" applyNumberFormat="1" applyFont="1" applyBorder="1" applyAlignment="1"/>
    <xf numFmtId="0" fontId="17" fillId="0" borderId="22" xfId="0" applyFont="1" applyBorder="1" applyAlignment="1">
      <alignment horizontal="left"/>
    </xf>
    <xf numFmtId="1" fontId="17" fillId="0" borderId="1" xfId="0" applyNumberFormat="1" applyFont="1" applyBorder="1" applyAlignment="1">
      <alignment horizontal="right"/>
    </xf>
    <xf numFmtId="0" fontId="10" fillId="0" borderId="22" xfId="0" applyFont="1" applyBorder="1" applyAlignment="1">
      <alignment horizontal="left"/>
    </xf>
    <xf numFmtId="0" fontId="5" fillId="0" borderId="32" xfId="0" applyFont="1" applyBorder="1" applyAlignment="1">
      <alignment horizontal="left"/>
    </xf>
    <xf numFmtId="0" fontId="4" fillId="0" borderId="33" xfId="0" applyFont="1" applyBorder="1" applyAlignment="1">
      <alignment horizontal="left"/>
    </xf>
    <xf numFmtId="1" fontId="56" fillId="0" borderId="1" xfId="9177" applyNumberFormat="1" applyFont="1" applyBorder="1" applyAlignment="1"/>
    <xf numFmtId="1" fontId="56" fillId="0" borderId="1" xfId="9178" applyNumberFormat="1" applyFont="1" applyBorder="1" applyAlignment="1"/>
    <xf numFmtId="0" fontId="98" fillId="0" borderId="0" xfId="0" applyFont="1" applyFill="1" applyBorder="1" applyAlignment="1">
      <alignment horizontal="left" vertical="top"/>
    </xf>
    <xf numFmtId="1" fontId="56" fillId="0" borderId="1" xfId="9179" applyNumberFormat="1" applyFont="1" applyBorder="1" applyAlignment="1"/>
    <xf numFmtId="1" fontId="56" fillId="0" borderId="1" xfId="9180" applyNumberFormat="1" applyFont="1" applyBorder="1" applyAlignment="1"/>
    <xf numFmtId="49" fontId="55" fillId="0" borderId="1" xfId="9185" applyNumberFormat="1" applyFont="1" applyBorder="1" applyAlignment="1"/>
    <xf numFmtId="1" fontId="55" fillId="0" borderId="1" xfId="9181" applyNumberFormat="1" applyFont="1" applyBorder="1" applyAlignment="1"/>
    <xf numFmtId="0" fontId="98" fillId="0" borderId="22" xfId="0" applyFont="1" applyFill="1" applyBorder="1" applyAlignment="1">
      <alignment horizontal="left" vertical="top"/>
    </xf>
    <xf numFmtId="1" fontId="55" fillId="0" borderId="1" xfId="9183" applyNumberFormat="1" applyFont="1" applyBorder="1" applyAlignment="1"/>
    <xf numFmtId="164" fontId="99" fillId="0" borderId="1" xfId="0" applyNumberFormat="1" applyFont="1" applyFill="1" applyBorder="1" applyAlignment="1">
      <alignment horizontal="right"/>
    </xf>
    <xf numFmtId="0" fontId="5" fillId="0" borderId="22" xfId="0" applyFont="1" applyBorder="1" applyAlignment="1">
      <alignment horizontal="left"/>
    </xf>
    <xf numFmtId="1" fontId="56" fillId="0" borderId="1" xfId="9184" applyNumberFormat="1" applyFont="1" applyBorder="1" applyAlignment="1"/>
    <xf numFmtId="164" fontId="17" fillId="0" borderId="1" xfId="0" applyNumberFormat="1" applyFont="1" applyBorder="1" applyAlignment="1">
      <alignment horizontal="right"/>
    </xf>
    <xf numFmtId="0" fontId="4" fillId="0" borderId="34" xfId="0" applyFont="1" applyBorder="1" applyAlignment="1">
      <alignment horizontal="left"/>
    </xf>
    <xf numFmtId="164" fontId="100" fillId="0" borderId="36" xfId="0" applyNumberFormat="1" applyFont="1" applyFill="1" applyBorder="1" applyAlignment="1">
      <alignment horizontal="right"/>
    </xf>
    <xf numFmtId="164" fontId="100" fillId="0" borderId="37" xfId="0" applyNumberFormat="1" applyFont="1" applyFill="1" applyBorder="1" applyAlignment="1">
      <alignment horizontal="right"/>
    </xf>
    <xf numFmtId="0" fontId="4" fillId="0" borderId="33" xfId="0" applyFont="1" applyBorder="1" applyAlignment="1">
      <alignment horizontal="right"/>
    </xf>
    <xf numFmtId="0" fontId="19" fillId="0" borderId="0" xfId="0" applyFont="1" applyBorder="1" applyAlignment="1">
      <alignment horizontal="left"/>
    </xf>
    <xf numFmtId="169" fontId="20" fillId="0" borderId="0" xfId="1" applyNumberFormat="1" applyFont="1" applyAlignment="1">
      <alignment horizontal="right"/>
    </xf>
    <xf numFmtId="0" fontId="20" fillId="0" borderId="0" xfId="0" applyFont="1" applyAlignment="1">
      <alignment horizontal="left"/>
    </xf>
    <xf numFmtId="0" fontId="21" fillId="0" borderId="0" xfId="0" applyFont="1" applyAlignment="1">
      <alignment horizontal="left"/>
    </xf>
    <xf numFmtId="1" fontId="55" fillId="0" borderId="1" xfId="9186" applyNumberFormat="1" applyFont="1" applyBorder="1" applyAlignment="1"/>
    <xf numFmtId="0" fontId="4" fillId="0" borderId="3" xfId="0" applyFont="1" applyBorder="1" applyAlignment="1">
      <alignment horizontal="left"/>
    </xf>
    <xf numFmtId="0" fontId="4" fillId="0" borderId="1" xfId="0" applyFont="1" applyBorder="1" applyAlignment="1">
      <alignment horizontal="left"/>
    </xf>
    <xf numFmtId="1" fontId="55" fillId="0" borderId="0" xfId="9175" applyNumberFormat="1" applyFont="1" applyAlignment="1"/>
    <xf numFmtId="0" fontId="1" fillId="0" borderId="0" xfId="9175" applyAlignment="1"/>
    <xf numFmtId="0" fontId="6" fillId="0" borderId="1" xfId="0" applyFont="1" applyBorder="1" applyAlignment="1">
      <alignment horizontal="left"/>
    </xf>
    <xf numFmtId="0" fontId="7" fillId="0" borderId="1" xfId="0" applyFont="1" applyBorder="1" applyAlignment="1">
      <alignment horizontal="left"/>
    </xf>
    <xf numFmtId="1" fontId="56" fillId="0" borderId="0" xfId="9175" applyNumberFormat="1" applyFont="1" applyAlignment="1"/>
    <xf numFmtId="0" fontId="8" fillId="0" borderId="1" xfId="0" applyFont="1" applyBorder="1" applyAlignment="1">
      <alignment horizontal="left"/>
    </xf>
    <xf numFmtId="1" fontId="56" fillId="0" borderId="0" xfId="9176" applyNumberFormat="1" applyFont="1" applyAlignment="1"/>
    <xf numFmtId="0" fontId="17" fillId="0" borderId="1" xfId="0" applyFont="1" applyBorder="1" applyAlignment="1">
      <alignment horizontal="left"/>
    </xf>
    <xf numFmtId="0" fontId="10" fillId="0" borderId="1" xfId="0" applyFont="1" applyBorder="1" applyAlignment="1">
      <alignment horizontal="left"/>
    </xf>
    <xf numFmtId="0" fontId="5" fillId="0" borderId="10" xfId="0" applyFont="1" applyBorder="1" applyAlignment="1">
      <alignment horizontal="left"/>
    </xf>
    <xf numFmtId="0" fontId="4" fillId="0" borderId="8" xfId="0" applyFont="1" applyBorder="1" applyAlignment="1">
      <alignment horizontal="left"/>
    </xf>
    <xf numFmtId="1" fontId="56" fillId="0" borderId="0" xfId="9177" applyNumberFormat="1" applyFont="1" applyAlignment="1"/>
    <xf numFmtId="1" fontId="56" fillId="0" borderId="0" xfId="9178" applyNumberFormat="1" applyFont="1" applyAlignment="1"/>
    <xf numFmtId="1" fontId="56" fillId="0" borderId="0" xfId="9179" applyNumberFormat="1" applyFont="1" applyAlignment="1"/>
    <xf numFmtId="1" fontId="56" fillId="0" borderId="0" xfId="9180" applyNumberFormat="1" applyFont="1" applyAlignment="1"/>
    <xf numFmtId="0" fontId="98" fillId="0" borderId="1" xfId="0" applyFont="1" applyFill="1" applyBorder="1" applyAlignment="1">
      <alignment horizontal="left" vertical="top"/>
    </xf>
    <xf numFmtId="0" fontId="5" fillId="0" borderId="1" xfId="0" applyFont="1" applyBorder="1" applyAlignment="1">
      <alignment horizontal="left"/>
    </xf>
    <xf numFmtId="164" fontId="99" fillId="0" borderId="0" xfId="0" applyNumberFormat="1" applyFont="1" applyFill="1" applyBorder="1" applyAlignment="1">
      <alignment horizontal="right"/>
    </xf>
    <xf numFmtId="0" fontId="4" fillId="0" borderId="6" xfId="0" applyFont="1" applyBorder="1" applyAlignment="1">
      <alignment horizontal="left"/>
    </xf>
    <xf numFmtId="1" fontId="55" fillId="0" borderId="0" xfId="9186" applyNumberFormat="1" applyFont="1" applyAlignment="1"/>
    <xf numFmtId="1" fontId="55" fillId="0" borderId="0" xfId="9181" applyNumberFormat="1" applyFont="1" applyAlignment="1"/>
    <xf numFmtId="49" fontId="55" fillId="0" borderId="0" xfId="9182" applyNumberFormat="1" applyFont="1" applyAlignment="1">
      <alignment horizontal="left"/>
    </xf>
    <xf numFmtId="1" fontId="55" fillId="0" borderId="0" xfId="9183" applyNumberFormat="1" applyFont="1" applyAlignment="1"/>
    <xf numFmtId="1" fontId="56" fillId="0" borderId="0" xfId="9184" applyNumberFormat="1" applyFont="1" applyAlignment="1"/>
    <xf numFmtId="1" fontId="5" fillId="0" borderId="1" xfId="0" applyNumberFormat="1" applyFont="1" applyBorder="1" applyAlignment="1">
      <alignment horizontal="right"/>
    </xf>
    <xf numFmtId="1" fontId="0" fillId="0" borderId="0" xfId="0" applyNumberFormat="1" applyFill="1" applyBorder="1"/>
    <xf numFmtId="0" fontId="18" fillId="0" borderId="11" xfId="0" applyFont="1" applyBorder="1" applyAlignment="1">
      <alignment horizontal="right" wrapText="1"/>
    </xf>
    <xf numFmtId="0" fontId="19" fillId="0" borderId="11" xfId="0" applyFont="1" applyBorder="1" applyAlignment="1">
      <alignment horizontal="right" wrapText="1"/>
    </xf>
    <xf numFmtId="0" fontId="18" fillId="0" borderId="0" xfId="0" applyFont="1" applyBorder="1" applyAlignment="1">
      <alignment horizontal="left" wrapText="1"/>
    </xf>
    <xf numFmtId="0" fontId="19" fillId="0" borderId="0" xfId="0" applyFont="1" applyAlignment="1">
      <alignment horizontal="left" wrapText="1"/>
    </xf>
    <xf numFmtId="0" fontId="13" fillId="0" borderId="0" xfId="0" applyFont="1" applyAlignment="1">
      <alignment wrapText="1"/>
    </xf>
    <xf numFmtId="0" fontId="0" fillId="0" borderId="0" xfId="0" applyNumberFormat="1" applyBorder="1" applyAlignment="1">
      <alignment horizontal="left" wrapText="1"/>
    </xf>
  </cellXfs>
  <cellStyles count="16394">
    <cellStyle name="20% - Accent1" xfId="10" builtinId="30" customBuiltin="1"/>
    <cellStyle name="20% - Accent1 10" xfId="651"/>
    <cellStyle name="20% - Accent1 10 10" xfId="8671"/>
    <cellStyle name="20% - Accent1 10 10 2" xfId="15892"/>
    <cellStyle name="20% - Accent1 10 11" xfId="9391"/>
    <cellStyle name="20% - Accent1 10 2" xfId="1021"/>
    <cellStyle name="20% - Accent1 10 2 2" xfId="3654"/>
    <cellStyle name="20% - Accent1 10 2 2 2" xfId="10966"/>
    <cellStyle name="20% - Accent1 10 2 3" xfId="7085"/>
    <cellStyle name="20% - Accent1 10 2 3 2" xfId="14355"/>
    <cellStyle name="20% - Accent1 10 2 4" xfId="8670"/>
    <cellStyle name="20% - Accent1 10 2 4 2" xfId="15891"/>
    <cellStyle name="20% - Accent1 10 2 5" xfId="9650"/>
    <cellStyle name="20% - Accent1 10 3" xfId="1469"/>
    <cellStyle name="20% - Accent1 10 3 2" xfId="3655"/>
    <cellStyle name="20% - Accent1 10 3 2 2" xfId="10967"/>
    <cellStyle name="20% - Accent1 10 3 3" xfId="7084"/>
    <cellStyle name="20% - Accent1 10 3 3 2" xfId="14354"/>
    <cellStyle name="20% - Accent1 10 3 4" xfId="8669"/>
    <cellStyle name="20% - Accent1 10 3 4 2" xfId="15890"/>
    <cellStyle name="20% - Accent1 10 3 5" xfId="9851"/>
    <cellStyle name="20% - Accent1 10 4" xfId="2685"/>
    <cellStyle name="20% - Accent1 10 4 2" xfId="3656"/>
    <cellStyle name="20% - Accent1 10 4 2 2" xfId="10968"/>
    <cellStyle name="20% - Accent1 10 4 3" xfId="7083"/>
    <cellStyle name="20% - Accent1 10 4 3 2" xfId="14353"/>
    <cellStyle name="20% - Accent1 10 4 4" xfId="8668"/>
    <cellStyle name="20% - Accent1 10 4 4 2" xfId="15889"/>
    <cellStyle name="20% - Accent1 10 4 5" xfId="10378"/>
    <cellStyle name="20% - Accent1 10 5" xfId="2908"/>
    <cellStyle name="20% - Accent1 10 5 2" xfId="3657"/>
    <cellStyle name="20% - Accent1 10 5 2 2" xfId="10969"/>
    <cellStyle name="20% - Accent1 10 5 3" xfId="7082"/>
    <cellStyle name="20% - Accent1 10 5 3 2" xfId="14352"/>
    <cellStyle name="20% - Accent1 10 5 4" xfId="8667"/>
    <cellStyle name="20% - Accent1 10 5 4 2" xfId="15888"/>
    <cellStyle name="20% - Accent1 10 5 5" xfId="10576"/>
    <cellStyle name="20% - Accent1 10 6" xfId="3022"/>
    <cellStyle name="20% - Accent1 10 6 2" xfId="3658"/>
    <cellStyle name="20% - Accent1 10 6 2 2" xfId="10970"/>
    <cellStyle name="20% - Accent1 10 6 3" xfId="7081"/>
    <cellStyle name="20% - Accent1 10 6 3 2" xfId="14351"/>
    <cellStyle name="20% - Accent1 10 6 4" xfId="8666"/>
    <cellStyle name="20% - Accent1 10 6 4 2" xfId="15887"/>
    <cellStyle name="20% - Accent1 10 6 5" xfId="10668"/>
    <cellStyle name="20% - Accent1 10 7" xfId="3552"/>
    <cellStyle name="20% - Accent1 10 7 2" xfId="3659"/>
    <cellStyle name="20% - Accent1 10 7 2 2" xfId="10971"/>
    <cellStyle name="20% - Accent1 10 7 3" xfId="7080"/>
    <cellStyle name="20% - Accent1 10 7 3 2" xfId="14350"/>
    <cellStyle name="20% - Accent1 10 7 4" xfId="8665"/>
    <cellStyle name="20% - Accent1 10 7 4 2" xfId="15886"/>
    <cellStyle name="20% - Accent1 10 7 5" xfId="10928"/>
    <cellStyle name="20% - Accent1 10 8" xfId="3653"/>
    <cellStyle name="20% - Accent1 10 8 2" xfId="10965"/>
    <cellStyle name="20% - Accent1 10 9" xfId="7086"/>
    <cellStyle name="20% - Accent1 10 9 2" xfId="14356"/>
    <cellStyle name="20% - Accent1 11" xfId="658"/>
    <cellStyle name="20% - Accent1 11 10" xfId="8664"/>
    <cellStyle name="20% - Accent1 11 10 2" xfId="15885"/>
    <cellStyle name="20% - Accent1 11 11" xfId="9398"/>
    <cellStyle name="20% - Accent1 11 2" xfId="1028"/>
    <cellStyle name="20% - Accent1 11 2 2" xfId="3661"/>
    <cellStyle name="20% - Accent1 11 2 2 2" xfId="10973"/>
    <cellStyle name="20% - Accent1 11 2 3" xfId="7078"/>
    <cellStyle name="20% - Accent1 11 2 3 2" xfId="14348"/>
    <cellStyle name="20% - Accent1 11 2 4" xfId="8663"/>
    <cellStyle name="20% - Accent1 11 2 4 2" xfId="15884"/>
    <cellStyle name="20% - Accent1 11 2 5" xfId="9657"/>
    <cellStyle name="20% - Accent1 11 3" xfId="1476"/>
    <cellStyle name="20% - Accent1 11 3 2" xfId="3662"/>
    <cellStyle name="20% - Accent1 11 3 2 2" xfId="10974"/>
    <cellStyle name="20% - Accent1 11 3 3" xfId="7077"/>
    <cellStyle name="20% - Accent1 11 3 3 2" xfId="14347"/>
    <cellStyle name="20% - Accent1 11 3 4" xfId="8662"/>
    <cellStyle name="20% - Accent1 11 3 4 2" xfId="15883"/>
    <cellStyle name="20% - Accent1 11 3 5" xfId="9858"/>
    <cellStyle name="20% - Accent1 11 4" xfId="2692"/>
    <cellStyle name="20% - Accent1 11 4 2" xfId="3663"/>
    <cellStyle name="20% - Accent1 11 4 2 2" xfId="10975"/>
    <cellStyle name="20% - Accent1 11 4 3" xfId="7076"/>
    <cellStyle name="20% - Accent1 11 4 3 2" xfId="14346"/>
    <cellStyle name="20% - Accent1 11 4 4" xfId="8661"/>
    <cellStyle name="20% - Accent1 11 4 4 2" xfId="15882"/>
    <cellStyle name="20% - Accent1 11 4 5" xfId="10385"/>
    <cellStyle name="20% - Accent1 11 5" xfId="2915"/>
    <cellStyle name="20% - Accent1 11 5 2" xfId="3664"/>
    <cellStyle name="20% - Accent1 11 5 2 2" xfId="10976"/>
    <cellStyle name="20% - Accent1 11 5 3" xfId="7075"/>
    <cellStyle name="20% - Accent1 11 5 3 2" xfId="14345"/>
    <cellStyle name="20% - Accent1 11 5 4" xfId="8660"/>
    <cellStyle name="20% - Accent1 11 5 4 2" xfId="15881"/>
    <cellStyle name="20% - Accent1 11 5 5" xfId="10583"/>
    <cellStyle name="20% - Accent1 11 6" xfId="3029"/>
    <cellStyle name="20% - Accent1 11 6 2" xfId="3665"/>
    <cellStyle name="20% - Accent1 11 6 2 2" xfId="10977"/>
    <cellStyle name="20% - Accent1 11 6 3" xfId="7074"/>
    <cellStyle name="20% - Accent1 11 6 3 2" xfId="14344"/>
    <cellStyle name="20% - Accent1 11 6 4" xfId="8659"/>
    <cellStyle name="20% - Accent1 11 6 4 2" xfId="15880"/>
    <cellStyle name="20% - Accent1 11 6 5" xfId="10675"/>
    <cellStyle name="20% - Accent1 11 7" xfId="3559"/>
    <cellStyle name="20% - Accent1 11 7 2" xfId="3666"/>
    <cellStyle name="20% - Accent1 11 7 2 2" xfId="10978"/>
    <cellStyle name="20% - Accent1 11 7 3" xfId="7073"/>
    <cellStyle name="20% - Accent1 11 7 3 2" xfId="14343"/>
    <cellStyle name="20% - Accent1 11 7 4" xfId="8658"/>
    <cellStyle name="20% - Accent1 11 7 4 2" xfId="15879"/>
    <cellStyle name="20% - Accent1 11 7 5" xfId="10935"/>
    <cellStyle name="20% - Accent1 11 8" xfId="3660"/>
    <cellStyle name="20% - Accent1 11 8 2" xfId="10972"/>
    <cellStyle name="20% - Accent1 11 9" xfId="7079"/>
    <cellStyle name="20% - Accent1 11 9 2" xfId="14349"/>
    <cellStyle name="20% - Accent1 12" xfId="657"/>
    <cellStyle name="20% - Accent1 12 10" xfId="8657"/>
    <cellStyle name="20% - Accent1 12 10 2" xfId="15878"/>
    <cellStyle name="20% - Accent1 12 11" xfId="9397"/>
    <cellStyle name="20% - Accent1 12 2" xfId="1027"/>
    <cellStyle name="20% - Accent1 12 2 2" xfId="3668"/>
    <cellStyle name="20% - Accent1 12 2 2 2" xfId="10980"/>
    <cellStyle name="20% - Accent1 12 2 3" xfId="7071"/>
    <cellStyle name="20% - Accent1 12 2 3 2" xfId="14341"/>
    <cellStyle name="20% - Accent1 12 2 4" xfId="8656"/>
    <cellStyle name="20% - Accent1 12 2 4 2" xfId="15877"/>
    <cellStyle name="20% - Accent1 12 2 5" xfId="9656"/>
    <cellStyle name="20% - Accent1 12 3" xfId="1475"/>
    <cellStyle name="20% - Accent1 12 3 2" xfId="3669"/>
    <cellStyle name="20% - Accent1 12 3 2 2" xfId="10981"/>
    <cellStyle name="20% - Accent1 12 3 3" xfId="7070"/>
    <cellStyle name="20% - Accent1 12 3 3 2" xfId="14340"/>
    <cellStyle name="20% - Accent1 12 3 4" xfId="8655"/>
    <cellStyle name="20% - Accent1 12 3 4 2" xfId="15876"/>
    <cellStyle name="20% - Accent1 12 3 5" xfId="9857"/>
    <cellStyle name="20% - Accent1 12 4" xfId="2691"/>
    <cellStyle name="20% - Accent1 12 4 2" xfId="3670"/>
    <cellStyle name="20% - Accent1 12 4 2 2" xfId="10982"/>
    <cellStyle name="20% - Accent1 12 4 3" xfId="7069"/>
    <cellStyle name="20% - Accent1 12 4 3 2" xfId="14339"/>
    <cellStyle name="20% - Accent1 12 4 4" xfId="8654"/>
    <cellStyle name="20% - Accent1 12 4 4 2" xfId="15875"/>
    <cellStyle name="20% - Accent1 12 4 5" xfId="10384"/>
    <cellStyle name="20% - Accent1 12 5" xfId="2914"/>
    <cellStyle name="20% - Accent1 12 5 2" xfId="3671"/>
    <cellStyle name="20% - Accent1 12 5 2 2" xfId="10983"/>
    <cellStyle name="20% - Accent1 12 5 3" xfId="7068"/>
    <cellStyle name="20% - Accent1 12 5 3 2" xfId="14338"/>
    <cellStyle name="20% - Accent1 12 5 4" xfId="8653"/>
    <cellStyle name="20% - Accent1 12 5 4 2" xfId="15874"/>
    <cellStyle name="20% - Accent1 12 5 5" xfId="10582"/>
    <cellStyle name="20% - Accent1 12 6" xfId="3028"/>
    <cellStyle name="20% - Accent1 12 6 2" xfId="3672"/>
    <cellStyle name="20% - Accent1 12 6 2 2" xfId="10984"/>
    <cellStyle name="20% - Accent1 12 6 3" xfId="7067"/>
    <cellStyle name="20% - Accent1 12 6 3 2" xfId="14337"/>
    <cellStyle name="20% - Accent1 12 6 4" xfId="8652"/>
    <cellStyle name="20% - Accent1 12 6 4 2" xfId="15873"/>
    <cellStyle name="20% - Accent1 12 6 5" xfId="10674"/>
    <cellStyle name="20% - Accent1 12 7" xfId="3558"/>
    <cellStyle name="20% - Accent1 12 7 2" xfId="3673"/>
    <cellStyle name="20% - Accent1 12 7 2 2" xfId="10985"/>
    <cellStyle name="20% - Accent1 12 7 3" xfId="7066"/>
    <cellStyle name="20% - Accent1 12 7 3 2" xfId="14336"/>
    <cellStyle name="20% - Accent1 12 7 4" xfId="8651"/>
    <cellStyle name="20% - Accent1 12 7 4 2" xfId="15872"/>
    <cellStyle name="20% - Accent1 12 7 5" xfId="10934"/>
    <cellStyle name="20% - Accent1 12 8" xfId="3667"/>
    <cellStyle name="20% - Accent1 12 8 2" xfId="10979"/>
    <cellStyle name="20% - Accent1 12 9" xfId="7072"/>
    <cellStyle name="20% - Accent1 12 9 2" xfId="14342"/>
    <cellStyle name="20% - Accent1 13" xfId="691"/>
    <cellStyle name="20% - Accent1 13 2" xfId="3674"/>
    <cellStyle name="20% - Accent1 13 2 2" xfId="10986"/>
    <cellStyle name="20% - Accent1 13 3" xfId="7065"/>
    <cellStyle name="20% - Accent1 13 3 2" xfId="14335"/>
    <cellStyle name="20% - Accent1 13 4" xfId="8650"/>
    <cellStyle name="20% - Accent1 13 4 2" xfId="15871"/>
    <cellStyle name="20% - Accent1 13 5" xfId="9428"/>
    <cellStyle name="20% - Accent1 14" xfId="880"/>
    <cellStyle name="20% - Accent1 14 2" xfId="3675"/>
    <cellStyle name="20% - Accent1 14 2 2" xfId="10987"/>
    <cellStyle name="20% - Accent1 14 3" xfId="7064"/>
    <cellStyle name="20% - Accent1 14 3 2" xfId="14334"/>
    <cellStyle name="20% - Accent1 14 4" xfId="8649"/>
    <cellStyle name="20% - Accent1 14 4 2" xfId="15870"/>
    <cellStyle name="20% - Accent1 14 5" xfId="9516"/>
    <cellStyle name="20% - Accent1 15" xfId="741"/>
    <cellStyle name="20% - Accent1 16" xfId="1556"/>
    <cellStyle name="20% - Accent1 17" xfId="1511"/>
    <cellStyle name="20% - Accent1 18" xfId="721"/>
    <cellStyle name="20% - Accent1 19" xfId="1299"/>
    <cellStyle name="20% - Accent1 2" xfId="304"/>
    <cellStyle name="20% - Accent1 2 2" xfId="1667"/>
    <cellStyle name="20% - Accent1 2 3" xfId="1668"/>
    <cellStyle name="20% - Accent1 20" xfId="1612"/>
    <cellStyle name="20% - Accent1 21" xfId="1652"/>
    <cellStyle name="20% - Accent1 21 2" xfId="3685"/>
    <cellStyle name="20% - Accent1 21 2 2" xfId="10997"/>
    <cellStyle name="20% - Accent1 21 3" xfId="7063"/>
    <cellStyle name="20% - Accent1 21 3 2" xfId="14333"/>
    <cellStyle name="20% - Accent1 21 4" xfId="8648"/>
    <cellStyle name="20% - Accent1 21 4 2" xfId="15869"/>
    <cellStyle name="20% - Accent1 21 5" xfId="9886"/>
    <cellStyle name="20% - Accent1 22" xfId="2048"/>
    <cellStyle name="20% - Accent1 22 2" xfId="3686"/>
    <cellStyle name="20% - Accent1 22 2 2" xfId="10998"/>
    <cellStyle name="20% - Accent1 22 3" xfId="7062"/>
    <cellStyle name="20% - Accent1 22 3 2" xfId="14332"/>
    <cellStyle name="20% - Accent1 22 4" xfId="8647"/>
    <cellStyle name="20% - Accent1 22 4 2" xfId="15868"/>
    <cellStyle name="20% - Accent1 22 5" xfId="9947"/>
    <cellStyle name="20% - Accent1 23" xfId="2188"/>
    <cellStyle name="20% - Accent1 23 2" xfId="3687"/>
    <cellStyle name="20% - Accent1 23 2 2" xfId="10999"/>
    <cellStyle name="20% - Accent1 23 3" xfId="7061"/>
    <cellStyle name="20% - Accent1 23 3 2" xfId="14331"/>
    <cellStyle name="20% - Accent1 23 4" xfId="8646"/>
    <cellStyle name="20% - Accent1 23 4 2" xfId="15867"/>
    <cellStyle name="20% - Accent1 23 5" xfId="9976"/>
    <cellStyle name="20% - Accent1 24" xfId="2252"/>
    <cellStyle name="20% - Accent1 24 2" xfId="3688"/>
    <cellStyle name="20% - Accent1 24 2 2" xfId="11000"/>
    <cellStyle name="20% - Accent1 24 3" xfId="7060"/>
    <cellStyle name="20% - Accent1 24 3 2" xfId="14330"/>
    <cellStyle name="20% - Accent1 24 4" xfId="8645"/>
    <cellStyle name="20% - Accent1 24 4 2" xfId="15866"/>
    <cellStyle name="20% - Accent1 24 5" xfId="9996"/>
    <cellStyle name="20% - Accent1 25" xfId="2297"/>
    <cellStyle name="20% - Accent1 25 2" xfId="3689"/>
    <cellStyle name="20% - Accent1 25 2 2" xfId="11001"/>
    <cellStyle name="20% - Accent1 25 3" xfId="7059"/>
    <cellStyle name="20% - Accent1 25 3 2" xfId="14329"/>
    <cellStyle name="20% - Accent1 25 4" xfId="8644"/>
    <cellStyle name="20% - Accent1 25 4 2" xfId="15865"/>
    <cellStyle name="20% - Accent1 25 5" xfId="10017"/>
    <cellStyle name="20% - Accent1 26" xfId="2740"/>
    <cellStyle name="20% - Accent1 26 2" xfId="3690"/>
    <cellStyle name="20% - Accent1 26 2 2" xfId="11002"/>
    <cellStyle name="20% - Accent1 26 3" xfId="7058"/>
    <cellStyle name="20% - Accent1 26 3 2" xfId="14328"/>
    <cellStyle name="20% - Accent1 26 4" xfId="8643"/>
    <cellStyle name="20% - Accent1 26 4 2" xfId="15864"/>
    <cellStyle name="20% - Accent1 26 5" xfId="10425"/>
    <cellStyle name="20% - Accent1 27" xfId="2955"/>
    <cellStyle name="20% - Accent1 27 2" xfId="3691"/>
    <cellStyle name="20% - Accent1 27 2 2" xfId="11003"/>
    <cellStyle name="20% - Accent1 27 3" xfId="7057"/>
    <cellStyle name="20% - Accent1 27 3 2" xfId="14327"/>
    <cellStyle name="20% - Accent1 27 4" xfId="8642"/>
    <cellStyle name="20% - Accent1 27 4 2" xfId="15863"/>
    <cellStyle name="20% - Accent1 27 5" xfId="10615"/>
    <cellStyle name="20% - Accent1 28" xfId="3313"/>
    <cellStyle name="20% - Accent1 28 2" xfId="3692"/>
    <cellStyle name="20% - Accent1 28 2 2" xfId="11004"/>
    <cellStyle name="20% - Accent1 28 3" xfId="7056"/>
    <cellStyle name="20% - Accent1 28 3 2" xfId="14326"/>
    <cellStyle name="20% - Accent1 28 4" xfId="8641"/>
    <cellStyle name="20% - Accent1 28 4 2" xfId="15862"/>
    <cellStyle name="20% - Accent1 28 5" xfId="10731"/>
    <cellStyle name="20% - Accent1 29" xfId="3652"/>
    <cellStyle name="20% - Accent1 29 2" xfId="10964"/>
    <cellStyle name="20% - Accent1 3" xfId="305"/>
    <cellStyle name="20% - Accent1 3 2" xfId="1669"/>
    <cellStyle name="20% - Accent1 3 3" xfId="1670"/>
    <cellStyle name="20% - Accent1 30" xfId="7087"/>
    <cellStyle name="20% - Accent1 30 2" xfId="14357"/>
    <cellStyle name="20% - Accent1 31" xfId="8672"/>
    <cellStyle name="20% - Accent1 31 2" xfId="15893"/>
    <cellStyle name="20% - Accent1 32" xfId="9162"/>
    <cellStyle name="20% - Accent1 4" xfId="401"/>
    <cellStyle name="20% - Accent1 4 10" xfId="2419"/>
    <cellStyle name="20% - Accent1 4 10 2" xfId="3697"/>
    <cellStyle name="20% - Accent1 4 10 2 2" xfId="11009"/>
    <cellStyle name="20% - Accent1 4 10 3" xfId="7054"/>
    <cellStyle name="20% - Accent1 4 10 3 2" xfId="14324"/>
    <cellStyle name="20% - Accent1 4 10 4" xfId="8639"/>
    <cellStyle name="20% - Accent1 4 10 4 2" xfId="15860"/>
    <cellStyle name="20% - Accent1 4 10 5" xfId="10127"/>
    <cellStyle name="20% - Accent1 4 11" xfId="2800"/>
    <cellStyle name="20% - Accent1 4 11 2" xfId="3698"/>
    <cellStyle name="20% - Accent1 4 11 2 2" xfId="11010"/>
    <cellStyle name="20% - Accent1 4 11 3" xfId="7053"/>
    <cellStyle name="20% - Accent1 4 11 3 2" xfId="14323"/>
    <cellStyle name="20% - Accent1 4 11 4" xfId="8638"/>
    <cellStyle name="20% - Accent1 4 11 4 2" xfId="15859"/>
    <cellStyle name="20% - Accent1 4 11 5" xfId="10480"/>
    <cellStyle name="20% - Accent1 4 12" xfId="2973"/>
    <cellStyle name="20% - Accent1 4 12 2" xfId="3699"/>
    <cellStyle name="20% - Accent1 4 12 2 2" xfId="11011"/>
    <cellStyle name="20% - Accent1 4 12 3" xfId="7052"/>
    <cellStyle name="20% - Accent1 4 12 3 2" xfId="14322"/>
    <cellStyle name="20% - Accent1 4 12 4" xfId="8637"/>
    <cellStyle name="20% - Accent1 4 12 4 2" xfId="15858"/>
    <cellStyle name="20% - Accent1 4 12 5" xfId="10630"/>
    <cellStyle name="20% - Accent1 4 13" xfId="3352"/>
    <cellStyle name="20% - Accent1 4 13 2" xfId="3700"/>
    <cellStyle name="20% - Accent1 4 13 2 2" xfId="11012"/>
    <cellStyle name="20% - Accent1 4 13 3" xfId="7051"/>
    <cellStyle name="20% - Accent1 4 13 3 2" xfId="14321"/>
    <cellStyle name="20% - Accent1 4 13 4" xfId="8636"/>
    <cellStyle name="20% - Accent1 4 13 4 2" xfId="15857"/>
    <cellStyle name="20% - Accent1 4 13 5" xfId="10746"/>
    <cellStyle name="20% - Accent1 4 14" xfId="3696"/>
    <cellStyle name="20% - Accent1 4 14 2" xfId="11008"/>
    <cellStyle name="20% - Accent1 4 15" xfId="7055"/>
    <cellStyle name="20% - Accent1 4 15 2" xfId="14325"/>
    <cellStyle name="20% - Accent1 4 16" xfId="8640"/>
    <cellStyle name="20% - Accent1 4 16 2" xfId="15861"/>
    <cellStyle name="20% - Accent1 4 17" xfId="9214"/>
    <cellStyle name="20% - Accent1 4 2" xfId="556"/>
    <cellStyle name="20% - Accent1 4 2 10" xfId="2792"/>
    <cellStyle name="20% - Accent1 4 2 10 2" xfId="3702"/>
    <cellStyle name="20% - Accent1 4 2 10 2 2" xfId="11014"/>
    <cellStyle name="20% - Accent1 4 2 10 3" xfId="7049"/>
    <cellStyle name="20% - Accent1 4 2 10 3 2" xfId="14319"/>
    <cellStyle name="20% - Accent1 4 2 10 4" xfId="8634"/>
    <cellStyle name="20% - Accent1 4 2 10 4 2" xfId="15855"/>
    <cellStyle name="20% - Accent1 4 2 10 5" xfId="10472"/>
    <cellStyle name="20% - Accent1 4 2 11" xfId="3454"/>
    <cellStyle name="20% - Accent1 4 2 11 2" xfId="3703"/>
    <cellStyle name="20% - Accent1 4 2 11 2 2" xfId="11015"/>
    <cellStyle name="20% - Accent1 4 2 11 3" xfId="7048"/>
    <cellStyle name="20% - Accent1 4 2 11 3 2" xfId="14318"/>
    <cellStyle name="20% - Accent1 4 2 11 4" xfId="8633"/>
    <cellStyle name="20% - Accent1 4 2 11 4 2" xfId="15854"/>
    <cellStyle name="20% - Accent1 4 2 11 5" xfId="10832"/>
    <cellStyle name="20% - Accent1 4 2 12" xfId="3701"/>
    <cellStyle name="20% - Accent1 4 2 12 2" xfId="11013"/>
    <cellStyle name="20% - Accent1 4 2 13" xfId="7050"/>
    <cellStyle name="20% - Accent1 4 2 13 2" xfId="14320"/>
    <cellStyle name="20% - Accent1 4 2 14" xfId="8635"/>
    <cellStyle name="20% - Accent1 4 2 14 2" xfId="15856"/>
    <cellStyle name="20% - Accent1 4 2 15" xfId="9299"/>
    <cellStyle name="20% - Accent1 4 2 2" xfId="929"/>
    <cellStyle name="20% - Accent1 4 2 2 2" xfId="3704"/>
    <cellStyle name="20% - Accent1 4 2 2 2 2" xfId="11016"/>
    <cellStyle name="20% - Accent1 4 2 2 3" xfId="7047"/>
    <cellStyle name="20% - Accent1 4 2 2 3 2" xfId="14317"/>
    <cellStyle name="20% - Accent1 4 2 2 4" xfId="8632"/>
    <cellStyle name="20% - Accent1 4 2 2 4 2" xfId="15853"/>
    <cellStyle name="20% - Accent1 4 2 2 5" xfId="9561"/>
    <cellStyle name="20% - Accent1 4 2 3" xfId="1372"/>
    <cellStyle name="20% - Accent1 4 2 3 2" xfId="3705"/>
    <cellStyle name="20% - Accent1 4 2 3 2 2" xfId="11017"/>
    <cellStyle name="20% - Accent1 4 2 3 3" xfId="7046"/>
    <cellStyle name="20% - Accent1 4 2 3 3 2" xfId="14316"/>
    <cellStyle name="20% - Accent1 4 2 3 4" xfId="8631"/>
    <cellStyle name="20% - Accent1 4 2 3 4 2" xfId="15852"/>
    <cellStyle name="20% - Accent1 4 2 3 5" xfId="9755"/>
    <cellStyle name="20% - Accent1 4 2 4" xfId="1672"/>
    <cellStyle name="20% - Accent1 4 2 4 2" xfId="3706"/>
    <cellStyle name="20% - Accent1 4 2 4 2 2" xfId="11018"/>
    <cellStyle name="20% - Accent1 4 2 4 3" xfId="7045"/>
    <cellStyle name="20% - Accent1 4 2 4 3 2" xfId="14315"/>
    <cellStyle name="20% - Accent1 4 2 4 4" xfId="8630"/>
    <cellStyle name="20% - Accent1 4 2 4 4 2" xfId="15851"/>
    <cellStyle name="20% - Accent1 4 2 4 5" xfId="9887"/>
    <cellStyle name="20% - Accent1 4 2 5" xfId="2034"/>
    <cellStyle name="20% - Accent1 4 2 5 2" xfId="3707"/>
    <cellStyle name="20% - Accent1 4 2 5 2 2" xfId="11019"/>
    <cellStyle name="20% - Accent1 4 2 5 3" xfId="7044"/>
    <cellStyle name="20% - Accent1 4 2 5 3 2" xfId="14314"/>
    <cellStyle name="20% - Accent1 4 2 5 4" xfId="8629"/>
    <cellStyle name="20% - Accent1 4 2 5 4 2" xfId="15850"/>
    <cellStyle name="20% - Accent1 4 2 5 5" xfId="9946"/>
    <cellStyle name="20% - Accent1 4 2 6" xfId="2184"/>
    <cellStyle name="20% - Accent1 4 2 6 2" xfId="3708"/>
    <cellStyle name="20% - Accent1 4 2 6 2 2" xfId="11020"/>
    <cellStyle name="20% - Accent1 4 2 6 3" xfId="7043"/>
    <cellStyle name="20% - Accent1 4 2 6 3 2" xfId="14313"/>
    <cellStyle name="20% - Accent1 4 2 6 4" xfId="8628"/>
    <cellStyle name="20% - Accent1 4 2 6 4 2" xfId="15849"/>
    <cellStyle name="20% - Accent1 4 2 6 5" xfId="9975"/>
    <cellStyle name="20% - Accent1 4 2 7" xfId="2249"/>
    <cellStyle name="20% - Accent1 4 2 7 2" xfId="3709"/>
    <cellStyle name="20% - Accent1 4 2 7 2 2" xfId="11021"/>
    <cellStyle name="20% - Accent1 4 2 7 3" xfId="7042"/>
    <cellStyle name="20% - Accent1 4 2 7 3 2" xfId="14312"/>
    <cellStyle name="20% - Accent1 4 2 7 4" xfId="8627"/>
    <cellStyle name="20% - Accent1 4 2 7 4 2" xfId="15848"/>
    <cellStyle name="20% - Accent1 4 2 7 5" xfId="9995"/>
    <cellStyle name="20% - Accent1 4 2 8" xfId="2586"/>
    <cellStyle name="20% - Accent1 4 2 8 2" xfId="3710"/>
    <cellStyle name="20% - Accent1 4 2 8 2 2" xfId="11022"/>
    <cellStyle name="20% - Accent1 4 2 8 3" xfId="7041"/>
    <cellStyle name="20% - Accent1 4 2 8 3 2" xfId="14311"/>
    <cellStyle name="20% - Accent1 4 2 8 4" xfId="8626"/>
    <cellStyle name="20% - Accent1 4 2 8 4 2" xfId="15847"/>
    <cellStyle name="20% - Accent1 4 2 8 5" xfId="10280"/>
    <cellStyle name="20% - Accent1 4 2 9" xfId="2365"/>
    <cellStyle name="20% - Accent1 4 2 9 2" xfId="3711"/>
    <cellStyle name="20% - Accent1 4 2 9 2 2" xfId="11023"/>
    <cellStyle name="20% - Accent1 4 2 9 3" xfId="7040"/>
    <cellStyle name="20% - Accent1 4 2 9 3 2" xfId="14310"/>
    <cellStyle name="20% - Accent1 4 2 9 4" xfId="8625"/>
    <cellStyle name="20% - Accent1 4 2 9 4 2" xfId="15846"/>
    <cellStyle name="20% - Accent1 4 2 9 5" xfId="10083"/>
    <cellStyle name="20% - Accent1 4 3" xfId="525"/>
    <cellStyle name="20% - Accent1 4 3 10" xfId="2293"/>
    <cellStyle name="20% - Accent1 4 3 10 2" xfId="3713"/>
    <cellStyle name="20% - Accent1 4 3 10 2 2" xfId="11025"/>
    <cellStyle name="20% - Accent1 4 3 10 3" xfId="7038"/>
    <cellStyle name="20% - Accent1 4 3 10 3 2" xfId="14308"/>
    <cellStyle name="20% - Accent1 4 3 10 4" xfId="8623"/>
    <cellStyle name="20% - Accent1 4 3 10 4 2" xfId="15844"/>
    <cellStyle name="20% - Accent1 4 3 10 5" xfId="10013"/>
    <cellStyle name="20% - Accent1 4 3 11" xfId="3428"/>
    <cellStyle name="20% - Accent1 4 3 11 2" xfId="3714"/>
    <cellStyle name="20% - Accent1 4 3 11 2 2" xfId="11026"/>
    <cellStyle name="20% - Accent1 4 3 11 3" xfId="7037"/>
    <cellStyle name="20% - Accent1 4 3 11 3 2" xfId="14307"/>
    <cellStyle name="20% - Accent1 4 3 11 4" xfId="8622"/>
    <cellStyle name="20% - Accent1 4 3 11 4 2" xfId="15843"/>
    <cellStyle name="20% - Accent1 4 3 11 5" xfId="10809"/>
    <cellStyle name="20% - Accent1 4 3 12" xfId="3712"/>
    <cellStyle name="20% - Accent1 4 3 12 2" xfId="11024"/>
    <cellStyle name="20% - Accent1 4 3 13" xfId="7039"/>
    <cellStyle name="20% - Accent1 4 3 13 2" xfId="14309"/>
    <cellStyle name="20% - Accent1 4 3 14" xfId="8624"/>
    <cellStyle name="20% - Accent1 4 3 14 2" xfId="15845"/>
    <cellStyle name="20% - Accent1 4 3 15" xfId="9276"/>
    <cellStyle name="20% - Accent1 4 3 2" xfId="901"/>
    <cellStyle name="20% - Accent1 4 3 2 2" xfId="3715"/>
    <cellStyle name="20% - Accent1 4 3 2 2 2" xfId="11027"/>
    <cellStyle name="20% - Accent1 4 3 2 3" xfId="7036"/>
    <cellStyle name="20% - Accent1 4 3 2 3 2" xfId="14306"/>
    <cellStyle name="20% - Accent1 4 3 2 4" xfId="8621"/>
    <cellStyle name="20% - Accent1 4 3 2 4 2" xfId="15842"/>
    <cellStyle name="20% - Accent1 4 3 2 5" xfId="9536"/>
    <cellStyle name="20% - Accent1 4 3 3" xfId="1342"/>
    <cellStyle name="20% - Accent1 4 3 3 2" xfId="3716"/>
    <cellStyle name="20% - Accent1 4 3 3 2 2" xfId="11028"/>
    <cellStyle name="20% - Accent1 4 3 3 3" xfId="7035"/>
    <cellStyle name="20% - Accent1 4 3 3 3 2" xfId="14305"/>
    <cellStyle name="20% - Accent1 4 3 3 4" xfId="8620"/>
    <cellStyle name="20% - Accent1 4 3 3 4 2" xfId="15841"/>
    <cellStyle name="20% - Accent1 4 3 3 5" xfId="9732"/>
    <cellStyle name="20% - Accent1 4 3 4" xfId="1673"/>
    <cellStyle name="20% - Accent1 4 3 5" xfId="2032"/>
    <cellStyle name="20% - Accent1 4 3 6" xfId="2183"/>
    <cellStyle name="20% - Accent1 4 3 7" xfId="2248"/>
    <cellStyle name="20% - Accent1 4 3 8" xfId="2555"/>
    <cellStyle name="20% - Accent1 4 3 8 2" xfId="3721"/>
    <cellStyle name="20% - Accent1 4 3 8 2 2" xfId="11033"/>
    <cellStyle name="20% - Accent1 4 3 8 3" xfId="7034"/>
    <cellStyle name="20% - Accent1 4 3 8 3 2" xfId="14304"/>
    <cellStyle name="20% - Accent1 4 3 8 4" xfId="8619"/>
    <cellStyle name="20% - Accent1 4 3 8 4 2" xfId="15840"/>
    <cellStyle name="20% - Accent1 4 3 8 5" xfId="10250"/>
    <cellStyle name="20% - Accent1 4 3 9" xfId="2283"/>
    <cellStyle name="20% - Accent1 4 3 9 2" xfId="3722"/>
    <cellStyle name="20% - Accent1 4 3 9 2 2" xfId="11034"/>
    <cellStyle name="20% - Accent1 4 3 9 3" xfId="7033"/>
    <cellStyle name="20% - Accent1 4 3 9 3 2" xfId="14303"/>
    <cellStyle name="20% - Accent1 4 3 9 4" xfId="8618"/>
    <cellStyle name="20% - Accent1 4 3 9 4 2" xfId="15839"/>
    <cellStyle name="20% - Accent1 4 3 9 5" xfId="10003"/>
    <cellStyle name="20% - Accent1 4 4" xfId="781"/>
    <cellStyle name="20% - Accent1 4 4 2" xfId="3723"/>
    <cellStyle name="20% - Accent1 4 4 2 2" xfId="11035"/>
    <cellStyle name="20% - Accent1 4 4 3" xfId="7032"/>
    <cellStyle name="20% - Accent1 4 4 3 2" xfId="14302"/>
    <cellStyle name="20% - Accent1 4 4 4" xfId="8617"/>
    <cellStyle name="20% - Accent1 4 4 4 2" xfId="15838"/>
    <cellStyle name="20% - Accent1 4 4 5" xfId="9458"/>
    <cellStyle name="20% - Accent1 4 5" xfId="701"/>
    <cellStyle name="20% - Accent1 4 5 2" xfId="3724"/>
    <cellStyle name="20% - Accent1 4 5 2 2" xfId="11036"/>
    <cellStyle name="20% - Accent1 4 5 3" xfId="7031"/>
    <cellStyle name="20% - Accent1 4 5 3 2" xfId="14301"/>
    <cellStyle name="20% - Accent1 4 5 4" xfId="8616"/>
    <cellStyle name="20% - Accent1 4 5 4 2" xfId="15837"/>
    <cellStyle name="20% - Accent1 4 5 5" xfId="9437"/>
    <cellStyle name="20% - Accent1 4 6" xfId="1671"/>
    <cellStyle name="20% - Accent1 4 7" xfId="2037"/>
    <cellStyle name="20% - Accent1 4 8" xfId="2186"/>
    <cellStyle name="20% - Accent1 4 9" xfId="2251"/>
    <cellStyle name="20% - Accent1 5" xfId="439"/>
    <cellStyle name="20% - Accent1 5 10" xfId="2470"/>
    <cellStyle name="20% - Accent1 5 10 2" xfId="3730"/>
    <cellStyle name="20% - Accent1 5 10 2 2" xfId="11042"/>
    <cellStyle name="20% - Accent1 5 10 3" xfId="7029"/>
    <cellStyle name="20% - Accent1 5 10 3 2" xfId="14299"/>
    <cellStyle name="20% - Accent1 5 10 4" xfId="8614"/>
    <cellStyle name="20% - Accent1 5 10 4 2" xfId="15835"/>
    <cellStyle name="20% - Accent1 5 10 5" xfId="10168"/>
    <cellStyle name="20% - Accent1 5 11" xfId="2647"/>
    <cellStyle name="20% - Accent1 5 11 2" xfId="3731"/>
    <cellStyle name="20% - Accent1 5 11 2 2" xfId="11043"/>
    <cellStyle name="20% - Accent1 5 11 3" xfId="7028"/>
    <cellStyle name="20% - Accent1 5 11 3 2" xfId="14298"/>
    <cellStyle name="20% - Accent1 5 11 4" xfId="8613"/>
    <cellStyle name="20% - Accent1 5 11 4 2" xfId="15834"/>
    <cellStyle name="20% - Accent1 5 11 5" xfId="10340"/>
    <cellStyle name="20% - Accent1 5 12" xfId="2332"/>
    <cellStyle name="20% - Accent1 5 12 2" xfId="3732"/>
    <cellStyle name="20% - Accent1 5 12 2 2" xfId="11044"/>
    <cellStyle name="20% - Accent1 5 12 3" xfId="7027"/>
    <cellStyle name="20% - Accent1 5 12 3 2" xfId="14297"/>
    <cellStyle name="20% - Accent1 5 12 4" xfId="8612"/>
    <cellStyle name="20% - Accent1 5 12 4 2" xfId="15833"/>
    <cellStyle name="20% - Accent1 5 12 5" xfId="10051"/>
    <cellStyle name="20% - Accent1 5 13" xfId="3375"/>
    <cellStyle name="20% - Accent1 5 13 2" xfId="3733"/>
    <cellStyle name="20% - Accent1 5 13 2 2" xfId="11045"/>
    <cellStyle name="20% - Accent1 5 13 3" xfId="7026"/>
    <cellStyle name="20% - Accent1 5 13 3 2" xfId="14296"/>
    <cellStyle name="20% - Accent1 5 13 4" xfId="8611"/>
    <cellStyle name="20% - Accent1 5 13 4 2" xfId="15832"/>
    <cellStyle name="20% - Accent1 5 13 5" xfId="10762"/>
    <cellStyle name="20% - Accent1 5 14" xfId="3729"/>
    <cellStyle name="20% - Accent1 5 14 2" xfId="11041"/>
    <cellStyle name="20% - Accent1 5 15" xfId="7030"/>
    <cellStyle name="20% - Accent1 5 15 2" xfId="14300"/>
    <cellStyle name="20% - Accent1 5 16" xfId="8615"/>
    <cellStyle name="20% - Accent1 5 16 2" xfId="15836"/>
    <cellStyle name="20% - Accent1 5 17" xfId="9230"/>
    <cellStyle name="20% - Accent1 5 2" xfId="576"/>
    <cellStyle name="20% - Accent1 5 2 10" xfId="8610"/>
    <cellStyle name="20% - Accent1 5 2 10 2" xfId="15831"/>
    <cellStyle name="20% - Accent1 5 2 11" xfId="9318"/>
    <cellStyle name="20% - Accent1 5 2 2" xfId="949"/>
    <cellStyle name="20% - Accent1 5 2 2 2" xfId="3735"/>
    <cellStyle name="20% - Accent1 5 2 2 2 2" xfId="11047"/>
    <cellStyle name="20% - Accent1 5 2 2 3" xfId="7024"/>
    <cellStyle name="20% - Accent1 5 2 2 3 2" xfId="14294"/>
    <cellStyle name="20% - Accent1 5 2 2 4" xfId="8609"/>
    <cellStyle name="20% - Accent1 5 2 2 4 2" xfId="15830"/>
    <cellStyle name="20% - Accent1 5 2 2 5" xfId="9580"/>
    <cellStyle name="20% - Accent1 5 2 3" xfId="1394"/>
    <cellStyle name="20% - Accent1 5 2 3 2" xfId="3736"/>
    <cellStyle name="20% - Accent1 5 2 3 2 2" xfId="11048"/>
    <cellStyle name="20% - Accent1 5 2 3 3" xfId="7023"/>
    <cellStyle name="20% - Accent1 5 2 3 3 2" xfId="14293"/>
    <cellStyle name="20% - Accent1 5 2 3 4" xfId="8608"/>
    <cellStyle name="20% - Accent1 5 2 3 4 2" xfId="15829"/>
    <cellStyle name="20% - Accent1 5 2 3 5" xfId="9776"/>
    <cellStyle name="20% - Accent1 5 2 4" xfId="2608"/>
    <cellStyle name="20% - Accent1 5 2 4 2" xfId="3737"/>
    <cellStyle name="20% - Accent1 5 2 4 2 2" xfId="11049"/>
    <cellStyle name="20% - Accent1 5 2 4 3" xfId="7022"/>
    <cellStyle name="20% - Accent1 5 2 4 3 2" xfId="14292"/>
    <cellStyle name="20% - Accent1 5 2 4 4" xfId="8607"/>
    <cellStyle name="20% - Accent1 5 2 4 4 2" xfId="15828"/>
    <cellStyle name="20% - Accent1 5 2 4 5" xfId="10301"/>
    <cellStyle name="20% - Accent1 5 2 5" xfId="2496"/>
    <cellStyle name="20% - Accent1 5 2 5 2" xfId="3738"/>
    <cellStyle name="20% - Accent1 5 2 5 2 2" xfId="11050"/>
    <cellStyle name="20% - Accent1 5 2 5 3" xfId="7021"/>
    <cellStyle name="20% - Accent1 5 2 5 3 2" xfId="14291"/>
    <cellStyle name="20% - Accent1 5 2 5 4" xfId="8606"/>
    <cellStyle name="20% - Accent1 5 2 5 4 2" xfId="15827"/>
    <cellStyle name="20% - Accent1 5 2 5 5" xfId="10194"/>
    <cellStyle name="20% - Accent1 5 2 6" xfId="2873"/>
    <cellStyle name="20% - Accent1 5 2 6 2" xfId="3739"/>
    <cellStyle name="20% - Accent1 5 2 6 2 2" xfId="11051"/>
    <cellStyle name="20% - Accent1 5 2 6 3" xfId="6999"/>
    <cellStyle name="20% - Accent1 5 2 6 3 2" xfId="14269"/>
    <cellStyle name="20% - Accent1 5 2 6 4" xfId="8605"/>
    <cellStyle name="20% - Accent1 5 2 6 4 2" xfId="15826"/>
    <cellStyle name="20% - Accent1 5 2 6 5" xfId="10543"/>
    <cellStyle name="20% - Accent1 5 2 7" xfId="3475"/>
    <cellStyle name="20% - Accent1 5 2 7 2" xfId="3740"/>
    <cellStyle name="20% - Accent1 5 2 7 2 2" xfId="11052"/>
    <cellStyle name="20% - Accent1 5 2 7 3" xfId="6960"/>
    <cellStyle name="20% - Accent1 5 2 7 3 2" xfId="14230"/>
    <cellStyle name="20% - Accent1 5 2 7 4" xfId="8604"/>
    <cellStyle name="20% - Accent1 5 2 7 4 2" xfId="15825"/>
    <cellStyle name="20% - Accent1 5 2 7 5" xfId="10853"/>
    <cellStyle name="20% - Accent1 5 2 8" xfId="3734"/>
    <cellStyle name="20% - Accent1 5 2 8 2" xfId="11046"/>
    <cellStyle name="20% - Accent1 5 2 9" xfId="7025"/>
    <cellStyle name="20% - Accent1 5 2 9 2" xfId="14295"/>
    <cellStyle name="20% - Accent1 5 3" xfId="532"/>
    <cellStyle name="20% - Accent1 5 3 10" xfId="8603"/>
    <cellStyle name="20% - Accent1 5 3 10 2" xfId="15824"/>
    <cellStyle name="20% - Accent1 5 3 11" xfId="9282"/>
    <cellStyle name="20% - Accent1 5 3 2" xfId="908"/>
    <cellStyle name="20% - Accent1 5 3 2 2" xfId="3742"/>
    <cellStyle name="20% - Accent1 5 3 2 2 2" xfId="11054"/>
    <cellStyle name="20% - Accent1 5 3 2 3" xfId="6958"/>
    <cellStyle name="20% - Accent1 5 3 2 3 2" xfId="14228"/>
    <cellStyle name="20% - Accent1 5 3 2 4" xfId="8581"/>
    <cellStyle name="20% - Accent1 5 3 2 4 2" xfId="15802"/>
    <cellStyle name="20% - Accent1 5 3 2 5" xfId="9543"/>
    <cellStyle name="20% - Accent1 5 3 3" xfId="1349"/>
    <cellStyle name="20% - Accent1 5 3 3 2" xfId="3743"/>
    <cellStyle name="20% - Accent1 5 3 3 2 2" xfId="11055"/>
    <cellStyle name="20% - Accent1 5 3 3 3" xfId="6957"/>
    <cellStyle name="20% - Accent1 5 3 3 3 2" xfId="14227"/>
    <cellStyle name="20% - Accent1 5 3 3 4" xfId="8542"/>
    <cellStyle name="20% - Accent1 5 3 3 4 2" xfId="15763"/>
    <cellStyle name="20% - Accent1 5 3 3 5" xfId="9738"/>
    <cellStyle name="20% - Accent1 5 3 4" xfId="2562"/>
    <cellStyle name="20% - Accent1 5 3 4 2" xfId="3744"/>
    <cellStyle name="20% - Accent1 5 3 4 2 2" xfId="11056"/>
    <cellStyle name="20% - Accent1 5 3 4 3" xfId="6902"/>
    <cellStyle name="20% - Accent1 5 3 4 3 2" xfId="14172"/>
    <cellStyle name="20% - Accent1 5 3 4 4" xfId="8541"/>
    <cellStyle name="20% - Accent1 5 3 4 4 2" xfId="15762"/>
    <cellStyle name="20% - Accent1 5 3 4 5" xfId="10257"/>
    <cellStyle name="20% - Accent1 5 3 5" xfId="2376"/>
    <cellStyle name="20% - Accent1 5 3 5 2" xfId="3745"/>
    <cellStyle name="20% - Accent1 5 3 5 2 2" xfId="11057"/>
    <cellStyle name="20% - Accent1 5 3 5 3" xfId="6864"/>
    <cellStyle name="20% - Accent1 5 3 5 3 2" xfId="14134"/>
    <cellStyle name="20% - Accent1 5 3 5 4" xfId="8540"/>
    <cellStyle name="20% - Accent1 5 3 5 4 2" xfId="15761"/>
    <cellStyle name="20% - Accent1 5 3 5 5" xfId="10093"/>
    <cellStyle name="20% - Accent1 5 3 6" xfId="2769"/>
    <cellStyle name="20% - Accent1 5 3 6 2" xfId="3746"/>
    <cellStyle name="20% - Accent1 5 3 6 2 2" xfId="11058"/>
    <cellStyle name="20% - Accent1 5 3 6 3" xfId="6863"/>
    <cellStyle name="20% - Accent1 5 3 6 3 2" xfId="14133"/>
    <cellStyle name="20% - Accent1 5 3 6 4" xfId="8539"/>
    <cellStyle name="20% - Accent1 5 3 6 4 2" xfId="15760"/>
    <cellStyle name="20% - Accent1 5 3 6 5" xfId="10451"/>
    <cellStyle name="20% - Accent1 5 3 7" xfId="3434"/>
    <cellStyle name="20% - Accent1 5 3 7 2" xfId="3747"/>
    <cellStyle name="20% - Accent1 5 3 7 2 2" xfId="11059"/>
    <cellStyle name="20% - Accent1 5 3 7 3" xfId="6862"/>
    <cellStyle name="20% - Accent1 5 3 7 3 2" xfId="14132"/>
    <cellStyle name="20% - Accent1 5 3 7 4" xfId="8484"/>
    <cellStyle name="20% - Accent1 5 3 7 4 2" xfId="15705"/>
    <cellStyle name="20% - Accent1 5 3 7 5" xfId="10815"/>
    <cellStyle name="20% - Accent1 5 3 8" xfId="3741"/>
    <cellStyle name="20% - Accent1 5 3 8 2" xfId="11053"/>
    <cellStyle name="20% - Accent1 5 3 9" xfId="6959"/>
    <cellStyle name="20% - Accent1 5 3 9 2" xfId="14229"/>
    <cellStyle name="20% - Accent1 5 4" xfId="828"/>
    <cellStyle name="20% - Accent1 5 4 2" xfId="3748"/>
    <cellStyle name="20% - Accent1 5 4 2 2" xfId="11060"/>
    <cellStyle name="20% - Accent1 5 4 3" xfId="6861"/>
    <cellStyle name="20% - Accent1 5 4 3 2" xfId="14131"/>
    <cellStyle name="20% - Accent1 5 4 4" xfId="8446"/>
    <cellStyle name="20% - Accent1 5 4 4 2" xfId="15667"/>
    <cellStyle name="20% - Accent1 5 4 5" xfId="9481"/>
    <cellStyle name="20% - Accent1 5 5" xfId="1273"/>
    <cellStyle name="20% - Accent1 5 5 2" xfId="3749"/>
    <cellStyle name="20% - Accent1 5 5 2 2" xfId="11061"/>
    <cellStyle name="20% - Accent1 5 5 3" xfId="6810"/>
    <cellStyle name="20% - Accent1 5 5 3 2" xfId="14080"/>
    <cellStyle name="20% - Accent1 5 5 4" xfId="8445"/>
    <cellStyle name="20% - Accent1 5 5 4 2" xfId="15666"/>
    <cellStyle name="20% - Accent1 5 5 5" xfId="9685"/>
    <cellStyle name="20% - Accent1 5 6" xfId="1674"/>
    <cellStyle name="20% - Accent1 5 7" xfId="2031"/>
    <cellStyle name="20% - Accent1 5 8" xfId="2182"/>
    <cellStyle name="20% - Accent1 5 9" xfId="2247"/>
    <cellStyle name="20% - Accent1 6" xfId="482"/>
    <cellStyle name="20% - Accent1 7" xfId="488"/>
    <cellStyle name="20% - Accent1 7 10" xfId="3755"/>
    <cellStyle name="20% - Accent1 7 10 2" xfId="11067"/>
    <cellStyle name="20% - Accent1 7 11" xfId="6808"/>
    <cellStyle name="20% - Accent1 7 11 2" xfId="14078"/>
    <cellStyle name="20% - Accent1 7 12" xfId="8393"/>
    <cellStyle name="20% - Accent1 7 12 2" xfId="15614"/>
    <cellStyle name="20% - Accent1 7 13" xfId="9246"/>
    <cellStyle name="20% - Accent1 7 2" xfId="597"/>
    <cellStyle name="20% - Accent1 7 2 10" xfId="8392"/>
    <cellStyle name="20% - Accent1 7 2 10 2" xfId="15613"/>
    <cellStyle name="20% - Accent1 7 2 11" xfId="9339"/>
    <cellStyle name="20% - Accent1 7 2 2" xfId="970"/>
    <cellStyle name="20% - Accent1 7 2 2 2" xfId="3757"/>
    <cellStyle name="20% - Accent1 7 2 2 2 2" xfId="11069"/>
    <cellStyle name="20% - Accent1 7 2 2 3" xfId="6806"/>
    <cellStyle name="20% - Accent1 7 2 2 3 2" xfId="14076"/>
    <cellStyle name="20% - Accent1 7 2 2 4" xfId="8391"/>
    <cellStyle name="20% - Accent1 7 2 2 4 2" xfId="15612"/>
    <cellStyle name="20% - Accent1 7 2 2 5" xfId="9601"/>
    <cellStyle name="20% - Accent1 7 2 3" xfId="1417"/>
    <cellStyle name="20% - Accent1 7 2 3 2" xfId="3758"/>
    <cellStyle name="20% - Accent1 7 2 3 2 2" xfId="11070"/>
    <cellStyle name="20% - Accent1 7 2 3 3" xfId="6805"/>
    <cellStyle name="20% - Accent1 7 2 3 3 2" xfId="14075"/>
    <cellStyle name="20% - Accent1 7 2 3 4" xfId="8390"/>
    <cellStyle name="20% - Accent1 7 2 3 4 2" xfId="15611"/>
    <cellStyle name="20% - Accent1 7 2 3 5" xfId="9799"/>
    <cellStyle name="20% - Accent1 7 2 4" xfId="2631"/>
    <cellStyle name="20% - Accent1 7 2 4 2" xfId="3759"/>
    <cellStyle name="20% - Accent1 7 2 4 2 2" xfId="11071"/>
    <cellStyle name="20% - Accent1 7 2 4 3" xfId="6804"/>
    <cellStyle name="20% - Accent1 7 2 4 3 2" xfId="14074"/>
    <cellStyle name="20% - Accent1 7 2 4 4" xfId="8389"/>
    <cellStyle name="20% - Accent1 7 2 4 4 2" xfId="15610"/>
    <cellStyle name="20% - Accent1 7 2 4 5" xfId="10324"/>
    <cellStyle name="20% - Accent1 7 2 5" xfId="2500"/>
    <cellStyle name="20% - Accent1 7 2 5 2" xfId="3760"/>
    <cellStyle name="20% - Accent1 7 2 5 2 2" xfId="11072"/>
    <cellStyle name="20% - Accent1 7 2 5 3" xfId="6803"/>
    <cellStyle name="20% - Accent1 7 2 5 3 2" xfId="14073"/>
    <cellStyle name="20% - Accent1 7 2 5 4" xfId="8388"/>
    <cellStyle name="20% - Accent1 7 2 5 4 2" xfId="15609"/>
    <cellStyle name="20% - Accent1 7 2 5 5" xfId="10198"/>
    <cellStyle name="20% - Accent1 7 2 6" xfId="2877"/>
    <cellStyle name="20% - Accent1 7 2 6 2" xfId="3761"/>
    <cellStyle name="20% - Accent1 7 2 6 2 2" xfId="11073"/>
    <cellStyle name="20% - Accent1 7 2 6 3" xfId="6802"/>
    <cellStyle name="20% - Accent1 7 2 6 3 2" xfId="14072"/>
    <cellStyle name="20% - Accent1 7 2 6 4" xfId="8387"/>
    <cellStyle name="20% - Accent1 7 2 6 4 2" xfId="15608"/>
    <cellStyle name="20% - Accent1 7 2 6 5" xfId="10546"/>
    <cellStyle name="20% - Accent1 7 2 7" xfId="3498"/>
    <cellStyle name="20% - Accent1 7 2 7 2" xfId="3762"/>
    <cellStyle name="20% - Accent1 7 2 7 2 2" xfId="11074"/>
    <cellStyle name="20% - Accent1 7 2 7 3" xfId="6801"/>
    <cellStyle name="20% - Accent1 7 2 7 3 2" xfId="14071"/>
    <cellStyle name="20% - Accent1 7 2 7 4" xfId="8386"/>
    <cellStyle name="20% - Accent1 7 2 7 4 2" xfId="15607"/>
    <cellStyle name="20% - Accent1 7 2 7 5" xfId="10876"/>
    <cellStyle name="20% - Accent1 7 2 8" xfId="3756"/>
    <cellStyle name="20% - Accent1 7 2 8 2" xfId="11068"/>
    <cellStyle name="20% - Accent1 7 2 9" xfId="6807"/>
    <cellStyle name="20% - Accent1 7 2 9 2" xfId="14077"/>
    <cellStyle name="20% - Accent1 7 3" xfId="629"/>
    <cellStyle name="20% - Accent1 7 3 10" xfId="8385"/>
    <cellStyle name="20% - Accent1 7 3 10 2" xfId="15606"/>
    <cellStyle name="20% - Accent1 7 3 11" xfId="9369"/>
    <cellStyle name="20% - Accent1 7 3 2" xfId="1002"/>
    <cellStyle name="20% - Accent1 7 3 2 2" xfId="3764"/>
    <cellStyle name="20% - Accent1 7 3 2 2 2" xfId="11076"/>
    <cellStyle name="20% - Accent1 7 3 2 3" xfId="6799"/>
    <cellStyle name="20% - Accent1 7 3 2 3 2" xfId="14069"/>
    <cellStyle name="20% - Accent1 7 3 2 4" xfId="8384"/>
    <cellStyle name="20% - Accent1 7 3 2 4 2" xfId="15605"/>
    <cellStyle name="20% - Accent1 7 3 2 5" xfId="9631"/>
    <cellStyle name="20% - Accent1 7 3 3" xfId="1447"/>
    <cellStyle name="20% - Accent1 7 3 3 2" xfId="3765"/>
    <cellStyle name="20% - Accent1 7 3 3 2 2" xfId="11077"/>
    <cellStyle name="20% - Accent1 7 3 3 3" xfId="6798"/>
    <cellStyle name="20% - Accent1 7 3 3 3 2" xfId="14068"/>
    <cellStyle name="20% - Accent1 7 3 3 4" xfId="8383"/>
    <cellStyle name="20% - Accent1 7 3 3 4 2" xfId="15604"/>
    <cellStyle name="20% - Accent1 7 3 3 5" xfId="9829"/>
    <cellStyle name="20% - Accent1 7 3 4" xfId="2663"/>
    <cellStyle name="20% - Accent1 7 3 4 2" xfId="3766"/>
    <cellStyle name="20% - Accent1 7 3 4 2 2" xfId="11078"/>
    <cellStyle name="20% - Accent1 7 3 4 3" xfId="6797"/>
    <cellStyle name="20% - Accent1 7 3 4 3 2" xfId="14067"/>
    <cellStyle name="20% - Accent1 7 3 4 4" xfId="8381"/>
    <cellStyle name="20% - Accent1 7 3 4 4 2" xfId="15603"/>
    <cellStyle name="20% - Accent1 7 3 4 5" xfId="10356"/>
    <cellStyle name="20% - Accent1 7 3 5" xfId="2321"/>
    <cellStyle name="20% - Accent1 7 3 5 2" xfId="3767"/>
    <cellStyle name="20% - Accent1 7 3 5 2 2" xfId="11079"/>
    <cellStyle name="20% - Accent1 7 3 5 3" xfId="6796"/>
    <cellStyle name="20% - Accent1 7 3 5 3 2" xfId="14066"/>
    <cellStyle name="20% - Accent1 7 3 5 4" xfId="8380"/>
    <cellStyle name="20% - Accent1 7 3 5 4 2" xfId="15602"/>
    <cellStyle name="20% - Accent1 7 3 5 5" xfId="10040"/>
    <cellStyle name="20% - Accent1 7 3 6" xfId="2765"/>
    <cellStyle name="20% - Accent1 7 3 6 2" xfId="3768"/>
    <cellStyle name="20% - Accent1 7 3 6 2 2" xfId="11080"/>
    <cellStyle name="20% - Accent1 7 3 6 3" xfId="6795"/>
    <cellStyle name="20% - Accent1 7 3 6 3 2" xfId="14065"/>
    <cellStyle name="20% - Accent1 7 3 6 4" xfId="8379"/>
    <cellStyle name="20% - Accent1 7 3 6 4 2" xfId="15601"/>
    <cellStyle name="20% - Accent1 7 3 6 5" xfId="10447"/>
    <cellStyle name="20% - Accent1 7 3 7" xfId="3530"/>
    <cellStyle name="20% - Accent1 7 3 7 2" xfId="3769"/>
    <cellStyle name="20% - Accent1 7 3 7 2 2" xfId="11081"/>
    <cellStyle name="20% - Accent1 7 3 7 3" xfId="6794"/>
    <cellStyle name="20% - Accent1 7 3 7 3 2" xfId="14064"/>
    <cellStyle name="20% - Accent1 7 3 7 4" xfId="8378"/>
    <cellStyle name="20% - Accent1 7 3 7 4 2" xfId="15600"/>
    <cellStyle name="20% - Accent1 7 3 7 5" xfId="10906"/>
    <cellStyle name="20% - Accent1 7 3 8" xfId="3763"/>
    <cellStyle name="20% - Accent1 7 3 8 2" xfId="11075"/>
    <cellStyle name="20% - Accent1 7 3 9" xfId="6800"/>
    <cellStyle name="20% - Accent1 7 3 9 2" xfId="14070"/>
    <cellStyle name="20% - Accent1 7 4" xfId="866"/>
    <cellStyle name="20% - Accent1 7 4 2" xfId="3770"/>
    <cellStyle name="20% - Accent1 7 4 2 2" xfId="11082"/>
    <cellStyle name="20% - Accent1 7 4 3" xfId="6793"/>
    <cellStyle name="20% - Accent1 7 4 3 2" xfId="14063"/>
    <cellStyle name="20% - Accent1 7 4 4" xfId="8377"/>
    <cellStyle name="20% - Accent1 7 4 4 2" xfId="15599"/>
    <cellStyle name="20% - Accent1 7 4 5" xfId="9503"/>
    <cellStyle name="20% - Accent1 7 5" xfId="1308"/>
    <cellStyle name="20% - Accent1 7 5 2" xfId="3771"/>
    <cellStyle name="20% - Accent1 7 5 2 2" xfId="11083"/>
    <cellStyle name="20% - Accent1 7 5 3" xfId="6792"/>
    <cellStyle name="20% - Accent1 7 5 3 2" xfId="14062"/>
    <cellStyle name="20% - Accent1 7 5 4" xfId="8376"/>
    <cellStyle name="20% - Accent1 7 5 4 2" xfId="15598"/>
    <cellStyle name="20% - Accent1 7 5 5" xfId="9701"/>
    <cellStyle name="20% - Accent1 7 6" xfId="2517"/>
    <cellStyle name="20% - Accent1 7 6 2" xfId="3772"/>
    <cellStyle name="20% - Accent1 7 6 2 2" xfId="11084"/>
    <cellStyle name="20% - Accent1 7 6 3" xfId="6791"/>
    <cellStyle name="20% - Accent1 7 6 3 2" xfId="14061"/>
    <cellStyle name="20% - Accent1 7 6 4" xfId="8375"/>
    <cellStyle name="20% - Accent1 7 6 4 2" xfId="15597"/>
    <cellStyle name="20% - Accent1 7 6 5" xfId="10212"/>
    <cellStyle name="20% - Accent1 7 7" xfId="2835"/>
    <cellStyle name="20% - Accent1 7 7 2" xfId="3773"/>
    <cellStyle name="20% - Accent1 7 7 2 2" xfId="11085"/>
    <cellStyle name="20% - Accent1 7 7 3" xfId="6790"/>
    <cellStyle name="20% - Accent1 7 7 3 2" xfId="14060"/>
    <cellStyle name="20% - Accent1 7 7 4" xfId="8374"/>
    <cellStyle name="20% - Accent1 7 7 4 2" xfId="15596"/>
    <cellStyle name="20% - Accent1 7 7 5" xfId="10512"/>
    <cellStyle name="20% - Accent1 7 8" xfId="2985"/>
    <cellStyle name="20% - Accent1 7 8 2" xfId="3774"/>
    <cellStyle name="20% - Accent1 7 8 2 2" xfId="11086"/>
    <cellStyle name="20% - Accent1 7 8 3" xfId="6789"/>
    <cellStyle name="20% - Accent1 7 8 3 2" xfId="14059"/>
    <cellStyle name="20% - Accent1 7 8 4" xfId="8373"/>
    <cellStyle name="20% - Accent1 7 8 4 2" xfId="15595"/>
    <cellStyle name="20% - Accent1 7 8 5" xfId="10639"/>
    <cellStyle name="20% - Accent1 7 9" xfId="3393"/>
    <cellStyle name="20% - Accent1 7 9 2" xfId="3775"/>
    <cellStyle name="20% - Accent1 7 9 2 2" xfId="11087"/>
    <cellStyle name="20% - Accent1 7 9 3" xfId="6788"/>
    <cellStyle name="20% - Accent1 7 9 3 2" xfId="14058"/>
    <cellStyle name="20% - Accent1 7 9 4" xfId="8372"/>
    <cellStyle name="20% - Accent1 7 9 4 2" xfId="15594"/>
    <cellStyle name="20% - Accent1 7 9 5" xfId="10778"/>
    <cellStyle name="20% - Accent1 8" xfId="509"/>
    <cellStyle name="20% - Accent1 8 10" xfId="8371"/>
    <cellStyle name="20% - Accent1 8 10 2" xfId="15593"/>
    <cellStyle name="20% - Accent1 8 11" xfId="9261"/>
    <cellStyle name="20% - Accent1 8 2" xfId="885"/>
    <cellStyle name="20% - Accent1 8 2 2" xfId="3777"/>
    <cellStyle name="20% - Accent1 8 2 2 2" xfId="11089"/>
    <cellStyle name="20% - Accent1 8 2 3" xfId="6786"/>
    <cellStyle name="20% - Accent1 8 2 3 2" xfId="14056"/>
    <cellStyle name="20% - Accent1 8 2 4" xfId="8370"/>
    <cellStyle name="20% - Accent1 8 2 4 2" xfId="15592"/>
    <cellStyle name="20% - Accent1 8 2 5" xfId="9521"/>
    <cellStyle name="20% - Accent1 8 3" xfId="1327"/>
    <cellStyle name="20% - Accent1 8 3 2" xfId="3778"/>
    <cellStyle name="20% - Accent1 8 3 2 2" xfId="11090"/>
    <cellStyle name="20% - Accent1 8 3 3" xfId="6785"/>
    <cellStyle name="20% - Accent1 8 3 3 2" xfId="14055"/>
    <cellStyle name="20% - Accent1 8 3 4" xfId="8369"/>
    <cellStyle name="20% - Accent1 8 3 4 2" xfId="15591"/>
    <cellStyle name="20% - Accent1 8 3 5" xfId="9717"/>
    <cellStyle name="20% - Accent1 8 4" xfId="2539"/>
    <cellStyle name="20% - Accent1 8 4 2" xfId="3779"/>
    <cellStyle name="20% - Accent1 8 4 2 2" xfId="11091"/>
    <cellStyle name="20% - Accent1 8 4 3" xfId="6784"/>
    <cellStyle name="20% - Accent1 8 4 3 2" xfId="14054"/>
    <cellStyle name="20% - Accent1 8 4 4" xfId="8368"/>
    <cellStyle name="20% - Accent1 8 4 4 2" xfId="15590"/>
    <cellStyle name="20% - Accent1 8 4 5" xfId="10234"/>
    <cellStyle name="20% - Accent1 8 5" xfId="2291"/>
    <cellStyle name="20% - Accent1 8 5 2" xfId="3780"/>
    <cellStyle name="20% - Accent1 8 5 2 2" xfId="11092"/>
    <cellStyle name="20% - Accent1 8 5 3" xfId="6783"/>
    <cellStyle name="20% - Accent1 8 5 3 2" xfId="14053"/>
    <cellStyle name="20% - Accent1 8 5 4" xfId="8367"/>
    <cellStyle name="20% - Accent1 8 5 4 2" xfId="15589"/>
    <cellStyle name="20% - Accent1 8 5 5" xfId="10011"/>
    <cellStyle name="20% - Accent1 8 6" xfId="2484"/>
    <cellStyle name="20% - Accent1 8 6 2" xfId="3781"/>
    <cellStyle name="20% - Accent1 8 6 2 2" xfId="11093"/>
    <cellStyle name="20% - Accent1 8 6 3" xfId="6782"/>
    <cellStyle name="20% - Accent1 8 6 3 2" xfId="14052"/>
    <cellStyle name="20% - Accent1 8 6 4" xfId="8366"/>
    <cellStyle name="20% - Accent1 8 6 4 2" xfId="15588"/>
    <cellStyle name="20% - Accent1 8 6 5" xfId="10182"/>
    <cellStyle name="20% - Accent1 8 7" xfId="3412"/>
    <cellStyle name="20% - Accent1 8 7 2" xfId="3782"/>
    <cellStyle name="20% - Accent1 8 7 2 2" xfId="11094"/>
    <cellStyle name="20% - Accent1 8 7 3" xfId="6781"/>
    <cellStyle name="20% - Accent1 8 7 3 2" xfId="14051"/>
    <cellStyle name="20% - Accent1 8 7 4" xfId="8365"/>
    <cellStyle name="20% - Accent1 8 7 4 2" xfId="15587"/>
    <cellStyle name="20% - Accent1 8 7 5" xfId="10794"/>
    <cellStyle name="20% - Accent1 8 8" xfId="3776"/>
    <cellStyle name="20% - Accent1 8 8 2" xfId="11088"/>
    <cellStyle name="20% - Accent1 8 9" xfId="6787"/>
    <cellStyle name="20% - Accent1 8 9 2" xfId="14057"/>
    <cellStyle name="20% - Accent1 9" xfId="554"/>
    <cellStyle name="20% - Accent1 9 10" xfId="8364"/>
    <cellStyle name="20% - Accent1 9 10 2" xfId="15586"/>
    <cellStyle name="20% - Accent1 9 11" xfId="9298"/>
    <cellStyle name="20% - Accent1 9 2" xfId="927"/>
    <cellStyle name="20% - Accent1 9 2 2" xfId="3784"/>
    <cellStyle name="20% - Accent1 9 2 2 2" xfId="11096"/>
    <cellStyle name="20% - Accent1 9 2 3" xfId="6779"/>
    <cellStyle name="20% - Accent1 9 2 3 2" xfId="14049"/>
    <cellStyle name="20% - Accent1 9 2 4" xfId="8363"/>
    <cellStyle name="20% - Accent1 9 2 4 2" xfId="15585"/>
    <cellStyle name="20% - Accent1 9 2 5" xfId="9560"/>
    <cellStyle name="20% - Accent1 9 3" xfId="1370"/>
    <cellStyle name="20% - Accent1 9 3 2" xfId="3785"/>
    <cellStyle name="20% - Accent1 9 3 2 2" xfId="11097"/>
    <cellStyle name="20% - Accent1 9 3 3" xfId="6778"/>
    <cellStyle name="20% - Accent1 9 3 3 2" xfId="14048"/>
    <cellStyle name="20% - Accent1 9 3 4" xfId="8362"/>
    <cellStyle name="20% - Accent1 9 3 4 2" xfId="15584"/>
    <cellStyle name="20% - Accent1 9 3 5" xfId="9754"/>
    <cellStyle name="20% - Accent1 9 4" xfId="2584"/>
    <cellStyle name="20% - Accent1 9 4 2" xfId="3786"/>
    <cellStyle name="20% - Accent1 9 4 2 2" xfId="11098"/>
    <cellStyle name="20% - Accent1 9 4 3" xfId="6777"/>
    <cellStyle name="20% - Accent1 9 4 3 2" xfId="14047"/>
    <cellStyle name="20% - Accent1 9 4 4" xfId="8361"/>
    <cellStyle name="20% - Accent1 9 4 4 2" xfId="15583"/>
    <cellStyle name="20% - Accent1 9 4 5" xfId="10279"/>
    <cellStyle name="20% - Accent1 9 5" xfId="2492"/>
    <cellStyle name="20% - Accent1 9 5 2" xfId="3787"/>
    <cellStyle name="20% - Accent1 9 5 2 2" xfId="11099"/>
    <cellStyle name="20% - Accent1 9 5 3" xfId="6776"/>
    <cellStyle name="20% - Accent1 9 5 3 2" xfId="14046"/>
    <cellStyle name="20% - Accent1 9 5 4" xfId="8360"/>
    <cellStyle name="20% - Accent1 9 5 4 2" xfId="15582"/>
    <cellStyle name="20% - Accent1 9 5 5" xfId="10190"/>
    <cellStyle name="20% - Accent1 9 6" xfId="2777"/>
    <cellStyle name="20% - Accent1 9 6 2" xfId="3788"/>
    <cellStyle name="20% - Accent1 9 6 2 2" xfId="11100"/>
    <cellStyle name="20% - Accent1 9 6 3" xfId="6775"/>
    <cellStyle name="20% - Accent1 9 6 3 2" xfId="14045"/>
    <cellStyle name="20% - Accent1 9 6 4" xfId="8359"/>
    <cellStyle name="20% - Accent1 9 6 4 2" xfId="15581"/>
    <cellStyle name="20% - Accent1 9 6 5" xfId="10458"/>
    <cellStyle name="20% - Accent1 9 7" xfId="3452"/>
    <cellStyle name="20% - Accent1 9 7 2" xfId="3789"/>
    <cellStyle name="20% - Accent1 9 7 2 2" xfId="11101"/>
    <cellStyle name="20% - Accent1 9 7 3" xfId="6774"/>
    <cellStyle name="20% - Accent1 9 7 3 2" xfId="14044"/>
    <cellStyle name="20% - Accent1 9 7 4" xfId="8358"/>
    <cellStyle name="20% - Accent1 9 7 4 2" xfId="15580"/>
    <cellStyle name="20% - Accent1 9 7 5" xfId="10831"/>
    <cellStyle name="20% - Accent1 9 8" xfId="3783"/>
    <cellStyle name="20% - Accent1 9 8 2" xfId="11095"/>
    <cellStyle name="20% - Accent1 9 9" xfId="6780"/>
    <cellStyle name="20% - Accent1 9 9 2" xfId="14050"/>
    <cellStyle name="20% - Accent2" xfId="14" builtinId="34" customBuiltin="1"/>
    <cellStyle name="20% - Accent2 10" xfId="655"/>
    <cellStyle name="20% - Accent2 10 10" xfId="8356"/>
    <cellStyle name="20% - Accent2 10 10 2" xfId="15578"/>
    <cellStyle name="20% - Accent2 10 11" xfId="9395"/>
    <cellStyle name="20% - Accent2 10 2" xfId="1025"/>
    <cellStyle name="20% - Accent2 10 2 2" xfId="3792"/>
    <cellStyle name="20% - Accent2 10 2 2 2" xfId="11104"/>
    <cellStyle name="20% - Accent2 10 2 3" xfId="6767"/>
    <cellStyle name="20% - Accent2 10 2 3 2" xfId="14037"/>
    <cellStyle name="20% - Accent2 10 2 4" xfId="8355"/>
    <cellStyle name="20% - Accent2 10 2 4 2" xfId="15577"/>
    <cellStyle name="20% - Accent2 10 2 5" xfId="9654"/>
    <cellStyle name="20% - Accent2 10 3" xfId="1473"/>
    <cellStyle name="20% - Accent2 10 3 2" xfId="3793"/>
    <cellStyle name="20% - Accent2 10 3 2 2" xfId="11105"/>
    <cellStyle name="20% - Accent2 10 3 3" xfId="6766"/>
    <cellStyle name="20% - Accent2 10 3 3 2" xfId="14036"/>
    <cellStyle name="20% - Accent2 10 3 4" xfId="8350"/>
    <cellStyle name="20% - Accent2 10 3 4 2" xfId="15572"/>
    <cellStyle name="20% - Accent2 10 3 5" xfId="9855"/>
    <cellStyle name="20% - Accent2 10 4" xfId="2689"/>
    <cellStyle name="20% - Accent2 10 4 2" xfId="3794"/>
    <cellStyle name="20% - Accent2 10 4 2 2" xfId="11106"/>
    <cellStyle name="20% - Accent2 10 4 3" xfId="6765"/>
    <cellStyle name="20% - Accent2 10 4 3 2" xfId="14035"/>
    <cellStyle name="20% - Accent2 10 4 4" xfId="8349"/>
    <cellStyle name="20% - Accent2 10 4 4 2" xfId="15571"/>
    <cellStyle name="20% - Accent2 10 4 5" xfId="10382"/>
    <cellStyle name="20% - Accent2 10 5" xfId="2912"/>
    <cellStyle name="20% - Accent2 10 5 2" xfId="3795"/>
    <cellStyle name="20% - Accent2 10 5 2 2" xfId="11107"/>
    <cellStyle name="20% - Accent2 10 5 3" xfId="6764"/>
    <cellStyle name="20% - Accent2 10 5 3 2" xfId="14034"/>
    <cellStyle name="20% - Accent2 10 5 4" xfId="8348"/>
    <cellStyle name="20% - Accent2 10 5 4 2" xfId="15570"/>
    <cellStyle name="20% - Accent2 10 5 5" xfId="10580"/>
    <cellStyle name="20% - Accent2 10 6" xfId="3026"/>
    <cellStyle name="20% - Accent2 10 6 2" xfId="3796"/>
    <cellStyle name="20% - Accent2 10 6 2 2" xfId="11108"/>
    <cellStyle name="20% - Accent2 10 6 3" xfId="6763"/>
    <cellStyle name="20% - Accent2 10 6 3 2" xfId="14033"/>
    <cellStyle name="20% - Accent2 10 6 4" xfId="8347"/>
    <cellStyle name="20% - Accent2 10 6 4 2" xfId="15569"/>
    <cellStyle name="20% - Accent2 10 6 5" xfId="10672"/>
    <cellStyle name="20% - Accent2 10 7" xfId="3556"/>
    <cellStyle name="20% - Accent2 10 7 2" xfId="3797"/>
    <cellStyle name="20% - Accent2 10 7 2 2" xfId="11109"/>
    <cellStyle name="20% - Accent2 10 7 3" xfId="6762"/>
    <cellStyle name="20% - Accent2 10 7 3 2" xfId="14032"/>
    <cellStyle name="20% - Accent2 10 7 4" xfId="8346"/>
    <cellStyle name="20% - Accent2 10 7 4 2" xfId="15568"/>
    <cellStyle name="20% - Accent2 10 7 5" xfId="10932"/>
    <cellStyle name="20% - Accent2 10 8" xfId="3791"/>
    <cellStyle name="20% - Accent2 10 8 2" xfId="11103"/>
    <cellStyle name="20% - Accent2 10 9" xfId="6768"/>
    <cellStyle name="20% - Accent2 10 9 2" xfId="14038"/>
    <cellStyle name="20% - Accent2 11" xfId="666"/>
    <cellStyle name="20% - Accent2 11 10" xfId="8345"/>
    <cellStyle name="20% - Accent2 11 10 2" xfId="15567"/>
    <cellStyle name="20% - Accent2 11 11" xfId="9406"/>
    <cellStyle name="20% - Accent2 11 2" xfId="1036"/>
    <cellStyle name="20% - Accent2 11 2 2" xfId="3799"/>
    <cellStyle name="20% - Accent2 11 2 2 2" xfId="11111"/>
    <cellStyle name="20% - Accent2 11 2 3" xfId="6760"/>
    <cellStyle name="20% - Accent2 11 2 3 2" xfId="14030"/>
    <cellStyle name="20% - Accent2 11 2 4" xfId="8344"/>
    <cellStyle name="20% - Accent2 11 2 4 2" xfId="15566"/>
    <cellStyle name="20% - Accent2 11 2 5" xfId="9665"/>
    <cellStyle name="20% - Accent2 11 3" xfId="1484"/>
    <cellStyle name="20% - Accent2 11 3 2" xfId="3800"/>
    <cellStyle name="20% - Accent2 11 3 2 2" xfId="11112"/>
    <cellStyle name="20% - Accent2 11 3 3" xfId="6759"/>
    <cellStyle name="20% - Accent2 11 3 3 2" xfId="14029"/>
    <cellStyle name="20% - Accent2 11 3 4" xfId="8343"/>
    <cellStyle name="20% - Accent2 11 3 4 2" xfId="15565"/>
    <cellStyle name="20% - Accent2 11 3 5" xfId="9866"/>
    <cellStyle name="20% - Accent2 11 4" xfId="2700"/>
    <cellStyle name="20% - Accent2 11 4 2" xfId="3801"/>
    <cellStyle name="20% - Accent2 11 4 2 2" xfId="11113"/>
    <cellStyle name="20% - Accent2 11 4 3" xfId="6758"/>
    <cellStyle name="20% - Accent2 11 4 3 2" xfId="14028"/>
    <cellStyle name="20% - Accent2 11 4 4" xfId="8342"/>
    <cellStyle name="20% - Accent2 11 4 4 2" xfId="15564"/>
    <cellStyle name="20% - Accent2 11 4 5" xfId="10393"/>
    <cellStyle name="20% - Accent2 11 5" xfId="2923"/>
    <cellStyle name="20% - Accent2 11 5 2" xfId="3802"/>
    <cellStyle name="20% - Accent2 11 5 2 2" xfId="11114"/>
    <cellStyle name="20% - Accent2 11 5 3" xfId="6757"/>
    <cellStyle name="20% - Accent2 11 5 3 2" xfId="14027"/>
    <cellStyle name="20% - Accent2 11 5 4" xfId="8341"/>
    <cellStyle name="20% - Accent2 11 5 4 2" xfId="15563"/>
    <cellStyle name="20% - Accent2 11 5 5" xfId="10591"/>
    <cellStyle name="20% - Accent2 11 6" xfId="3037"/>
    <cellStyle name="20% - Accent2 11 6 2" xfId="3803"/>
    <cellStyle name="20% - Accent2 11 6 2 2" xfId="11115"/>
    <cellStyle name="20% - Accent2 11 6 3" xfId="6756"/>
    <cellStyle name="20% - Accent2 11 6 3 2" xfId="14026"/>
    <cellStyle name="20% - Accent2 11 6 4" xfId="8340"/>
    <cellStyle name="20% - Accent2 11 6 4 2" xfId="15562"/>
    <cellStyle name="20% - Accent2 11 6 5" xfId="10683"/>
    <cellStyle name="20% - Accent2 11 7" xfId="3567"/>
    <cellStyle name="20% - Accent2 11 7 2" xfId="3804"/>
    <cellStyle name="20% - Accent2 11 7 2 2" xfId="11116"/>
    <cellStyle name="20% - Accent2 11 7 3" xfId="6755"/>
    <cellStyle name="20% - Accent2 11 7 3 2" xfId="14025"/>
    <cellStyle name="20% - Accent2 11 7 4" xfId="8338"/>
    <cellStyle name="20% - Accent2 11 7 4 2" xfId="15561"/>
    <cellStyle name="20% - Accent2 11 7 5" xfId="10943"/>
    <cellStyle name="20% - Accent2 11 8" xfId="3798"/>
    <cellStyle name="20% - Accent2 11 8 2" xfId="11110"/>
    <cellStyle name="20% - Accent2 11 9" xfId="6761"/>
    <cellStyle name="20% - Accent2 11 9 2" xfId="14031"/>
    <cellStyle name="20% - Accent2 12" xfId="676"/>
    <cellStyle name="20% - Accent2 12 10" xfId="8337"/>
    <cellStyle name="20% - Accent2 12 10 2" xfId="15560"/>
    <cellStyle name="20% - Accent2 12 11" xfId="9416"/>
    <cellStyle name="20% - Accent2 12 2" xfId="1046"/>
    <cellStyle name="20% - Accent2 12 2 2" xfId="3806"/>
    <cellStyle name="20% - Accent2 12 2 2 2" xfId="11118"/>
    <cellStyle name="20% - Accent2 12 2 3" xfId="6753"/>
    <cellStyle name="20% - Accent2 12 2 3 2" xfId="14023"/>
    <cellStyle name="20% - Accent2 12 2 4" xfId="8336"/>
    <cellStyle name="20% - Accent2 12 2 4 2" xfId="15559"/>
    <cellStyle name="20% - Accent2 12 2 5" xfId="9675"/>
    <cellStyle name="20% - Accent2 12 3" xfId="1494"/>
    <cellStyle name="20% - Accent2 12 3 2" xfId="3807"/>
    <cellStyle name="20% - Accent2 12 3 2 2" xfId="11119"/>
    <cellStyle name="20% - Accent2 12 3 3" xfId="6752"/>
    <cellStyle name="20% - Accent2 12 3 3 2" xfId="14022"/>
    <cellStyle name="20% - Accent2 12 3 4" xfId="8335"/>
    <cellStyle name="20% - Accent2 12 3 4 2" xfId="15558"/>
    <cellStyle name="20% - Accent2 12 3 5" xfId="9876"/>
    <cellStyle name="20% - Accent2 12 4" xfId="2710"/>
    <cellStyle name="20% - Accent2 12 4 2" xfId="3808"/>
    <cellStyle name="20% - Accent2 12 4 2 2" xfId="11120"/>
    <cellStyle name="20% - Accent2 12 4 3" xfId="6751"/>
    <cellStyle name="20% - Accent2 12 4 3 2" xfId="14021"/>
    <cellStyle name="20% - Accent2 12 4 4" xfId="8334"/>
    <cellStyle name="20% - Accent2 12 4 4 2" xfId="15557"/>
    <cellStyle name="20% - Accent2 12 4 5" xfId="10403"/>
    <cellStyle name="20% - Accent2 12 5" xfId="2933"/>
    <cellStyle name="20% - Accent2 12 5 2" xfId="3809"/>
    <cellStyle name="20% - Accent2 12 5 2 2" xfId="11121"/>
    <cellStyle name="20% - Accent2 12 5 3" xfId="6750"/>
    <cellStyle name="20% - Accent2 12 5 3 2" xfId="14020"/>
    <cellStyle name="20% - Accent2 12 5 4" xfId="8333"/>
    <cellStyle name="20% - Accent2 12 5 4 2" xfId="15556"/>
    <cellStyle name="20% - Accent2 12 5 5" xfId="10601"/>
    <cellStyle name="20% - Accent2 12 6" xfId="3047"/>
    <cellStyle name="20% - Accent2 12 6 2" xfId="3810"/>
    <cellStyle name="20% - Accent2 12 6 2 2" xfId="11122"/>
    <cellStyle name="20% - Accent2 12 6 3" xfId="6749"/>
    <cellStyle name="20% - Accent2 12 6 3 2" xfId="14019"/>
    <cellStyle name="20% - Accent2 12 6 4" xfId="8332"/>
    <cellStyle name="20% - Accent2 12 6 4 2" xfId="15555"/>
    <cellStyle name="20% - Accent2 12 6 5" xfId="10693"/>
    <cellStyle name="20% - Accent2 12 7" xfId="3577"/>
    <cellStyle name="20% - Accent2 12 7 2" xfId="3811"/>
    <cellStyle name="20% - Accent2 12 7 2 2" xfId="11123"/>
    <cellStyle name="20% - Accent2 12 7 3" xfId="6748"/>
    <cellStyle name="20% - Accent2 12 7 3 2" xfId="14018"/>
    <cellStyle name="20% - Accent2 12 7 4" xfId="8331"/>
    <cellStyle name="20% - Accent2 12 7 4 2" xfId="15554"/>
    <cellStyle name="20% - Accent2 12 7 5" xfId="10953"/>
    <cellStyle name="20% - Accent2 12 8" xfId="3805"/>
    <cellStyle name="20% - Accent2 12 8 2" xfId="11117"/>
    <cellStyle name="20% - Accent2 12 9" xfId="6754"/>
    <cellStyle name="20% - Accent2 12 9 2" xfId="14024"/>
    <cellStyle name="20% - Accent2 13" xfId="695"/>
    <cellStyle name="20% - Accent2 13 2" xfId="3812"/>
    <cellStyle name="20% - Accent2 13 2 2" xfId="11124"/>
    <cellStyle name="20% - Accent2 13 3" xfId="6747"/>
    <cellStyle name="20% - Accent2 13 3 2" xfId="14017"/>
    <cellStyle name="20% - Accent2 13 4" xfId="8330"/>
    <cellStyle name="20% - Accent2 13 4 2" xfId="15553"/>
    <cellStyle name="20% - Accent2 13 5" xfId="9432"/>
    <cellStyle name="20% - Accent2 14" xfId="919"/>
    <cellStyle name="20% - Accent2 14 2" xfId="3813"/>
    <cellStyle name="20% - Accent2 14 2 2" xfId="11125"/>
    <cellStyle name="20% - Accent2 14 3" xfId="6746"/>
    <cellStyle name="20% - Accent2 14 3 2" xfId="14016"/>
    <cellStyle name="20% - Accent2 14 4" xfId="8329"/>
    <cellStyle name="20% - Accent2 14 4 2" xfId="15552"/>
    <cellStyle name="20% - Accent2 14 5" xfId="9552"/>
    <cellStyle name="20% - Accent2 15" xfId="847"/>
    <cellStyle name="20% - Accent2 16" xfId="1562"/>
    <cellStyle name="20% - Accent2 17" xfId="736"/>
    <cellStyle name="20% - Accent2 18" xfId="822"/>
    <cellStyle name="20% - Accent2 19" xfId="804"/>
    <cellStyle name="20% - Accent2 2" xfId="306"/>
    <cellStyle name="20% - Accent2 2 2" xfId="1676"/>
    <cellStyle name="20% - Accent2 2 3" xfId="1677"/>
    <cellStyle name="20% - Accent2 20" xfId="1611"/>
    <cellStyle name="20% - Accent2 21" xfId="1675"/>
    <cellStyle name="20% - Accent2 21 2" xfId="3823"/>
    <cellStyle name="20% - Accent2 21 2 2" xfId="11135"/>
    <cellStyle name="20% - Accent2 21 3" xfId="6745"/>
    <cellStyle name="20% - Accent2 21 3 2" xfId="14015"/>
    <cellStyle name="20% - Accent2 21 4" xfId="8328"/>
    <cellStyle name="20% - Accent2 21 4 2" xfId="15551"/>
    <cellStyle name="20% - Accent2 21 5" xfId="9888"/>
    <cellStyle name="20% - Accent2 22" xfId="2028"/>
    <cellStyle name="20% - Accent2 22 2" xfId="3824"/>
    <cellStyle name="20% - Accent2 22 2 2" xfId="11136"/>
    <cellStyle name="20% - Accent2 22 3" xfId="6744"/>
    <cellStyle name="20% - Accent2 22 3 2" xfId="14014"/>
    <cellStyle name="20% - Accent2 22 4" xfId="8327"/>
    <cellStyle name="20% - Accent2 22 4 2" xfId="15550"/>
    <cellStyle name="20% - Accent2 22 5" xfId="9945"/>
    <cellStyle name="20% - Accent2 23" xfId="2181"/>
    <cellStyle name="20% - Accent2 23 2" xfId="3825"/>
    <cellStyle name="20% - Accent2 23 2 2" xfId="11137"/>
    <cellStyle name="20% - Accent2 23 3" xfId="6743"/>
    <cellStyle name="20% - Accent2 23 3 2" xfId="14013"/>
    <cellStyle name="20% - Accent2 23 4" xfId="8326"/>
    <cellStyle name="20% - Accent2 23 4 2" xfId="15549"/>
    <cellStyle name="20% - Accent2 23 5" xfId="9974"/>
    <cellStyle name="20% - Accent2 24" xfId="2246"/>
    <cellStyle name="20% - Accent2 24 2" xfId="3826"/>
    <cellStyle name="20% - Accent2 24 2 2" xfId="11138"/>
    <cellStyle name="20% - Accent2 24 3" xfId="6742"/>
    <cellStyle name="20% - Accent2 24 3 2" xfId="14012"/>
    <cellStyle name="20% - Accent2 24 4" xfId="8325"/>
    <cellStyle name="20% - Accent2 24 4 2" xfId="15548"/>
    <cellStyle name="20% - Accent2 24 5" xfId="9994"/>
    <cellStyle name="20% - Accent2 25" xfId="2301"/>
    <cellStyle name="20% - Accent2 25 2" xfId="3827"/>
    <cellStyle name="20% - Accent2 25 2 2" xfId="11139"/>
    <cellStyle name="20% - Accent2 25 3" xfId="6741"/>
    <cellStyle name="20% - Accent2 25 3 2" xfId="14011"/>
    <cellStyle name="20% - Accent2 25 4" xfId="8324"/>
    <cellStyle name="20% - Accent2 25 4 2" xfId="15547"/>
    <cellStyle name="20% - Accent2 25 5" xfId="10021"/>
    <cellStyle name="20% - Accent2 26" xfId="2503"/>
    <cellStyle name="20% - Accent2 26 2" xfId="3828"/>
    <cellStyle name="20% - Accent2 26 2 2" xfId="11140"/>
    <cellStyle name="20% - Accent2 26 3" xfId="6740"/>
    <cellStyle name="20% - Accent2 26 3 2" xfId="14010"/>
    <cellStyle name="20% - Accent2 26 4" xfId="8323"/>
    <cellStyle name="20% - Accent2 26 4 2" xfId="15546"/>
    <cellStyle name="20% - Accent2 26 5" xfId="10200"/>
    <cellStyle name="20% - Accent2 27" xfId="2772"/>
    <cellStyle name="20% - Accent2 27 2" xfId="3829"/>
    <cellStyle name="20% - Accent2 27 2 2" xfId="11141"/>
    <cellStyle name="20% - Accent2 27 3" xfId="6739"/>
    <cellStyle name="20% - Accent2 27 3 2" xfId="14009"/>
    <cellStyle name="20% - Accent2 27 4" xfId="8322"/>
    <cellStyle name="20% - Accent2 27 4 2" xfId="15545"/>
    <cellStyle name="20% - Accent2 27 5" xfId="10454"/>
    <cellStyle name="20% - Accent2 28" xfId="3315"/>
    <cellStyle name="20% - Accent2 28 2" xfId="3830"/>
    <cellStyle name="20% - Accent2 28 2 2" xfId="11142"/>
    <cellStyle name="20% - Accent2 28 3" xfId="6738"/>
    <cellStyle name="20% - Accent2 28 3 2" xfId="14008"/>
    <cellStyle name="20% - Accent2 28 4" xfId="8321"/>
    <cellStyle name="20% - Accent2 28 4 2" xfId="15544"/>
    <cellStyle name="20% - Accent2 28 5" xfId="10733"/>
    <cellStyle name="20% - Accent2 29" xfId="3790"/>
    <cellStyle name="20% - Accent2 29 2" xfId="11102"/>
    <cellStyle name="20% - Accent2 3" xfId="307"/>
    <cellStyle name="20% - Accent2 3 2" xfId="1678"/>
    <cellStyle name="20% - Accent2 3 3" xfId="1679"/>
    <cellStyle name="20% - Accent2 30" xfId="6773"/>
    <cellStyle name="20% - Accent2 30 2" xfId="14043"/>
    <cellStyle name="20% - Accent2 31" xfId="8357"/>
    <cellStyle name="20% - Accent2 31 2" xfId="15579"/>
    <cellStyle name="20% - Accent2 32" xfId="9164"/>
    <cellStyle name="20% - Accent2 4" xfId="402"/>
    <cellStyle name="20% - Accent2 4 10" xfId="2420"/>
    <cellStyle name="20% - Accent2 4 10 2" xfId="3835"/>
    <cellStyle name="20% - Accent2 4 10 2 2" xfId="11147"/>
    <cellStyle name="20% - Accent2 4 10 3" xfId="6736"/>
    <cellStyle name="20% - Accent2 4 10 3 2" xfId="14006"/>
    <cellStyle name="20% - Accent2 4 10 4" xfId="8319"/>
    <cellStyle name="20% - Accent2 4 10 4 2" xfId="15542"/>
    <cellStyle name="20% - Accent2 4 10 5" xfId="10128"/>
    <cellStyle name="20% - Accent2 4 11" xfId="2414"/>
    <cellStyle name="20% - Accent2 4 11 2" xfId="3836"/>
    <cellStyle name="20% - Accent2 4 11 2 2" xfId="11148"/>
    <cellStyle name="20% - Accent2 4 11 3" xfId="6715"/>
    <cellStyle name="20% - Accent2 4 11 3 2" xfId="13989"/>
    <cellStyle name="20% - Accent2 4 11 4" xfId="8318"/>
    <cellStyle name="20% - Accent2 4 11 4 2" xfId="15541"/>
    <cellStyle name="20% - Accent2 4 11 5" xfId="10124"/>
    <cellStyle name="20% - Accent2 4 12" xfId="2847"/>
    <cellStyle name="20% - Accent2 4 12 2" xfId="3837"/>
    <cellStyle name="20% - Accent2 4 12 2 2" xfId="11149"/>
    <cellStyle name="20% - Accent2 4 12 3" xfId="6714"/>
    <cellStyle name="20% - Accent2 4 12 3 2" xfId="13988"/>
    <cellStyle name="20% - Accent2 4 12 4" xfId="8297"/>
    <cellStyle name="20% - Accent2 4 12 4 2" xfId="15524"/>
    <cellStyle name="20% - Accent2 4 12 5" xfId="10521"/>
    <cellStyle name="20% - Accent2 4 13" xfId="3353"/>
    <cellStyle name="20% - Accent2 4 13 2" xfId="3838"/>
    <cellStyle name="20% - Accent2 4 13 2 2" xfId="11150"/>
    <cellStyle name="20% - Accent2 4 13 3" xfId="6713"/>
    <cellStyle name="20% - Accent2 4 13 3 2" xfId="13987"/>
    <cellStyle name="20% - Accent2 4 13 4" xfId="8296"/>
    <cellStyle name="20% - Accent2 4 13 4 2" xfId="15523"/>
    <cellStyle name="20% - Accent2 4 13 5" xfId="10747"/>
    <cellStyle name="20% - Accent2 4 14" xfId="3834"/>
    <cellStyle name="20% - Accent2 4 14 2" xfId="11146"/>
    <cellStyle name="20% - Accent2 4 15" xfId="6737"/>
    <cellStyle name="20% - Accent2 4 15 2" xfId="14007"/>
    <cellStyle name="20% - Accent2 4 16" xfId="8320"/>
    <cellStyle name="20% - Accent2 4 16 2" xfId="15543"/>
    <cellStyle name="20% - Accent2 4 17" xfId="9215"/>
    <cellStyle name="20% - Accent2 4 2" xfId="557"/>
    <cellStyle name="20% - Accent2 4 2 10" xfId="2803"/>
    <cellStyle name="20% - Accent2 4 2 10 2" xfId="3840"/>
    <cellStyle name="20% - Accent2 4 2 10 2 2" xfId="11152"/>
    <cellStyle name="20% - Accent2 4 2 10 3" xfId="6711"/>
    <cellStyle name="20% - Accent2 4 2 10 3 2" xfId="13985"/>
    <cellStyle name="20% - Accent2 4 2 10 4" xfId="8294"/>
    <cellStyle name="20% - Accent2 4 2 10 4 2" xfId="15521"/>
    <cellStyle name="20% - Accent2 4 2 10 5" xfId="10483"/>
    <cellStyle name="20% - Accent2 4 2 11" xfId="3455"/>
    <cellStyle name="20% - Accent2 4 2 11 2" xfId="3841"/>
    <cellStyle name="20% - Accent2 4 2 11 2 2" xfId="11153"/>
    <cellStyle name="20% - Accent2 4 2 11 3" xfId="6710"/>
    <cellStyle name="20% - Accent2 4 2 11 3 2" xfId="13984"/>
    <cellStyle name="20% - Accent2 4 2 11 4" xfId="8293"/>
    <cellStyle name="20% - Accent2 4 2 11 4 2" xfId="15520"/>
    <cellStyle name="20% - Accent2 4 2 11 5" xfId="10833"/>
    <cellStyle name="20% - Accent2 4 2 12" xfId="3839"/>
    <cellStyle name="20% - Accent2 4 2 12 2" xfId="11151"/>
    <cellStyle name="20% - Accent2 4 2 13" xfId="6712"/>
    <cellStyle name="20% - Accent2 4 2 13 2" xfId="13986"/>
    <cellStyle name="20% - Accent2 4 2 14" xfId="8295"/>
    <cellStyle name="20% - Accent2 4 2 14 2" xfId="15522"/>
    <cellStyle name="20% - Accent2 4 2 15" xfId="9300"/>
    <cellStyle name="20% - Accent2 4 2 2" xfId="930"/>
    <cellStyle name="20% - Accent2 4 2 2 2" xfId="3842"/>
    <cellStyle name="20% - Accent2 4 2 2 2 2" xfId="11154"/>
    <cellStyle name="20% - Accent2 4 2 2 3" xfId="6709"/>
    <cellStyle name="20% - Accent2 4 2 2 3 2" xfId="13983"/>
    <cellStyle name="20% - Accent2 4 2 2 4" xfId="8292"/>
    <cellStyle name="20% - Accent2 4 2 2 4 2" xfId="15519"/>
    <cellStyle name="20% - Accent2 4 2 2 5" xfId="9562"/>
    <cellStyle name="20% - Accent2 4 2 3" xfId="1373"/>
    <cellStyle name="20% - Accent2 4 2 3 2" xfId="3843"/>
    <cellStyle name="20% - Accent2 4 2 3 2 2" xfId="11155"/>
    <cellStyle name="20% - Accent2 4 2 3 3" xfId="6708"/>
    <cellStyle name="20% - Accent2 4 2 3 3 2" xfId="13982"/>
    <cellStyle name="20% - Accent2 4 2 3 4" xfId="8291"/>
    <cellStyle name="20% - Accent2 4 2 3 4 2" xfId="15518"/>
    <cellStyle name="20% - Accent2 4 2 3 5" xfId="9756"/>
    <cellStyle name="20% - Accent2 4 2 4" xfId="1681"/>
    <cellStyle name="20% - Accent2 4 2 4 2" xfId="3844"/>
    <cellStyle name="20% - Accent2 4 2 4 2 2" xfId="11156"/>
    <cellStyle name="20% - Accent2 4 2 4 3" xfId="6707"/>
    <cellStyle name="20% - Accent2 4 2 4 3 2" xfId="13981"/>
    <cellStyle name="20% - Accent2 4 2 4 4" xfId="8290"/>
    <cellStyle name="20% - Accent2 4 2 4 4 2" xfId="15517"/>
    <cellStyle name="20% - Accent2 4 2 4 5" xfId="9889"/>
    <cellStyle name="20% - Accent2 4 2 5" xfId="1997"/>
    <cellStyle name="20% - Accent2 4 2 5 2" xfId="3845"/>
    <cellStyle name="20% - Accent2 4 2 5 2 2" xfId="11157"/>
    <cellStyle name="20% - Accent2 4 2 5 3" xfId="6706"/>
    <cellStyle name="20% - Accent2 4 2 5 3 2" xfId="13980"/>
    <cellStyle name="20% - Accent2 4 2 5 4" xfId="8289"/>
    <cellStyle name="20% - Accent2 4 2 5 4 2" xfId="15516"/>
    <cellStyle name="20% - Accent2 4 2 5 5" xfId="9937"/>
    <cellStyle name="20% - Accent2 4 2 6" xfId="2178"/>
    <cellStyle name="20% - Accent2 4 2 6 2" xfId="3846"/>
    <cellStyle name="20% - Accent2 4 2 6 2 2" xfId="11158"/>
    <cellStyle name="20% - Accent2 4 2 6 3" xfId="6704"/>
    <cellStyle name="20% - Accent2 4 2 6 3 2" xfId="13979"/>
    <cellStyle name="20% - Accent2 4 2 6 4" xfId="8288"/>
    <cellStyle name="20% - Accent2 4 2 6 4 2" xfId="15515"/>
    <cellStyle name="20% - Accent2 4 2 6 5" xfId="9973"/>
    <cellStyle name="20% - Accent2 4 2 7" xfId="2243"/>
    <cellStyle name="20% - Accent2 4 2 7 2" xfId="3847"/>
    <cellStyle name="20% - Accent2 4 2 7 2 2" xfId="11159"/>
    <cellStyle name="20% - Accent2 4 2 7 3" xfId="6703"/>
    <cellStyle name="20% - Accent2 4 2 7 3 2" xfId="13978"/>
    <cellStyle name="20% - Accent2 4 2 7 4" xfId="8286"/>
    <cellStyle name="20% - Accent2 4 2 7 4 2" xfId="15514"/>
    <cellStyle name="20% - Accent2 4 2 7 5" xfId="9993"/>
    <cellStyle name="20% - Accent2 4 2 8" xfId="2587"/>
    <cellStyle name="20% - Accent2 4 2 8 2" xfId="3848"/>
    <cellStyle name="20% - Accent2 4 2 8 2 2" xfId="11160"/>
    <cellStyle name="20% - Accent2 4 2 8 3" xfId="6702"/>
    <cellStyle name="20% - Accent2 4 2 8 3 2" xfId="13977"/>
    <cellStyle name="20% - Accent2 4 2 8 4" xfId="8285"/>
    <cellStyle name="20% - Accent2 4 2 8 4 2" xfId="15513"/>
    <cellStyle name="20% - Accent2 4 2 8 5" xfId="10281"/>
    <cellStyle name="20% - Accent2 4 2 9" xfId="2312"/>
    <cellStyle name="20% - Accent2 4 2 9 2" xfId="3849"/>
    <cellStyle name="20% - Accent2 4 2 9 2 2" xfId="11161"/>
    <cellStyle name="20% - Accent2 4 2 9 3" xfId="6701"/>
    <cellStyle name="20% - Accent2 4 2 9 3 2" xfId="13976"/>
    <cellStyle name="20% - Accent2 4 2 9 4" xfId="8284"/>
    <cellStyle name="20% - Accent2 4 2 9 4 2" xfId="15512"/>
    <cellStyle name="20% - Accent2 4 2 9 5" xfId="10032"/>
    <cellStyle name="20% - Accent2 4 3" xfId="572"/>
    <cellStyle name="20% - Accent2 4 3 10" xfId="2767"/>
    <cellStyle name="20% - Accent2 4 3 10 2" xfId="3851"/>
    <cellStyle name="20% - Accent2 4 3 10 2 2" xfId="11163"/>
    <cellStyle name="20% - Accent2 4 3 10 3" xfId="6699"/>
    <cellStyle name="20% - Accent2 4 3 10 3 2" xfId="13974"/>
    <cellStyle name="20% - Accent2 4 3 10 4" xfId="8282"/>
    <cellStyle name="20% - Accent2 4 3 10 4 2" xfId="15510"/>
    <cellStyle name="20% - Accent2 4 3 10 5" xfId="10449"/>
    <cellStyle name="20% - Accent2 4 3 11" xfId="3471"/>
    <cellStyle name="20% - Accent2 4 3 11 2" xfId="3852"/>
    <cellStyle name="20% - Accent2 4 3 11 2 2" xfId="11164"/>
    <cellStyle name="20% - Accent2 4 3 11 3" xfId="6698"/>
    <cellStyle name="20% - Accent2 4 3 11 3 2" xfId="13973"/>
    <cellStyle name="20% - Accent2 4 3 11 4" xfId="8281"/>
    <cellStyle name="20% - Accent2 4 3 11 4 2" xfId="15509"/>
    <cellStyle name="20% - Accent2 4 3 11 5" xfId="10849"/>
    <cellStyle name="20% - Accent2 4 3 12" xfId="3850"/>
    <cellStyle name="20% - Accent2 4 3 12 2" xfId="11162"/>
    <cellStyle name="20% - Accent2 4 3 13" xfId="6700"/>
    <cellStyle name="20% - Accent2 4 3 13 2" xfId="13975"/>
    <cellStyle name="20% - Accent2 4 3 14" xfId="8283"/>
    <cellStyle name="20% - Accent2 4 3 14 2" xfId="15511"/>
    <cellStyle name="20% - Accent2 4 3 15" xfId="9314"/>
    <cellStyle name="20% - Accent2 4 3 2" xfId="945"/>
    <cellStyle name="20% - Accent2 4 3 2 2" xfId="3853"/>
    <cellStyle name="20% - Accent2 4 3 2 2 2" xfId="11165"/>
    <cellStyle name="20% - Accent2 4 3 2 3" xfId="6697"/>
    <cellStyle name="20% - Accent2 4 3 2 3 2" xfId="13972"/>
    <cellStyle name="20% - Accent2 4 3 2 4" xfId="8280"/>
    <cellStyle name="20% - Accent2 4 3 2 4 2" xfId="15508"/>
    <cellStyle name="20% - Accent2 4 3 2 5" xfId="9576"/>
    <cellStyle name="20% - Accent2 4 3 3" xfId="1390"/>
    <cellStyle name="20% - Accent2 4 3 3 2" xfId="3854"/>
    <cellStyle name="20% - Accent2 4 3 3 2 2" xfId="11166"/>
    <cellStyle name="20% - Accent2 4 3 3 3" xfId="6696"/>
    <cellStyle name="20% - Accent2 4 3 3 3 2" xfId="13971"/>
    <cellStyle name="20% - Accent2 4 3 3 4" xfId="8279"/>
    <cellStyle name="20% - Accent2 4 3 3 4 2" xfId="15507"/>
    <cellStyle name="20% - Accent2 4 3 3 5" xfId="9772"/>
    <cellStyle name="20% - Accent2 4 3 4" xfId="1682"/>
    <cellStyle name="20% - Accent2 4 3 5" xfId="1994"/>
    <cellStyle name="20% - Accent2 4 3 6" xfId="2177"/>
    <cellStyle name="20% - Accent2 4 3 7" xfId="2242"/>
    <cellStyle name="20% - Accent2 4 3 8" xfId="2604"/>
    <cellStyle name="20% - Accent2 4 3 8 2" xfId="3859"/>
    <cellStyle name="20% - Accent2 4 3 8 2 2" xfId="11171"/>
    <cellStyle name="20% - Accent2 4 3 8 3" xfId="6694"/>
    <cellStyle name="20% - Accent2 4 3 8 3 2" xfId="13970"/>
    <cellStyle name="20% - Accent2 4 3 8 4" xfId="8277"/>
    <cellStyle name="20% - Accent2 4 3 8 4 2" xfId="15506"/>
    <cellStyle name="20% - Accent2 4 3 8 5" xfId="10297"/>
    <cellStyle name="20% - Accent2 4 3 9" xfId="2463"/>
    <cellStyle name="20% - Accent2 4 3 9 2" xfId="3860"/>
    <cellStyle name="20% - Accent2 4 3 9 2 2" xfId="11172"/>
    <cellStyle name="20% - Accent2 4 3 9 3" xfId="6693"/>
    <cellStyle name="20% - Accent2 4 3 9 3 2" xfId="13969"/>
    <cellStyle name="20% - Accent2 4 3 9 4" xfId="8276"/>
    <cellStyle name="20% - Accent2 4 3 9 4 2" xfId="15505"/>
    <cellStyle name="20% - Accent2 4 3 9 5" xfId="10162"/>
    <cellStyle name="20% - Accent2 4 4" xfId="782"/>
    <cellStyle name="20% - Accent2 4 4 2" xfId="3861"/>
    <cellStyle name="20% - Accent2 4 4 2 2" xfId="11173"/>
    <cellStyle name="20% - Accent2 4 4 3" xfId="6692"/>
    <cellStyle name="20% - Accent2 4 4 3 2" xfId="13968"/>
    <cellStyle name="20% - Accent2 4 4 4" xfId="8275"/>
    <cellStyle name="20% - Accent2 4 4 4 2" xfId="15504"/>
    <cellStyle name="20% - Accent2 4 4 5" xfId="9459"/>
    <cellStyle name="20% - Accent2 4 5" xfId="850"/>
    <cellStyle name="20% - Accent2 4 5 2" xfId="3862"/>
    <cellStyle name="20% - Accent2 4 5 2 2" xfId="11174"/>
    <cellStyle name="20% - Accent2 4 5 3" xfId="6691"/>
    <cellStyle name="20% - Accent2 4 5 3 2" xfId="13967"/>
    <cellStyle name="20% - Accent2 4 5 4" xfId="8274"/>
    <cellStyle name="20% - Accent2 4 5 4 2" xfId="15503"/>
    <cellStyle name="20% - Accent2 4 5 5" xfId="9495"/>
    <cellStyle name="20% - Accent2 4 6" xfId="1680"/>
    <cellStyle name="20% - Accent2 4 7" xfId="1285"/>
    <cellStyle name="20% - Accent2 4 8" xfId="2179"/>
    <cellStyle name="20% - Accent2 4 9" xfId="2244"/>
    <cellStyle name="20% - Accent2 5" xfId="441"/>
    <cellStyle name="20% - Accent2 5 10" xfId="2472"/>
    <cellStyle name="20% - Accent2 5 10 2" xfId="3868"/>
    <cellStyle name="20% - Accent2 5 10 2 2" xfId="11180"/>
    <cellStyle name="20% - Accent2 5 10 3" xfId="6688"/>
    <cellStyle name="20% - Accent2 5 10 3 2" xfId="13965"/>
    <cellStyle name="20% - Accent2 5 10 4" xfId="8271"/>
    <cellStyle name="20% - Accent2 5 10 4 2" xfId="15501"/>
    <cellStyle name="20% - Accent2 5 10 5" xfId="10170"/>
    <cellStyle name="20% - Accent2 5 11" xfId="2830"/>
    <cellStyle name="20% - Accent2 5 11 2" xfId="3869"/>
    <cellStyle name="20% - Accent2 5 11 2 2" xfId="11181"/>
    <cellStyle name="20% - Accent2 5 11 3" xfId="6687"/>
    <cellStyle name="20% - Accent2 5 11 3 2" xfId="13964"/>
    <cellStyle name="20% - Accent2 5 11 4" xfId="8270"/>
    <cellStyle name="20% - Accent2 5 11 4 2" xfId="15500"/>
    <cellStyle name="20% - Accent2 5 11 5" xfId="10507"/>
    <cellStyle name="20% - Accent2 5 12" xfId="2983"/>
    <cellStyle name="20% - Accent2 5 12 2" xfId="3870"/>
    <cellStyle name="20% - Accent2 5 12 2 2" xfId="11182"/>
    <cellStyle name="20% - Accent2 5 12 3" xfId="6686"/>
    <cellStyle name="20% - Accent2 5 12 3 2" xfId="13963"/>
    <cellStyle name="20% - Accent2 5 12 4" xfId="8269"/>
    <cellStyle name="20% - Accent2 5 12 4 2" xfId="15499"/>
    <cellStyle name="20% - Accent2 5 12 5" xfId="10637"/>
    <cellStyle name="20% - Accent2 5 13" xfId="3377"/>
    <cellStyle name="20% - Accent2 5 13 2" xfId="3871"/>
    <cellStyle name="20% - Accent2 5 13 2 2" xfId="11183"/>
    <cellStyle name="20% - Accent2 5 13 3" xfId="6685"/>
    <cellStyle name="20% - Accent2 5 13 3 2" xfId="13962"/>
    <cellStyle name="20% - Accent2 5 13 4" xfId="8268"/>
    <cellStyle name="20% - Accent2 5 13 4 2" xfId="15498"/>
    <cellStyle name="20% - Accent2 5 13 5" xfId="10764"/>
    <cellStyle name="20% - Accent2 5 14" xfId="3867"/>
    <cellStyle name="20% - Accent2 5 14 2" xfId="11179"/>
    <cellStyle name="20% - Accent2 5 15" xfId="6689"/>
    <cellStyle name="20% - Accent2 5 15 2" xfId="13966"/>
    <cellStyle name="20% - Accent2 5 16" xfId="8272"/>
    <cellStyle name="20% - Accent2 5 16 2" xfId="15502"/>
    <cellStyle name="20% - Accent2 5 17" xfId="9232"/>
    <cellStyle name="20% - Accent2 5 2" xfId="578"/>
    <cellStyle name="20% - Accent2 5 2 10" xfId="8267"/>
    <cellStyle name="20% - Accent2 5 2 10 2" xfId="15497"/>
    <cellStyle name="20% - Accent2 5 2 11" xfId="9320"/>
    <cellStyle name="20% - Accent2 5 2 2" xfId="951"/>
    <cellStyle name="20% - Accent2 5 2 2 2" xfId="3873"/>
    <cellStyle name="20% - Accent2 5 2 2 2 2" xfId="11185"/>
    <cellStyle name="20% - Accent2 5 2 2 3" xfId="6683"/>
    <cellStyle name="20% - Accent2 5 2 2 3 2" xfId="13960"/>
    <cellStyle name="20% - Accent2 5 2 2 4" xfId="8266"/>
    <cellStyle name="20% - Accent2 5 2 2 4 2" xfId="15496"/>
    <cellStyle name="20% - Accent2 5 2 2 5" xfId="9582"/>
    <cellStyle name="20% - Accent2 5 2 3" xfId="1396"/>
    <cellStyle name="20% - Accent2 5 2 3 2" xfId="3874"/>
    <cellStyle name="20% - Accent2 5 2 3 2 2" xfId="11186"/>
    <cellStyle name="20% - Accent2 5 2 3 3" xfId="6682"/>
    <cellStyle name="20% - Accent2 5 2 3 3 2" xfId="13959"/>
    <cellStyle name="20% - Accent2 5 2 3 4" xfId="8265"/>
    <cellStyle name="20% - Accent2 5 2 3 4 2" xfId="15495"/>
    <cellStyle name="20% - Accent2 5 2 3 5" xfId="9778"/>
    <cellStyle name="20% - Accent2 5 2 4" xfId="2610"/>
    <cellStyle name="20% - Accent2 5 2 4 2" xfId="3875"/>
    <cellStyle name="20% - Accent2 5 2 4 2 2" xfId="11187"/>
    <cellStyle name="20% - Accent2 5 2 4 3" xfId="6681"/>
    <cellStyle name="20% - Accent2 5 2 4 3 2" xfId="13958"/>
    <cellStyle name="20% - Accent2 5 2 4 4" xfId="8264"/>
    <cellStyle name="20% - Accent2 5 2 4 4 2" xfId="15494"/>
    <cellStyle name="20% - Accent2 5 2 4 5" xfId="10303"/>
    <cellStyle name="20% - Accent2 5 2 5" xfId="2353"/>
    <cellStyle name="20% - Accent2 5 2 5 2" xfId="3876"/>
    <cellStyle name="20% - Accent2 5 2 5 2 2" xfId="11188"/>
    <cellStyle name="20% - Accent2 5 2 5 3" xfId="6679"/>
    <cellStyle name="20% - Accent2 5 2 5 3 2" xfId="13957"/>
    <cellStyle name="20% - Accent2 5 2 5 4" xfId="8263"/>
    <cellStyle name="20% - Accent2 5 2 5 4 2" xfId="15493"/>
    <cellStyle name="20% - Accent2 5 2 5 5" xfId="10072"/>
    <cellStyle name="20% - Accent2 5 2 6" xfId="2881"/>
    <cellStyle name="20% - Accent2 5 2 6 2" xfId="3877"/>
    <cellStyle name="20% - Accent2 5 2 6 2 2" xfId="11189"/>
    <cellStyle name="20% - Accent2 5 2 6 3" xfId="6678"/>
    <cellStyle name="20% - Accent2 5 2 6 3 2" xfId="13956"/>
    <cellStyle name="20% - Accent2 5 2 6 4" xfId="8261"/>
    <cellStyle name="20% - Accent2 5 2 6 4 2" xfId="15492"/>
    <cellStyle name="20% - Accent2 5 2 6 5" xfId="10549"/>
    <cellStyle name="20% - Accent2 5 2 7" xfId="3477"/>
    <cellStyle name="20% - Accent2 5 2 7 2" xfId="3878"/>
    <cellStyle name="20% - Accent2 5 2 7 2 2" xfId="11190"/>
    <cellStyle name="20% - Accent2 5 2 7 3" xfId="6677"/>
    <cellStyle name="20% - Accent2 5 2 7 3 2" xfId="13955"/>
    <cellStyle name="20% - Accent2 5 2 7 4" xfId="8260"/>
    <cellStyle name="20% - Accent2 5 2 7 4 2" xfId="15491"/>
    <cellStyle name="20% - Accent2 5 2 7 5" xfId="10855"/>
    <cellStyle name="20% - Accent2 5 2 8" xfId="3872"/>
    <cellStyle name="20% - Accent2 5 2 8 2" xfId="11184"/>
    <cellStyle name="20% - Accent2 5 2 9" xfId="6684"/>
    <cellStyle name="20% - Accent2 5 2 9 2" xfId="13961"/>
    <cellStyle name="20% - Accent2 5 3" xfId="615"/>
    <cellStyle name="20% - Accent2 5 3 10" xfId="8259"/>
    <cellStyle name="20% - Accent2 5 3 10 2" xfId="15490"/>
    <cellStyle name="20% - Accent2 5 3 11" xfId="9355"/>
    <cellStyle name="20% - Accent2 5 3 2" xfId="988"/>
    <cellStyle name="20% - Accent2 5 3 2 2" xfId="3880"/>
    <cellStyle name="20% - Accent2 5 3 2 2 2" xfId="11192"/>
    <cellStyle name="20% - Accent2 5 3 2 3" xfId="6675"/>
    <cellStyle name="20% - Accent2 5 3 2 3 2" xfId="13953"/>
    <cellStyle name="20% - Accent2 5 3 2 4" xfId="8258"/>
    <cellStyle name="20% - Accent2 5 3 2 4 2" xfId="15489"/>
    <cellStyle name="20% - Accent2 5 3 2 5" xfId="9617"/>
    <cellStyle name="20% - Accent2 5 3 3" xfId="1433"/>
    <cellStyle name="20% - Accent2 5 3 3 2" xfId="3881"/>
    <cellStyle name="20% - Accent2 5 3 3 2 2" xfId="11193"/>
    <cellStyle name="20% - Accent2 5 3 3 3" xfId="6674"/>
    <cellStyle name="20% - Accent2 5 3 3 3 2" xfId="13952"/>
    <cellStyle name="20% - Accent2 5 3 3 4" xfId="8257"/>
    <cellStyle name="20% - Accent2 5 3 3 4 2" xfId="15488"/>
    <cellStyle name="20% - Accent2 5 3 3 5" xfId="9815"/>
    <cellStyle name="20% - Accent2 5 3 4" xfId="2649"/>
    <cellStyle name="20% - Accent2 5 3 4 2" xfId="3882"/>
    <cellStyle name="20% - Accent2 5 3 4 2 2" xfId="11194"/>
    <cellStyle name="20% - Accent2 5 3 4 3" xfId="6673"/>
    <cellStyle name="20% - Accent2 5 3 4 3 2" xfId="13951"/>
    <cellStyle name="20% - Accent2 5 3 4 4" xfId="8256"/>
    <cellStyle name="20% - Accent2 5 3 4 4 2" xfId="15487"/>
    <cellStyle name="20% - Accent2 5 3 4 5" xfId="10342"/>
    <cellStyle name="20% - Accent2 5 3 5" xfId="2508"/>
    <cellStyle name="20% - Accent2 5 3 5 2" xfId="3883"/>
    <cellStyle name="20% - Accent2 5 3 5 2 2" xfId="11195"/>
    <cellStyle name="20% - Accent2 5 3 5 3" xfId="6672"/>
    <cellStyle name="20% - Accent2 5 3 5 3 2" xfId="13950"/>
    <cellStyle name="20% - Accent2 5 3 5 4" xfId="8255"/>
    <cellStyle name="20% - Accent2 5 3 5 4 2" xfId="15486"/>
    <cellStyle name="20% - Accent2 5 3 5 5" xfId="10205"/>
    <cellStyle name="20% - Accent2 5 3 6" xfId="2802"/>
    <cellStyle name="20% - Accent2 5 3 6 2" xfId="3884"/>
    <cellStyle name="20% - Accent2 5 3 6 2 2" xfId="11196"/>
    <cellStyle name="20% - Accent2 5 3 6 3" xfId="6671"/>
    <cellStyle name="20% - Accent2 5 3 6 3 2" xfId="13949"/>
    <cellStyle name="20% - Accent2 5 3 6 4" xfId="8254"/>
    <cellStyle name="20% - Accent2 5 3 6 4 2" xfId="15485"/>
    <cellStyle name="20% - Accent2 5 3 6 5" xfId="10482"/>
    <cellStyle name="20% - Accent2 5 3 7" xfId="3516"/>
    <cellStyle name="20% - Accent2 5 3 7 2" xfId="3885"/>
    <cellStyle name="20% - Accent2 5 3 7 2 2" xfId="11197"/>
    <cellStyle name="20% - Accent2 5 3 7 3" xfId="6670"/>
    <cellStyle name="20% - Accent2 5 3 7 3 2" xfId="13948"/>
    <cellStyle name="20% - Accent2 5 3 7 4" xfId="8253"/>
    <cellStyle name="20% - Accent2 5 3 7 4 2" xfId="15484"/>
    <cellStyle name="20% - Accent2 5 3 7 5" xfId="10892"/>
    <cellStyle name="20% - Accent2 5 3 8" xfId="3879"/>
    <cellStyle name="20% - Accent2 5 3 8 2" xfId="11191"/>
    <cellStyle name="20% - Accent2 5 3 9" xfId="6676"/>
    <cellStyle name="20% - Accent2 5 3 9 2" xfId="13954"/>
    <cellStyle name="20% - Accent2 5 4" xfId="830"/>
    <cellStyle name="20% - Accent2 5 4 2" xfId="3886"/>
    <cellStyle name="20% - Accent2 5 4 2 2" xfId="11198"/>
    <cellStyle name="20% - Accent2 5 4 3" xfId="6668"/>
    <cellStyle name="20% - Accent2 5 4 3 2" xfId="13947"/>
    <cellStyle name="20% - Accent2 5 4 4" xfId="8252"/>
    <cellStyle name="20% - Accent2 5 4 4 2" xfId="15483"/>
    <cellStyle name="20% - Accent2 5 4 5" xfId="9483"/>
    <cellStyle name="20% - Accent2 5 5" xfId="1275"/>
    <cellStyle name="20% - Accent2 5 5 2" xfId="3887"/>
    <cellStyle name="20% - Accent2 5 5 2 2" xfId="11199"/>
    <cellStyle name="20% - Accent2 5 5 3" xfId="6667"/>
    <cellStyle name="20% - Accent2 5 5 3 2" xfId="13946"/>
    <cellStyle name="20% - Accent2 5 5 4" xfId="8250"/>
    <cellStyle name="20% - Accent2 5 5 4 2" xfId="15482"/>
    <cellStyle name="20% - Accent2 5 5 5" xfId="9687"/>
    <cellStyle name="20% - Accent2 5 6" xfId="1683"/>
    <cellStyle name="20% - Accent2 5 7" xfId="1991"/>
    <cellStyle name="20% - Accent2 5 8" xfId="2176"/>
    <cellStyle name="20% - Accent2 5 9" xfId="2241"/>
    <cellStyle name="20% - Accent2 6" xfId="481"/>
    <cellStyle name="20% - Accent2 7" xfId="490"/>
    <cellStyle name="20% - Accent2 7 10" xfId="3893"/>
    <cellStyle name="20% - Accent2 7 10 2" xfId="11205"/>
    <cellStyle name="20% - Accent2 7 11" xfId="6666"/>
    <cellStyle name="20% - Accent2 7 11 2" xfId="13945"/>
    <cellStyle name="20% - Accent2 7 12" xfId="8249"/>
    <cellStyle name="20% - Accent2 7 12 2" xfId="15481"/>
    <cellStyle name="20% - Accent2 7 13" xfId="9248"/>
    <cellStyle name="20% - Accent2 7 2" xfId="599"/>
    <cellStyle name="20% - Accent2 7 2 10" xfId="8248"/>
    <cellStyle name="20% - Accent2 7 2 10 2" xfId="15480"/>
    <cellStyle name="20% - Accent2 7 2 11" xfId="9341"/>
    <cellStyle name="20% - Accent2 7 2 2" xfId="972"/>
    <cellStyle name="20% - Accent2 7 2 2 2" xfId="3895"/>
    <cellStyle name="20% - Accent2 7 2 2 2 2" xfId="11207"/>
    <cellStyle name="20% - Accent2 7 2 2 3" xfId="6664"/>
    <cellStyle name="20% - Accent2 7 2 2 3 2" xfId="13943"/>
    <cellStyle name="20% - Accent2 7 2 2 4" xfId="8247"/>
    <cellStyle name="20% - Accent2 7 2 2 4 2" xfId="15479"/>
    <cellStyle name="20% - Accent2 7 2 2 5" xfId="9603"/>
    <cellStyle name="20% - Accent2 7 2 3" xfId="1419"/>
    <cellStyle name="20% - Accent2 7 2 3 2" xfId="3896"/>
    <cellStyle name="20% - Accent2 7 2 3 2 2" xfId="11208"/>
    <cellStyle name="20% - Accent2 7 2 3 3" xfId="6663"/>
    <cellStyle name="20% - Accent2 7 2 3 3 2" xfId="13942"/>
    <cellStyle name="20% - Accent2 7 2 3 4" xfId="8246"/>
    <cellStyle name="20% - Accent2 7 2 3 4 2" xfId="15478"/>
    <cellStyle name="20% - Accent2 7 2 3 5" xfId="9801"/>
    <cellStyle name="20% - Accent2 7 2 4" xfId="2633"/>
    <cellStyle name="20% - Accent2 7 2 4 2" xfId="3897"/>
    <cellStyle name="20% - Accent2 7 2 4 2 2" xfId="11209"/>
    <cellStyle name="20% - Accent2 7 2 4 3" xfId="6662"/>
    <cellStyle name="20% - Accent2 7 2 4 3 2" xfId="13941"/>
    <cellStyle name="20% - Accent2 7 2 4 4" xfId="8245"/>
    <cellStyle name="20% - Accent2 7 2 4 4 2" xfId="15477"/>
    <cellStyle name="20% - Accent2 7 2 4 5" xfId="10326"/>
    <cellStyle name="20% - Accent2 7 2 5" xfId="2341"/>
    <cellStyle name="20% - Accent2 7 2 5 2" xfId="3898"/>
    <cellStyle name="20% - Accent2 7 2 5 2 2" xfId="11210"/>
    <cellStyle name="20% - Accent2 7 2 5 3" xfId="6660"/>
    <cellStyle name="20% - Accent2 7 2 5 3 2" xfId="13940"/>
    <cellStyle name="20% - Accent2 7 2 5 4" xfId="8244"/>
    <cellStyle name="20% - Accent2 7 2 5 4 2" xfId="15476"/>
    <cellStyle name="20% - Accent2 7 2 5 5" xfId="10060"/>
    <cellStyle name="20% - Accent2 7 2 6" xfId="2537"/>
    <cellStyle name="20% - Accent2 7 2 6 2" xfId="3899"/>
    <cellStyle name="20% - Accent2 7 2 6 2 2" xfId="11211"/>
    <cellStyle name="20% - Accent2 7 2 6 3" xfId="6659"/>
    <cellStyle name="20% - Accent2 7 2 6 3 2" xfId="13939"/>
    <cellStyle name="20% - Accent2 7 2 6 4" xfId="8242"/>
    <cellStyle name="20% - Accent2 7 2 6 4 2" xfId="15475"/>
    <cellStyle name="20% - Accent2 7 2 6 5" xfId="10232"/>
    <cellStyle name="20% - Accent2 7 2 7" xfId="3500"/>
    <cellStyle name="20% - Accent2 7 2 7 2" xfId="3900"/>
    <cellStyle name="20% - Accent2 7 2 7 2 2" xfId="11212"/>
    <cellStyle name="20% - Accent2 7 2 7 3" xfId="6658"/>
    <cellStyle name="20% - Accent2 7 2 7 3 2" xfId="13938"/>
    <cellStyle name="20% - Accent2 7 2 7 4" xfId="8241"/>
    <cellStyle name="20% - Accent2 7 2 7 4 2" xfId="15474"/>
    <cellStyle name="20% - Accent2 7 2 7 5" xfId="10878"/>
    <cellStyle name="20% - Accent2 7 2 8" xfId="3894"/>
    <cellStyle name="20% - Accent2 7 2 8 2" xfId="11206"/>
    <cellStyle name="20% - Accent2 7 2 9" xfId="6665"/>
    <cellStyle name="20% - Accent2 7 2 9 2" xfId="13944"/>
    <cellStyle name="20% - Accent2 7 3" xfId="631"/>
    <cellStyle name="20% - Accent2 7 3 10" xfId="8240"/>
    <cellStyle name="20% - Accent2 7 3 10 2" xfId="15473"/>
    <cellStyle name="20% - Accent2 7 3 11" xfId="9371"/>
    <cellStyle name="20% - Accent2 7 3 2" xfId="1004"/>
    <cellStyle name="20% - Accent2 7 3 2 2" xfId="3902"/>
    <cellStyle name="20% - Accent2 7 3 2 2 2" xfId="11214"/>
    <cellStyle name="20% - Accent2 7 3 2 3" xfId="6656"/>
    <cellStyle name="20% - Accent2 7 3 2 3 2" xfId="13936"/>
    <cellStyle name="20% - Accent2 7 3 2 4" xfId="8239"/>
    <cellStyle name="20% - Accent2 7 3 2 4 2" xfId="15472"/>
    <cellStyle name="20% - Accent2 7 3 2 5" xfId="9633"/>
    <cellStyle name="20% - Accent2 7 3 3" xfId="1449"/>
    <cellStyle name="20% - Accent2 7 3 3 2" xfId="3903"/>
    <cellStyle name="20% - Accent2 7 3 3 2 2" xfId="11215"/>
    <cellStyle name="20% - Accent2 7 3 3 3" xfId="6655"/>
    <cellStyle name="20% - Accent2 7 3 3 3 2" xfId="13935"/>
    <cellStyle name="20% - Accent2 7 3 3 4" xfId="8238"/>
    <cellStyle name="20% - Accent2 7 3 3 4 2" xfId="15471"/>
    <cellStyle name="20% - Accent2 7 3 3 5" xfId="9831"/>
    <cellStyle name="20% - Accent2 7 3 4" xfId="2665"/>
    <cellStyle name="20% - Accent2 7 3 4 2" xfId="3904"/>
    <cellStyle name="20% - Accent2 7 3 4 2 2" xfId="11216"/>
    <cellStyle name="20% - Accent2 7 3 4 3" xfId="6654"/>
    <cellStyle name="20% - Accent2 7 3 4 3 2" xfId="13934"/>
    <cellStyle name="20% - Accent2 7 3 4 4" xfId="8237"/>
    <cellStyle name="20% - Accent2 7 3 4 4 2" xfId="15470"/>
    <cellStyle name="20% - Accent2 7 3 4 5" xfId="10358"/>
    <cellStyle name="20% - Accent2 7 3 5" xfId="2888"/>
    <cellStyle name="20% - Accent2 7 3 5 2" xfId="3905"/>
    <cellStyle name="20% - Accent2 7 3 5 2 2" xfId="11217"/>
    <cellStyle name="20% - Accent2 7 3 5 3" xfId="6653"/>
    <cellStyle name="20% - Accent2 7 3 5 3 2" xfId="13933"/>
    <cellStyle name="20% - Accent2 7 3 5 4" xfId="8236"/>
    <cellStyle name="20% - Accent2 7 3 5 4 2" xfId="15469"/>
    <cellStyle name="20% - Accent2 7 3 5 5" xfId="10556"/>
    <cellStyle name="20% - Accent2 7 3 6" xfId="3002"/>
    <cellStyle name="20% - Accent2 7 3 6 2" xfId="3906"/>
    <cellStyle name="20% - Accent2 7 3 6 2 2" xfId="11218"/>
    <cellStyle name="20% - Accent2 7 3 6 3" xfId="6652"/>
    <cellStyle name="20% - Accent2 7 3 6 3 2" xfId="13932"/>
    <cellStyle name="20% - Accent2 7 3 6 4" xfId="8235"/>
    <cellStyle name="20% - Accent2 7 3 6 4 2" xfId="15468"/>
    <cellStyle name="20% - Accent2 7 3 6 5" xfId="10648"/>
    <cellStyle name="20% - Accent2 7 3 7" xfId="3532"/>
    <cellStyle name="20% - Accent2 7 3 7 2" xfId="3907"/>
    <cellStyle name="20% - Accent2 7 3 7 2 2" xfId="11219"/>
    <cellStyle name="20% - Accent2 7 3 7 3" xfId="6651"/>
    <cellStyle name="20% - Accent2 7 3 7 3 2" xfId="13931"/>
    <cellStyle name="20% - Accent2 7 3 7 4" xfId="8234"/>
    <cellStyle name="20% - Accent2 7 3 7 4 2" xfId="15467"/>
    <cellStyle name="20% - Accent2 7 3 7 5" xfId="10908"/>
    <cellStyle name="20% - Accent2 7 3 8" xfId="3901"/>
    <cellStyle name="20% - Accent2 7 3 8 2" xfId="11213"/>
    <cellStyle name="20% - Accent2 7 3 9" xfId="6657"/>
    <cellStyle name="20% - Accent2 7 3 9 2" xfId="13937"/>
    <cellStyle name="20% - Accent2 7 4" xfId="868"/>
    <cellStyle name="20% - Accent2 7 4 2" xfId="3908"/>
    <cellStyle name="20% - Accent2 7 4 2 2" xfId="11220"/>
    <cellStyle name="20% - Accent2 7 4 3" xfId="6628"/>
    <cellStyle name="20% - Accent2 7 4 3 2" xfId="13908"/>
    <cellStyle name="20% - Accent2 7 4 4" xfId="8233"/>
    <cellStyle name="20% - Accent2 7 4 4 2" xfId="15466"/>
    <cellStyle name="20% - Accent2 7 4 5" xfId="9505"/>
    <cellStyle name="20% - Accent2 7 5" xfId="1310"/>
    <cellStyle name="20% - Accent2 7 5 2" xfId="3909"/>
    <cellStyle name="20% - Accent2 7 5 2 2" xfId="11221"/>
    <cellStyle name="20% - Accent2 7 5 3" xfId="6627"/>
    <cellStyle name="20% - Accent2 7 5 3 2" xfId="13907"/>
    <cellStyle name="20% - Accent2 7 5 4" xfId="8210"/>
    <cellStyle name="20% - Accent2 7 5 4 2" xfId="15443"/>
    <cellStyle name="20% - Accent2 7 5 5" xfId="9703"/>
    <cellStyle name="20% - Accent2 7 6" xfId="2519"/>
    <cellStyle name="20% - Accent2 7 6 2" xfId="3910"/>
    <cellStyle name="20% - Accent2 7 6 2 2" xfId="11222"/>
    <cellStyle name="20% - Accent2 7 6 3" xfId="6626"/>
    <cellStyle name="20% - Accent2 7 6 3 2" xfId="13906"/>
    <cellStyle name="20% - Accent2 7 6 4" xfId="8209"/>
    <cellStyle name="20% - Accent2 7 6 4 2" xfId="15442"/>
    <cellStyle name="20% - Accent2 7 6 5" xfId="10214"/>
    <cellStyle name="20% - Accent2 7 7" xfId="2828"/>
    <cellStyle name="20% - Accent2 7 7 2" xfId="3911"/>
    <cellStyle name="20% - Accent2 7 7 2 2" xfId="11223"/>
    <cellStyle name="20% - Accent2 7 7 3" xfId="6625"/>
    <cellStyle name="20% - Accent2 7 7 3 2" xfId="13905"/>
    <cellStyle name="20% - Accent2 7 7 4" xfId="8208"/>
    <cellStyle name="20% - Accent2 7 7 4 2" xfId="15441"/>
    <cellStyle name="20% - Accent2 7 7 5" xfId="10505"/>
    <cellStyle name="20% - Accent2 7 8" xfId="2982"/>
    <cellStyle name="20% - Accent2 7 8 2" xfId="3912"/>
    <cellStyle name="20% - Accent2 7 8 2 2" xfId="11224"/>
    <cellStyle name="20% - Accent2 7 8 3" xfId="6624"/>
    <cellStyle name="20% - Accent2 7 8 3 2" xfId="13904"/>
    <cellStyle name="20% - Accent2 7 8 4" xfId="8207"/>
    <cellStyle name="20% - Accent2 7 8 4 2" xfId="15440"/>
    <cellStyle name="20% - Accent2 7 8 5" xfId="10636"/>
    <cellStyle name="20% - Accent2 7 9" xfId="3395"/>
    <cellStyle name="20% - Accent2 7 9 2" xfId="3913"/>
    <cellStyle name="20% - Accent2 7 9 2 2" xfId="11225"/>
    <cellStyle name="20% - Accent2 7 9 3" xfId="6623"/>
    <cellStyle name="20% - Accent2 7 9 3 2" xfId="13903"/>
    <cellStyle name="20% - Accent2 7 9 4" xfId="8206"/>
    <cellStyle name="20% - Accent2 7 9 4 2" xfId="15439"/>
    <cellStyle name="20% - Accent2 7 9 5" xfId="10780"/>
    <cellStyle name="20% - Accent2 8" xfId="510"/>
    <cellStyle name="20% - Accent2 8 10" xfId="8205"/>
    <cellStyle name="20% - Accent2 8 10 2" xfId="15438"/>
    <cellStyle name="20% - Accent2 8 11" xfId="9262"/>
    <cellStyle name="20% - Accent2 8 2" xfId="886"/>
    <cellStyle name="20% - Accent2 8 2 2" xfId="3915"/>
    <cellStyle name="20% - Accent2 8 2 2 2" xfId="11227"/>
    <cellStyle name="20% - Accent2 8 2 3" xfId="6621"/>
    <cellStyle name="20% - Accent2 8 2 3 2" xfId="13901"/>
    <cellStyle name="20% - Accent2 8 2 4" xfId="8204"/>
    <cellStyle name="20% - Accent2 8 2 4 2" xfId="15437"/>
    <cellStyle name="20% - Accent2 8 2 5" xfId="9522"/>
    <cellStyle name="20% - Accent2 8 3" xfId="1328"/>
    <cellStyle name="20% - Accent2 8 3 2" xfId="3916"/>
    <cellStyle name="20% - Accent2 8 3 2 2" xfId="11228"/>
    <cellStyle name="20% - Accent2 8 3 3" xfId="6620"/>
    <cellStyle name="20% - Accent2 8 3 3 2" xfId="13900"/>
    <cellStyle name="20% - Accent2 8 3 4" xfId="8203"/>
    <cellStyle name="20% - Accent2 8 3 4 2" xfId="15436"/>
    <cellStyle name="20% - Accent2 8 3 5" xfId="9718"/>
    <cellStyle name="20% - Accent2 8 4" xfId="2540"/>
    <cellStyle name="20% - Accent2 8 4 2" xfId="3917"/>
    <cellStyle name="20% - Accent2 8 4 2 2" xfId="11229"/>
    <cellStyle name="20% - Accent2 8 4 3" xfId="6619"/>
    <cellStyle name="20% - Accent2 8 4 3 2" xfId="13899"/>
    <cellStyle name="20% - Accent2 8 4 4" xfId="8202"/>
    <cellStyle name="20% - Accent2 8 4 4 2" xfId="15435"/>
    <cellStyle name="20% - Accent2 8 4 5" xfId="10235"/>
    <cellStyle name="20% - Accent2 8 5" xfId="2468"/>
    <cellStyle name="20% - Accent2 8 5 2" xfId="3918"/>
    <cellStyle name="20% - Accent2 8 5 2 2" xfId="11230"/>
    <cellStyle name="20% - Accent2 8 5 3" xfId="6618"/>
    <cellStyle name="20% - Accent2 8 5 3 2" xfId="13898"/>
    <cellStyle name="20% - Accent2 8 5 4" xfId="8201"/>
    <cellStyle name="20% - Accent2 8 5 4 2" xfId="15434"/>
    <cellStyle name="20% - Accent2 8 5 5" xfId="10166"/>
    <cellStyle name="20% - Accent2 8 6" xfId="2406"/>
    <cellStyle name="20% - Accent2 8 6 2" xfId="3919"/>
    <cellStyle name="20% - Accent2 8 6 2 2" xfId="11231"/>
    <cellStyle name="20% - Accent2 8 6 3" xfId="6617"/>
    <cellStyle name="20% - Accent2 8 6 3 2" xfId="13897"/>
    <cellStyle name="20% - Accent2 8 6 4" xfId="8200"/>
    <cellStyle name="20% - Accent2 8 6 4 2" xfId="15433"/>
    <cellStyle name="20% - Accent2 8 6 5" xfId="10116"/>
    <cellStyle name="20% - Accent2 8 7" xfId="3413"/>
    <cellStyle name="20% - Accent2 8 7 2" xfId="3920"/>
    <cellStyle name="20% - Accent2 8 7 2 2" xfId="11232"/>
    <cellStyle name="20% - Accent2 8 7 3" xfId="6616"/>
    <cellStyle name="20% - Accent2 8 7 3 2" xfId="13896"/>
    <cellStyle name="20% - Accent2 8 7 4" xfId="8199"/>
    <cellStyle name="20% - Accent2 8 7 4 2" xfId="15432"/>
    <cellStyle name="20% - Accent2 8 7 5" xfId="10795"/>
    <cellStyle name="20% - Accent2 8 8" xfId="3914"/>
    <cellStyle name="20% - Accent2 8 8 2" xfId="11226"/>
    <cellStyle name="20% - Accent2 8 9" xfId="6622"/>
    <cellStyle name="20% - Accent2 8 9 2" xfId="13902"/>
    <cellStyle name="20% - Accent2 9" xfId="553"/>
    <cellStyle name="20% - Accent2 9 10" xfId="8198"/>
    <cellStyle name="20% - Accent2 9 10 2" xfId="15431"/>
    <cellStyle name="20% - Accent2 9 11" xfId="9297"/>
    <cellStyle name="20% - Accent2 9 2" xfId="926"/>
    <cellStyle name="20% - Accent2 9 2 2" xfId="3922"/>
    <cellStyle name="20% - Accent2 9 2 2 2" xfId="11234"/>
    <cellStyle name="20% - Accent2 9 2 3" xfId="6614"/>
    <cellStyle name="20% - Accent2 9 2 3 2" xfId="13894"/>
    <cellStyle name="20% - Accent2 9 2 4" xfId="8197"/>
    <cellStyle name="20% - Accent2 9 2 4 2" xfId="15430"/>
    <cellStyle name="20% - Accent2 9 2 5" xfId="9559"/>
    <cellStyle name="20% - Accent2 9 3" xfId="1369"/>
    <cellStyle name="20% - Accent2 9 3 2" xfId="3923"/>
    <cellStyle name="20% - Accent2 9 3 2 2" xfId="11235"/>
    <cellStyle name="20% - Accent2 9 3 3" xfId="6613"/>
    <cellStyle name="20% - Accent2 9 3 3 2" xfId="13893"/>
    <cellStyle name="20% - Accent2 9 3 4" xfId="8196"/>
    <cellStyle name="20% - Accent2 9 3 4 2" xfId="15429"/>
    <cellStyle name="20% - Accent2 9 3 5" xfId="9753"/>
    <cellStyle name="20% - Accent2 9 4" xfId="2583"/>
    <cellStyle name="20% - Accent2 9 4 2" xfId="3924"/>
    <cellStyle name="20% - Accent2 9 4 2 2" xfId="11236"/>
    <cellStyle name="20% - Accent2 9 4 3" xfId="6612"/>
    <cellStyle name="20% - Accent2 9 4 3 2" xfId="13892"/>
    <cellStyle name="20% - Accent2 9 4 4" xfId="8195"/>
    <cellStyle name="20% - Accent2 9 4 4 2" xfId="15428"/>
    <cellStyle name="20% - Accent2 9 4 5" xfId="10278"/>
    <cellStyle name="20% - Accent2 9 5" xfId="2316"/>
    <cellStyle name="20% - Accent2 9 5 2" xfId="3925"/>
    <cellStyle name="20% - Accent2 9 5 2 2" xfId="11237"/>
    <cellStyle name="20% - Accent2 9 5 3" xfId="6610"/>
    <cellStyle name="20% - Accent2 9 5 3 2" xfId="13891"/>
    <cellStyle name="20% - Accent2 9 5 4" xfId="8194"/>
    <cellStyle name="20% - Accent2 9 5 4 2" xfId="15427"/>
    <cellStyle name="20% - Accent2 9 5 5" xfId="10036"/>
    <cellStyle name="20% - Accent2 9 6" xfId="2409"/>
    <cellStyle name="20% - Accent2 9 6 2" xfId="3926"/>
    <cellStyle name="20% - Accent2 9 6 2 2" xfId="11238"/>
    <cellStyle name="20% - Accent2 9 6 3" xfId="6609"/>
    <cellStyle name="20% - Accent2 9 6 3 2" xfId="13890"/>
    <cellStyle name="20% - Accent2 9 6 4" xfId="8192"/>
    <cellStyle name="20% - Accent2 9 6 4 2" xfId="15426"/>
    <cellStyle name="20% - Accent2 9 6 5" xfId="10119"/>
    <cellStyle name="20% - Accent2 9 7" xfId="3451"/>
    <cellStyle name="20% - Accent2 9 7 2" xfId="3927"/>
    <cellStyle name="20% - Accent2 9 7 2 2" xfId="11239"/>
    <cellStyle name="20% - Accent2 9 7 3" xfId="6608"/>
    <cellStyle name="20% - Accent2 9 7 3 2" xfId="13889"/>
    <cellStyle name="20% - Accent2 9 7 4" xfId="8191"/>
    <cellStyle name="20% - Accent2 9 7 4 2" xfId="15425"/>
    <cellStyle name="20% - Accent2 9 7 5" xfId="10830"/>
    <cellStyle name="20% - Accent2 9 8" xfId="3921"/>
    <cellStyle name="20% - Accent2 9 8 2" xfId="11233"/>
    <cellStyle name="20% - Accent2 9 9" xfId="6615"/>
    <cellStyle name="20% - Accent2 9 9 2" xfId="13895"/>
    <cellStyle name="20% - Accent3" xfId="18" builtinId="38" customBuiltin="1"/>
    <cellStyle name="20% - Accent3 10" xfId="659"/>
    <cellStyle name="20% - Accent3 10 10" xfId="8189"/>
    <cellStyle name="20% - Accent3 10 10 2" xfId="15423"/>
    <cellStyle name="20% - Accent3 10 11" xfId="9399"/>
    <cellStyle name="20% - Accent3 10 2" xfId="1029"/>
    <cellStyle name="20% - Accent3 10 2 2" xfId="3930"/>
    <cellStyle name="20% - Accent3 10 2 2 2" xfId="11242"/>
    <cellStyle name="20% - Accent3 10 2 3" xfId="6605"/>
    <cellStyle name="20% - Accent3 10 2 3 2" xfId="13886"/>
    <cellStyle name="20% - Accent3 10 2 4" xfId="8188"/>
    <cellStyle name="20% - Accent3 10 2 4 2" xfId="15422"/>
    <cellStyle name="20% - Accent3 10 2 5" xfId="9658"/>
    <cellStyle name="20% - Accent3 10 3" xfId="1477"/>
    <cellStyle name="20% - Accent3 10 3 2" xfId="3931"/>
    <cellStyle name="20% - Accent3 10 3 2 2" xfId="11243"/>
    <cellStyle name="20% - Accent3 10 3 3" xfId="6604"/>
    <cellStyle name="20% - Accent3 10 3 3 2" xfId="13885"/>
    <cellStyle name="20% - Accent3 10 3 4" xfId="8186"/>
    <cellStyle name="20% - Accent3 10 3 4 2" xfId="15421"/>
    <cellStyle name="20% - Accent3 10 3 5" xfId="9859"/>
    <cellStyle name="20% - Accent3 10 4" xfId="2693"/>
    <cellStyle name="20% - Accent3 10 4 2" xfId="3932"/>
    <cellStyle name="20% - Accent3 10 4 2 2" xfId="11244"/>
    <cellStyle name="20% - Accent3 10 4 3" xfId="6603"/>
    <cellStyle name="20% - Accent3 10 4 3 2" xfId="13884"/>
    <cellStyle name="20% - Accent3 10 4 4" xfId="8185"/>
    <cellStyle name="20% - Accent3 10 4 4 2" xfId="15420"/>
    <cellStyle name="20% - Accent3 10 4 5" xfId="10386"/>
    <cellStyle name="20% - Accent3 10 5" xfId="2916"/>
    <cellStyle name="20% - Accent3 10 5 2" xfId="3933"/>
    <cellStyle name="20% - Accent3 10 5 2 2" xfId="11245"/>
    <cellStyle name="20% - Accent3 10 5 3" xfId="6602"/>
    <cellStyle name="20% - Accent3 10 5 3 2" xfId="13883"/>
    <cellStyle name="20% - Accent3 10 5 4" xfId="8184"/>
    <cellStyle name="20% - Accent3 10 5 4 2" xfId="15419"/>
    <cellStyle name="20% - Accent3 10 5 5" xfId="10584"/>
    <cellStyle name="20% - Accent3 10 6" xfId="3030"/>
    <cellStyle name="20% - Accent3 10 6 2" xfId="3934"/>
    <cellStyle name="20% - Accent3 10 6 2 2" xfId="11246"/>
    <cellStyle name="20% - Accent3 10 6 3" xfId="6601"/>
    <cellStyle name="20% - Accent3 10 6 3 2" xfId="13882"/>
    <cellStyle name="20% - Accent3 10 6 4" xfId="8183"/>
    <cellStyle name="20% - Accent3 10 6 4 2" xfId="15418"/>
    <cellStyle name="20% - Accent3 10 6 5" xfId="10676"/>
    <cellStyle name="20% - Accent3 10 7" xfId="3560"/>
    <cellStyle name="20% - Accent3 10 7 2" xfId="3935"/>
    <cellStyle name="20% - Accent3 10 7 2 2" xfId="11247"/>
    <cellStyle name="20% - Accent3 10 7 3" xfId="6600"/>
    <cellStyle name="20% - Accent3 10 7 3 2" xfId="13881"/>
    <cellStyle name="20% - Accent3 10 7 4" xfId="8182"/>
    <cellStyle name="20% - Accent3 10 7 4 2" xfId="15417"/>
    <cellStyle name="20% - Accent3 10 7 5" xfId="10936"/>
    <cellStyle name="20% - Accent3 10 8" xfId="3929"/>
    <cellStyle name="20% - Accent3 10 8 2" xfId="11241"/>
    <cellStyle name="20% - Accent3 10 9" xfId="6606"/>
    <cellStyle name="20% - Accent3 10 9 2" xfId="13887"/>
    <cellStyle name="20% - Accent3 11" xfId="653"/>
    <cellStyle name="20% - Accent3 11 10" xfId="8181"/>
    <cellStyle name="20% - Accent3 11 10 2" xfId="15416"/>
    <cellStyle name="20% - Accent3 11 11" xfId="9393"/>
    <cellStyle name="20% - Accent3 11 2" xfId="1023"/>
    <cellStyle name="20% - Accent3 11 2 2" xfId="3937"/>
    <cellStyle name="20% - Accent3 11 2 2 2" xfId="11249"/>
    <cellStyle name="20% - Accent3 11 2 3" xfId="6598"/>
    <cellStyle name="20% - Accent3 11 2 3 2" xfId="13879"/>
    <cellStyle name="20% - Accent3 11 2 4" xfId="8180"/>
    <cellStyle name="20% - Accent3 11 2 4 2" xfId="15415"/>
    <cellStyle name="20% - Accent3 11 2 5" xfId="9652"/>
    <cellStyle name="20% - Accent3 11 3" xfId="1471"/>
    <cellStyle name="20% - Accent3 11 3 2" xfId="3938"/>
    <cellStyle name="20% - Accent3 11 3 2 2" xfId="11250"/>
    <cellStyle name="20% - Accent3 11 3 3" xfId="6597"/>
    <cellStyle name="20% - Accent3 11 3 3 2" xfId="13878"/>
    <cellStyle name="20% - Accent3 11 3 4" xfId="8179"/>
    <cellStyle name="20% - Accent3 11 3 4 2" xfId="15414"/>
    <cellStyle name="20% - Accent3 11 3 5" xfId="9853"/>
    <cellStyle name="20% - Accent3 11 4" xfId="2687"/>
    <cellStyle name="20% - Accent3 11 4 2" xfId="3939"/>
    <cellStyle name="20% - Accent3 11 4 2 2" xfId="11251"/>
    <cellStyle name="20% - Accent3 11 4 3" xfId="6596"/>
    <cellStyle name="20% - Accent3 11 4 3 2" xfId="13877"/>
    <cellStyle name="20% - Accent3 11 4 4" xfId="8178"/>
    <cellStyle name="20% - Accent3 11 4 4 2" xfId="15413"/>
    <cellStyle name="20% - Accent3 11 4 5" xfId="10380"/>
    <cellStyle name="20% - Accent3 11 5" xfId="2910"/>
    <cellStyle name="20% - Accent3 11 5 2" xfId="3940"/>
    <cellStyle name="20% - Accent3 11 5 2 2" xfId="11252"/>
    <cellStyle name="20% - Accent3 11 5 3" xfId="6595"/>
    <cellStyle name="20% - Accent3 11 5 3 2" xfId="13876"/>
    <cellStyle name="20% - Accent3 11 5 4" xfId="8177"/>
    <cellStyle name="20% - Accent3 11 5 4 2" xfId="15412"/>
    <cellStyle name="20% - Accent3 11 5 5" xfId="10578"/>
    <cellStyle name="20% - Accent3 11 6" xfId="3024"/>
    <cellStyle name="20% - Accent3 11 6 2" xfId="3941"/>
    <cellStyle name="20% - Accent3 11 6 2 2" xfId="11253"/>
    <cellStyle name="20% - Accent3 11 6 3" xfId="6594"/>
    <cellStyle name="20% - Accent3 11 6 3 2" xfId="13875"/>
    <cellStyle name="20% - Accent3 11 6 4" xfId="8176"/>
    <cellStyle name="20% - Accent3 11 6 4 2" xfId="15411"/>
    <cellStyle name="20% - Accent3 11 6 5" xfId="10670"/>
    <cellStyle name="20% - Accent3 11 7" xfId="3554"/>
    <cellStyle name="20% - Accent3 11 7 2" xfId="3942"/>
    <cellStyle name="20% - Accent3 11 7 2 2" xfId="11254"/>
    <cellStyle name="20% - Accent3 11 7 3" xfId="6593"/>
    <cellStyle name="20% - Accent3 11 7 3 2" xfId="13874"/>
    <cellStyle name="20% - Accent3 11 7 4" xfId="8175"/>
    <cellStyle name="20% - Accent3 11 7 4 2" xfId="15410"/>
    <cellStyle name="20% - Accent3 11 7 5" xfId="10930"/>
    <cellStyle name="20% - Accent3 11 8" xfId="3936"/>
    <cellStyle name="20% - Accent3 11 8 2" xfId="11248"/>
    <cellStyle name="20% - Accent3 11 9" xfId="6599"/>
    <cellStyle name="20% - Accent3 11 9 2" xfId="13880"/>
    <cellStyle name="20% - Accent3 12" xfId="650"/>
    <cellStyle name="20% - Accent3 12 10" xfId="8174"/>
    <cellStyle name="20% - Accent3 12 10 2" xfId="15409"/>
    <cellStyle name="20% - Accent3 12 11" xfId="9390"/>
    <cellStyle name="20% - Accent3 12 2" xfId="1020"/>
    <cellStyle name="20% - Accent3 12 2 2" xfId="3944"/>
    <cellStyle name="20% - Accent3 12 2 2 2" xfId="11256"/>
    <cellStyle name="20% - Accent3 12 2 3" xfId="6591"/>
    <cellStyle name="20% - Accent3 12 2 3 2" xfId="13872"/>
    <cellStyle name="20% - Accent3 12 2 4" xfId="8173"/>
    <cellStyle name="20% - Accent3 12 2 4 2" xfId="15408"/>
    <cellStyle name="20% - Accent3 12 2 5" xfId="9649"/>
    <cellStyle name="20% - Accent3 12 3" xfId="1468"/>
    <cellStyle name="20% - Accent3 12 3 2" xfId="3945"/>
    <cellStyle name="20% - Accent3 12 3 2 2" xfId="11257"/>
    <cellStyle name="20% - Accent3 12 3 3" xfId="6590"/>
    <cellStyle name="20% - Accent3 12 3 3 2" xfId="13871"/>
    <cellStyle name="20% - Accent3 12 3 4" xfId="8172"/>
    <cellStyle name="20% - Accent3 12 3 4 2" xfId="15407"/>
    <cellStyle name="20% - Accent3 12 3 5" xfId="9850"/>
    <cellStyle name="20% - Accent3 12 4" xfId="2684"/>
    <cellStyle name="20% - Accent3 12 4 2" xfId="3946"/>
    <cellStyle name="20% - Accent3 12 4 2 2" xfId="11258"/>
    <cellStyle name="20% - Accent3 12 4 3" xfId="6589"/>
    <cellStyle name="20% - Accent3 12 4 3 2" xfId="13870"/>
    <cellStyle name="20% - Accent3 12 4 4" xfId="8171"/>
    <cellStyle name="20% - Accent3 12 4 4 2" xfId="15406"/>
    <cellStyle name="20% - Accent3 12 4 5" xfId="10377"/>
    <cellStyle name="20% - Accent3 12 5" xfId="2907"/>
    <cellStyle name="20% - Accent3 12 5 2" xfId="3947"/>
    <cellStyle name="20% - Accent3 12 5 2 2" xfId="11259"/>
    <cellStyle name="20% - Accent3 12 5 3" xfId="6588"/>
    <cellStyle name="20% - Accent3 12 5 3 2" xfId="13869"/>
    <cellStyle name="20% - Accent3 12 5 4" xfId="8170"/>
    <cellStyle name="20% - Accent3 12 5 4 2" xfId="15405"/>
    <cellStyle name="20% - Accent3 12 5 5" xfId="10575"/>
    <cellStyle name="20% - Accent3 12 6" xfId="3021"/>
    <cellStyle name="20% - Accent3 12 6 2" xfId="3948"/>
    <cellStyle name="20% - Accent3 12 6 2 2" xfId="11260"/>
    <cellStyle name="20% - Accent3 12 6 3" xfId="6587"/>
    <cellStyle name="20% - Accent3 12 6 3 2" xfId="13868"/>
    <cellStyle name="20% - Accent3 12 6 4" xfId="8169"/>
    <cellStyle name="20% - Accent3 12 6 4 2" xfId="15404"/>
    <cellStyle name="20% - Accent3 12 6 5" xfId="10667"/>
    <cellStyle name="20% - Accent3 12 7" xfId="3551"/>
    <cellStyle name="20% - Accent3 12 7 2" xfId="3949"/>
    <cellStyle name="20% - Accent3 12 7 2 2" xfId="11261"/>
    <cellStyle name="20% - Accent3 12 7 3" xfId="6586"/>
    <cellStyle name="20% - Accent3 12 7 3 2" xfId="13867"/>
    <cellStyle name="20% - Accent3 12 7 4" xfId="8168"/>
    <cellStyle name="20% - Accent3 12 7 4 2" xfId="15403"/>
    <cellStyle name="20% - Accent3 12 7 5" xfId="10927"/>
    <cellStyle name="20% - Accent3 12 8" xfId="3943"/>
    <cellStyle name="20% - Accent3 12 8 2" xfId="11255"/>
    <cellStyle name="20% - Accent3 12 9" xfId="6592"/>
    <cellStyle name="20% - Accent3 12 9 2" xfId="13873"/>
    <cellStyle name="20% - Accent3 13" xfId="699"/>
    <cellStyle name="20% - Accent3 13 2" xfId="3950"/>
    <cellStyle name="20% - Accent3 13 2 2" xfId="11262"/>
    <cellStyle name="20% - Accent3 13 3" xfId="6585"/>
    <cellStyle name="20% - Accent3 13 3 2" xfId="13866"/>
    <cellStyle name="20% - Accent3 13 4" xfId="8167"/>
    <cellStyle name="20% - Accent3 13 4 2" xfId="15402"/>
    <cellStyle name="20% - Accent3 13 5" xfId="9435"/>
    <cellStyle name="20% - Accent3 14" xfId="812"/>
    <cellStyle name="20% - Accent3 14 2" xfId="3951"/>
    <cellStyle name="20% - Accent3 14 2 2" xfId="11263"/>
    <cellStyle name="20% - Accent3 14 3" xfId="6584"/>
    <cellStyle name="20% - Accent3 14 3 2" xfId="13865"/>
    <cellStyle name="20% - Accent3 14 4" xfId="8166"/>
    <cellStyle name="20% - Accent3 14 4 2" xfId="15401"/>
    <cellStyle name="20% - Accent3 14 5" xfId="9474"/>
    <cellStyle name="20% - Accent3 15" xfId="757"/>
    <cellStyle name="20% - Accent3 16" xfId="1546"/>
    <cellStyle name="20% - Accent3 17" xfId="1538"/>
    <cellStyle name="20% - Accent3 18" xfId="854"/>
    <cellStyle name="20% - Accent3 19" xfId="1586"/>
    <cellStyle name="20% - Accent3 2" xfId="308"/>
    <cellStyle name="20% - Accent3 2 2" xfId="1686"/>
    <cellStyle name="20% - Accent3 2 3" xfId="1687"/>
    <cellStyle name="20% - Accent3 20" xfId="1627"/>
    <cellStyle name="20% - Accent3 21" xfId="1684"/>
    <cellStyle name="20% - Accent3 21 2" xfId="3954"/>
    <cellStyle name="20% - Accent3 21 2 2" xfId="11266"/>
    <cellStyle name="20% - Accent3 21 3" xfId="6583"/>
    <cellStyle name="20% - Accent3 21 3 2" xfId="13864"/>
    <cellStyle name="20% - Accent3 21 4" xfId="8165"/>
    <cellStyle name="20% - Accent3 21 4 2" xfId="15400"/>
    <cellStyle name="20% - Accent3 21 5" xfId="9890"/>
    <cellStyle name="20% - Accent3 22" xfId="1990"/>
    <cellStyle name="20% - Accent3 22 2" xfId="3955"/>
    <cellStyle name="20% - Accent3 22 2 2" xfId="11267"/>
    <cellStyle name="20% - Accent3 22 3" xfId="6582"/>
    <cellStyle name="20% - Accent3 22 3 2" xfId="13863"/>
    <cellStyle name="20% - Accent3 22 4" xfId="8164"/>
    <cellStyle name="20% - Accent3 22 4 2" xfId="15399"/>
    <cellStyle name="20% - Accent3 22 5" xfId="9936"/>
    <cellStyle name="20% - Accent3 23" xfId="2175"/>
    <cellStyle name="20% - Accent3 23 2" xfId="3956"/>
    <cellStyle name="20% - Accent3 23 2 2" xfId="11268"/>
    <cellStyle name="20% - Accent3 23 3" xfId="6581"/>
    <cellStyle name="20% - Accent3 23 3 2" xfId="13862"/>
    <cellStyle name="20% - Accent3 23 4" xfId="8163"/>
    <cellStyle name="20% - Accent3 23 4 2" xfId="15398"/>
    <cellStyle name="20% - Accent3 23 5" xfId="9972"/>
    <cellStyle name="20% - Accent3 24" xfId="2240"/>
    <cellStyle name="20% - Accent3 24 2" xfId="3957"/>
    <cellStyle name="20% - Accent3 24 2 2" xfId="11269"/>
    <cellStyle name="20% - Accent3 24 3" xfId="6580"/>
    <cellStyle name="20% - Accent3 24 3 2" xfId="13861"/>
    <cellStyle name="20% - Accent3 24 4" xfId="8162"/>
    <cellStyle name="20% - Accent3 24 4 2" xfId="15397"/>
    <cellStyle name="20% - Accent3 24 5" xfId="9992"/>
    <cellStyle name="20% - Accent3 25" xfId="2305"/>
    <cellStyle name="20% - Accent3 25 2" xfId="3958"/>
    <cellStyle name="20% - Accent3 25 2 2" xfId="11270"/>
    <cellStyle name="20% - Accent3 25 3" xfId="6579"/>
    <cellStyle name="20% - Accent3 25 3 2" xfId="13860"/>
    <cellStyle name="20% - Accent3 25 4" xfId="8161"/>
    <cellStyle name="20% - Accent3 25 4 2" xfId="15396"/>
    <cellStyle name="20% - Accent3 25 5" xfId="10025"/>
    <cellStyle name="20% - Accent3 26" xfId="2781"/>
    <cellStyle name="20% - Accent3 26 2" xfId="3959"/>
    <cellStyle name="20% - Accent3 26 2 2" xfId="11271"/>
    <cellStyle name="20% - Accent3 26 3" xfId="6578"/>
    <cellStyle name="20% - Accent3 26 3 2" xfId="13859"/>
    <cellStyle name="20% - Accent3 26 4" xfId="8160"/>
    <cellStyle name="20% - Accent3 26 4 2" xfId="15395"/>
    <cellStyle name="20% - Accent3 26 5" xfId="10462"/>
    <cellStyle name="20% - Accent3 27" xfId="2967"/>
    <cellStyle name="20% - Accent3 27 2" xfId="3960"/>
    <cellStyle name="20% - Accent3 27 2 2" xfId="11272"/>
    <cellStyle name="20% - Accent3 27 3" xfId="6577"/>
    <cellStyle name="20% - Accent3 27 3 2" xfId="13858"/>
    <cellStyle name="20% - Accent3 27 4" xfId="8159"/>
    <cellStyle name="20% - Accent3 27 4 2" xfId="15394"/>
    <cellStyle name="20% - Accent3 27 5" xfId="10624"/>
    <cellStyle name="20% - Accent3 28" xfId="3317"/>
    <cellStyle name="20% - Accent3 28 2" xfId="3961"/>
    <cellStyle name="20% - Accent3 28 2 2" xfId="11273"/>
    <cellStyle name="20% - Accent3 28 3" xfId="6576"/>
    <cellStyle name="20% - Accent3 28 3 2" xfId="13857"/>
    <cellStyle name="20% - Accent3 28 4" xfId="8158"/>
    <cellStyle name="20% - Accent3 28 4 2" xfId="15393"/>
    <cellStyle name="20% - Accent3 28 5" xfId="10735"/>
    <cellStyle name="20% - Accent3 29" xfId="3928"/>
    <cellStyle name="20% - Accent3 29 2" xfId="11240"/>
    <cellStyle name="20% - Accent3 3" xfId="309"/>
    <cellStyle name="20% - Accent3 3 2" xfId="1688"/>
    <cellStyle name="20% - Accent3 3 3" xfId="1689"/>
    <cellStyle name="20% - Accent3 30" xfId="6607"/>
    <cellStyle name="20% - Accent3 30 2" xfId="13888"/>
    <cellStyle name="20% - Accent3 31" xfId="8190"/>
    <cellStyle name="20% - Accent3 31 2" xfId="15424"/>
    <cellStyle name="20% - Accent3 32" xfId="9166"/>
    <cellStyle name="20% - Accent3 4" xfId="403"/>
    <cellStyle name="20% - Accent3 4 10" xfId="2421"/>
    <cellStyle name="20% - Accent3 4 10 2" xfId="3964"/>
    <cellStyle name="20% - Accent3 4 10 2 2" xfId="11276"/>
    <cellStyle name="20% - Accent3 4 10 3" xfId="6574"/>
    <cellStyle name="20% - Accent3 4 10 3 2" xfId="13855"/>
    <cellStyle name="20% - Accent3 4 10 4" xfId="8156"/>
    <cellStyle name="20% - Accent3 4 10 4 2" xfId="15391"/>
    <cellStyle name="20% - Accent3 4 10 5" xfId="10129"/>
    <cellStyle name="20% - Accent3 4 11" xfId="2734"/>
    <cellStyle name="20% - Accent3 4 11 2" xfId="3965"/>
    <cellStyle name="20% - Accent3 4 11 2 2" xfId="11277"/>
    <cellStyle name="20% - Accent3 4 11 3" xfId="6573"/>
    <cellStyle name="20% - Accent3 4 11 3 2" xfId="13854"/>
    <cellStyle name="20% - Accent3 4 11 4" xfId="8155"/>
    <cellStyle name="20% - Accent3 4 11 4 2" xfId="15390"/>
    <cellStyle name="20% - Accent3 4 11 5" xfId="10419"/>
    <cellStyle name="20% - Accent3 4 12" xfId="2953"/>
    <cellStyle name="20% - Accent3 4 12 2" xfId="3966"/>
    <cellStyle name="20% - Accent3 4 12 2 2" xfId="11278"/>
    <cellStyle name="20% - Accent3 4 12 3" xfId="6572"/>
    <cellStyle name="20% - Accent3 4 12 3 2" xfId="13853"/>
    <cellStyle name="20% - Accent3 4 12 4" xfId="8154"/>
    <cellStyle name="20% - Accent3 4 12 4 2" xfId="15389"/>
    <cellStyle name="20% - Accent3 4 12 5" xfId="10613"/>
    <cellStyle name="20% - Accent3 4 13" xfId="3354"/>
    <cellStyle name="20% - Accent3 4 13 2" xfId="3967"/>
    <cellStyle name="20% - Accent3 4 13 2 2" xfId="11279"/>
    <cellStyle name="20% - Accent3 4 13 3" xfId="6571"/>
    <cellStyle name="20% - Accent3 4 13 3 2" xfId="13852"/>
    <cellStyle name="20% - Accent3 4 13 4" xfId="8153"/>
    <cellStyle name="20% - Accent3 4 13 4 2" xfId="15388"/>
    <cellStyle name="20% - Accent3 4 13 5" xfId="10748"/>
    <cellStyle name="20% - Accent3 4 14" xfId="3963"/>
    <cellStyle name="20% - Accent3 4 14 2" xfId="11275"/>
    <cellStyle name="20% - Accent3 4 15" xfId="6575"/>
    <cellStyle name="20% - Accent3 4 15 2" xfId="13856"/>
    <cellStyle name="20% - Accent3 4 16" xfId="8157"/>
    <cellStyle name="20% - Accent3 4 16 2" xfId="15392"/>
    <cellStyle name="20% - Accent3 4 17" xfId="9216"/>
    <cellStyle name="20% - Accent3 4 2" xfId="558"/>
    <cellStyle name="20% - Accent3 4 2 10" xfId="2783"/>
    <cellStyle name="20% - Accent3 4 2 10 2" xfId="3969"/>
    <cellStyle name="20% - Accent3 4 2 10 2 2" xfId="11281"/>
    <cellStyle name="20% - Accent3 4 2 10 3" xfId="6569"/>
    <cellStyle name="20% - Accent3 4 2 10 3 2" xfId="13850"/>
    <cellStyle name="20% - Accent3 4 2 10 4" xfId="8151"/>
    <cellStyle name="20% - Accent3 4 2 10 4 2" xfId="15386"/>
    <cellStyle name="20% - Accent3 4 2 10 5" xfId="10464"/>
    <cellStyle name="20% - Accent3 4 2 11" xfId="3456"/>
    <cellStyle name="20% - Accent3 4 2 11 2" xfId="3970"/>
    <cellStyle name="20% - Accent3 4 2 11 2 2" xfId="11282"/>
    <cellStyle name="20% - Accent3 4 2 11 3" xfId="6568"/>
    <cellStyle name="20% - Accent3 4 2 11 3 2" xfId="13849"/>
    <cellStyle name="20% - Accent3 4 2 11 4" xfId="8150"/>
    <cellStyle name="20% - Accent3 4 2 11 4 2" xfId="15385"/>
    <cellStyle name="20% - Accent3 4 2 11 5" xfId="10834"/>
    <cellStyle name="20% - Accent3 4 2 12" xfId="3968"/>
    <cellStyle name="20% - Accent3 4 2 12 2" xfId="11280"/>
    <cellStyle name="20% - Accent3 4 2 13" xfId="6570"/>
    <cellStyle name="20% - Accent3 4 2 13 2" xfId="13851"/>
    <cellStyle name="20% - Accent3 4 2 14" xfId="8152"/>
    <cellStyle name="20% - Accent3 4 2 14 2" xfId="15387"/>
    <cellStyle name="20% - Accent3 4 2 15" xfId="9301"/>
    <cellStyle name="20% - Accent3 4 2 2" xfId="931"/>
    <cellStyle name="20% - Accent3 4 2 2 2" xfId="3971"/>
    <cellStyle name="20% - Accent3 4 2 2 2 2" xfId="11283"/>
    <cellStyle name="20% - Accent3 4 2 2 3" xfId="6567"/>
    <cellStyle name="20% - Accent3 4 2 2 3 2" xfId="13848"/>
    <cellStyle name="20% - Accent3 4 2 2 4" xfId="8149"/>
    <cellStyle name="20% - Accent3 4 2 2 4 2" xfId="15384"/>
    <cellStyle name="20% - Accent3 4 2 2 5" xfId="9563"/>
    <cellStyle name="20% - Accent3 4 2 3" xfId="1374"/>
    <cellStyle name="20% - Accent3 4 2 3 2" xfId="3972"/>
    <cellStyle name="20% - Accent3 4 2 3 2 2" xfId="11284"/>
    <cellStyle name="20% - Accent3 4 2 3 3" xfId="6566"/>
    <cellStyle name="20% - Accent3 4 2 3 3 2" xfId="13847"/>
    <cellStyle name="20% - Accent3 4 2 3 4" xfId="8148"/>
    <cellStyle name="20% - Accent3 4 2 3 4 2" xfId="15383"/>
    <cellStyle name="20% - Accent3 4 2 3 5" xfId="9757"/>
    <cellStyle name="20% - Accent3 4 2 4" xfId="1691"/>
    <cellStyle name="20% - Accent3 4 2 4 2" xfId="3973"/>
    <cellStyle name="20% - Accent3 4 2 4 2 2" xfId="11285"/>
    <cellStyle name="20% - Accent3 4 2 4 3" xfId="6565"/>
    <cellStyle name="20% - Accent3 4 2 4 3 2" xfId="13846"/>
    <cellStyle name="20% - Accent3 4 2 4 4" xfId="8147"/>
    <cellStyle name="20% - Accent3 4 2 4 4 2" xfId="15382"/>
    <cellStyle name="20% - Accent3 4 2 4 5" xfId="9891"/>
    <cellStyle name="20% - Accent3 4 2 5" xfId="1976"/>
    <cellStyle name="20% - Accent3 4 2 5 2" xfId="3974"/>
    <cellStyle name="20% - Accent3 4 2 5 2 2" xfId="11286"/>
    <cellStyle name="20% - Accent3 4 2 5 3" xfId="6564"/>
    <cellStyle name="20% - Accent3 4 2 5 3 2" xfId="13845"/>
    <cellStyle name="20% - Accent3 4 2 5 4" xfId="8146"/>
    <cellStyle name="20% - Accent3 4 2 5 4 2" xfId="15381"/>
    <cellStyle name="20% - Accent3 4 2 5 5" xfId="9935"/>
    <cellStyle name="20% - Accent3 4 2 6" xfId="2171"/>
    <cellStyle name="20% - Accent3 4 2 6 2" xfId="3975"/>
    <cellStyle name="20% - Accent3 4 2 6 2 2" xfId="11287"/>
    <cellStyle name="20% - Accent3 4 2 6 3" xfId="6563"/>
    <cellStyle name="20% - Accent3 4 2 6 3 2" xfId="13844"/>
    <cellStyle name="20% - Accent3 4 2 6 4" xfId="8145"/>
    <cellStyle name="20% - Accent3 4 2 6 4 2" xfId="15380"/>
    <cellStyle name="20% - Accent3 4 2 6 5" xfId="9971"/>
    <cellStyle name="20% - Accent3 4 2 7" xfId="2237"/>
    <cellStyle name="20% - Accent3 4 2 7 2" xfId="3976"/>
    <cellStyle name="20% - Accent3 4 2 7 2 2" xfId="11288"/>
    <cellStyle name="20% - Accent3 4 2 7 3" xfId="6562"/>
    <cellStyle name="20% - Accent3 4 2 7 3 2" xfId="13843"/>
    <cellStyle name="20% - Accent3 4 2 7 4" xfId="8144"/>
    <cellStyle name="20% - Accent3 4 2 7 4 2" xfId="15379"/>
    <cellStyle name="20% - Accent3 4 2 7 5" xfId="9991"/>
    <cellStyle name="20% - Accent3 4 2 8" xfId="2588"/>
    <cellStyle name="20% - Accent3 4 2 8 2" xfId="3977"/>
    <cellStyle name="20% - Accent3 4 2 8 2 2" xfId="11289"/>
    <cellStyle name="20% - Accent3 4 2 8 3" xfId="6561"/>
    <cellStyle name="20% - Accent3 4 2 8 3 2" xfId="13842"/>
    <cellStyle name="20% - Accent3 4 2 8 4" xfId="8143"/>
    <cellStyle name="20% - Accent3 4 2 8 4 2" xfId="15378"/>
    <cellStyle name="20% - Accent3 4 2 8 5" xfId="10282"/>
    <cellStyle name="20% - Accent3 4 2 9" xfId="2493"/>
    <cellStyle name="20% - Accent3 4 2 9 2" xfId="3978"/>
    <cellStyle name="20% - Accent3 4 2 9 2 2" xfId="11290"/>
    <cellStyle name="20% - Accent3 4 2 9 3" xfId="6560"/>
    <cellStyle name="20% - Accent3 4 2 9 3 2" xfId="13841"/>
    <cellStyle name="20% - Accent3 4 2 9 4" xfId="8142"/>
    <cellStyle name="20% - Accent3 4 2 9 4 2" xfId="15377"/>
    <cellStyle name="20% - Accent3 4 2 9 5" xfId="10191"/>
    <cellStyle name="20% - Accent3 4 3" xfId="539"/>
    <cellStyle name="20% - Accent3 4 3 10" xfId="2726"/>
    <cellStyle name="20% - Accent3 4 3 10 2" xfId="3980"/>
    <cellStyle name="20% - Accent3 4 3 10 2 2" xfId="11292"/>
    <cellStyle name="20% - Accent3 4 3 10 3" xfId="6558"/>
    <cellStyle name="20% - Accent3 4 3 10 3 2" xfId="13839"/>
    <cellStyle name="20% - Accent3 4 3 10 4" xfId="8140"/>
    <cellStyle name="20% - Accent3 4 3 10 4 2" xfId="15375"/>
    <cellStyle name="20% - Accent3 4 3 10 5" xfId="10415"/>
    <cellStyle name="20% - Accent3 4 3 11" xfId="3441"/>
    <cellStyle name="20% - Accent3 4 3 11 2" xfId="3981"/>
    <cellStyle name="20% - Accent3 4 3 11 2 2" xfId="11293"/>
    <cellStyle name="20% - Accent3 4 3 11 3" xfId="6557"/>
    <cellStyle name="20% - Accent3 4 3 11 3 2" xfId="13838"/>
    <cellStyle name="20% - Accent3 4 3 11 4" xfId="8139"/>
    <cellStyle name="20% - Accent3 4 3 11 4 2" xfId="15374"/>
    <cellStyle name="20% - Accent3 4 3 11 5" xfId="10822"/>
    <cellStyle name="20% - Accent3 4 3 12" xfId="3979"/>
    <cellStyle name="20% - Accent3 4 3 12 2" xfId="11291"/>
    <cellStyle name="20% - Accent3 4 3 13" xfId="6559"/>
    <cellStyle name="20% - Accent3 4 3 13 2" xfId="13840"/>
    <cellStyle name="20% - Accent3 4 3 14" xfId="8141"/>
    <cellStyle name="20% - Accent3 4 3 14 2" xfId="15376"/>
    <cellStyle name="20% - Accent3 4 3 15" xfId="9289"/>
    <cellStyle name="20% - Accent3 4 3 2" xfId="915"/>
    <cellStyle name="20% - Accent3 4 3 2 2" xfId="3982"/>
    <cellStyle name="20% - Accent3 4 3 2 2 2" xfId="11294"/>
    <cellStyle name="20% - Accent3 4 3 2 3" xfId="6556"/>
    <cellStyle name="20% - Accent3 4 3 2 3 2" xfId="13837"/>
    <cellStyle name="20% - Accent3 4 3 2 4" xfId="8138"/>
    <cellStyle name="20% - Accent3 4 3 2 4 2" xfId="15373"/>
    <cellStyle name="20% - Accent3 4 3 2 5" xfId="9550"/>
    <cellStyle name="20% - Accent3 4 3 3" xfId="1356"/>
    <cellStyle name="20% - Accent3 4 3 3 2" xfId="3983"/>
    <cellStyle name="20% - Accent3 4 3 3 2 2" xfId="11295"/>
    <cellStyle name="20% - Accent3 4 3 3 3" xfId="6555"/>
    <cellStyle name="20% - Accent3 4 3 3 3 2" xfId="13836"/>
    <cellStyle name="20% - Accent3 4 3 3 4" xfId="8137"/>
    <cellStyle name="20% - Accent3 4 3 3 4 2" xfId="15372"/>
    <cellStyle name="20% - Accent3 4 3 3 5" xfId="9745"/>
    <cellStyle name="20% - Accent3 4 3 4" xfId="1692"/>
    <cellStyle name="20% - Accent3 4 3 5" xfId="1973"/>
    <cellStyle name="20% - Accent3 4 3 6" xfId="2170"/>
    <cellStyle name="20% - Accent3 4 3 7" xfId="2236"/>
    <cellStyle name="20% - Accent3 4 3 8" xfId="2569"/>
    <cellStyle name="20% - Accent3 4 3 8 2" xfId="3988"/>
    <cellStyle name="20% - Accent3 4 3 8 2 2" xfId="11300"/>
    <cellStyle name="20% - Accent3 4 3 8 3" xfId="6554"/>
    <cellStyle name="20% - Accent3 4 3 8 3 2" xfId="13835"/>
    <cellStyle name="20% - Accent3 4 3 8 4" xfId="8136"/>
    <cellStyle name="20% - Accent3 4 3 8 4 2" xfId="15371"/>
    <cellStyle name="20% - Accent3 4 3 8 5" xfId="10264"/>
    <cellStyle name="20% - Accent3 4 3 9" xfId="2373"/>
    <cellStyle name="20% - Accent3 4 3 9 2" xfId="3989"/>
    <cellStyle name="20% - Accent3 4 3 9 2 2" xfId="11301"/>
    <cellStyle name="20% - Accent3 4 3 9 3" xfId="6553"/>
    <cellStyle name="20% - Accent3 4 3 9 3 2" xfId="13834"/>
    <cellStyle name="20% - Accent3 4 3 9 4" xfId="8135"/>
    <cellStyle name="20% - Accent3 4 3 9 4 2" xfId="15370"/>
    <cellStyle name="20% - Accent3 4 3 9 5" xfId="10090"/>
    <cellStyle name="20% - Accent3 4 4" xfId="783"/>
    <cellStyle name="20% - Accent3 4 4 2" xfId="3990"/>
    <cellStyle name="20% - Accent3 4 4 2 2" xfId="11302"/>
    <cellStyle name="20% - Accent3 4 4 3" xfId="6552"/>
    <cellStyle name="20% - Accent3 4 4 3 2" xfId="13833"/>
    <cellStyle name="20% - Accent3 4 4 4" xfId="8134"/>
    <cellStyle name="20% - Accent3 4 4 4 2" xfId="15369"/>
    <cellStyle name="20% - Accent3 4 4 5" xfId="9460"/>
    <cellStyle name="20% - Accent3 4 5" xfId="733"/>
    <cellStyle name="20% - Accent3 4 5 2" xfId="3991"/>
    <cellStyle name="20% - Accent3 4 5 2 2" xfId="11303"/>
    <cellStyle name="20% - Accent3 4 5 3" xfId="6551"/>
    <cellStyle name="20% - Accent3 4 5 3 2" xfId="13832"/>
    <cellStyle name="20% - Accent3 4 5 4" xfId="8133"/>
    <cellStyle name="20% - Accent3 4 5 4 2" xfId="15368"/>
    <cellStyle name="20% - Accent3 4 5 5" xfId="9453"/>
    <cellStyle name="20% - Accent3 4 6" xfId="1690"/>
    <cellStyle name="20% - Accent3 4 7" xfId="1977"/>
    <cellStyle name="20% - Accent3 4 8" xfId="2172"/>
    <cellStyle name="20% - Accent3 4 9" xfId="2238"/>
    <cellStyle name="20% - Accent3 5" xfId="443"/>
    <cellStyle name="20% - Accent3 5 10" xfId="2474"/>
    <cellStyle name="20% - Accent3 5 10 2" xfId="3996"/>
    <cellStyle name="20% - Accent3 5 10 2 2" xfId="11308"/>
    <cellStyle name="20% - Accent3 5 10 3" xfId="6548"/>
    <cellStyle name="20% - Accent3 5 10 3 2" xfId="13830"/>
    <cellStyle name="20% - Accent3 5 10 4" xfId="8130"/>
    <cellStyle name="20% - Accent3 5 10 4 2" xfId="15366"/>
    <cellStyle name="20% - Accent3 5 10 5" xfId="10172"/>
    <cellStyle name="20% - Accent3 5 11" xfId="2751"/>
    <cellStyle name="20% - Accent3 5 11 2" xfId="3997"/>
    <cellStyle name="20% - Accent3 5 11 2 2" xfId="11309"/>
    <cellStyle name="20% - Accent3 5 11 3" xfId="6547"/>
    <cellStyle name="20% - Accent3 5 11 3 2" xfId="13829"/>
    <cellStyle name="20% - Accent3 5 11 4" xfId="8129"/>
    <cellStyle name="20% - Accent3 5 11 4 2" xfId="15365"/>
    <cellStyle name="20% - Accent3 5 11 5" xfId="10435"/>
    <cellStyle name="20% - Accent3 5 12" xfId="2960"/>
    <cellStyle name="20% - Accent3 5 12 2" xfId="3998"/>
    <cellStyle name="20% - Accent3 5 12 2 2" xfId="11310"/>
    <cellStyle name="20% - Accent3 5 12 3" xfId="6546"/>
    <cellStyle name="20% - Accent3 5 12 3 2" xfId="13828"/>
    <cellStyle name="20% - Accent3 5 12 4" xfId="8128"/>
    <cellStyle name="20% - Accent3 5 12 4 2" xfId="15364"/>
    <cellStyle name="20% - Accent3 5 12 5" xfId="10619"/>
    <cellStyle name="20% - Accent3 5 13" xfId="3379"/>
    <cellStyle name="20% - Accent3 5 13 2" xfId="3999"/>
    <cellStyle name="20% - Accent3 5 13 2 2" xfId="11311"/>
    <cellStyle name="20% - Accent3 5 13 3" xfId="6545"/>
    <cellStyle name="20% - Accent3 5 13 3 2" xfId="13827"/>
    <cellStyle name="20% - Accent3 5 13 4" xfId="8127"/>
    <cellStyle name="20% - Accent3 5 13 4 2" xfId="15363"/>
    <cellStyle name="20% - Accent3 5 13 5" xfId="10766"/>
    <cellStyle name="20% - Accent3 5 14" xfId="3995"/>
    <cellStyle name="20% - Accent3 5 14 2" xfId="11307"/>
    <cellStyle name="20% - Accent3 5 15" xfId="6549"/>
    <cellStyle name="20% - Accent3 5 15 2" xfId="13831"/>
    <cellStyle name="20% - Accent3 5 16" xfId="8131"/>
    <cellStyle name="20% - Accent3 5 16 2" xfId="15367"/>
    <cellStyle name="20% - Accent3 5 17" xfId="9234"/>
    <cellStyle name="20% - Accent3 5 2" xfId="580"/>
    <cellStyle name="20% - Accent3 5 2 10" xfId="8126"/>
    <cellStyle name="20% - Accent3 5 2 10 2" xfId="15362"/>
    <cellStyle name="20% - Accent3 5 2 11" xfId="9322"/>
    <cellStyle name="20% - Accent3 5 2 2" xfId="953"/>
    <cellStyle name="20% - Accent3 5 2 2 2" xfId="4001"/>
    <cellStyle name="20% - Accent3 5 2 2 2 2" xfId="11313"/>
    <cellStyle name="20% - Accent3 5 2 2 3" xfId="6543"/>
    <cellStyle name="20% - Accent3 5 2 2 3 2" xfId="13825"/>
    <cellStyle name="20% - Accent3 5 2 2 4" xfId="8125"/>
    <cellStyle name="20% - Accent3 5 2 2 4 2" xfId="15361"/>
    <cellStyle name="20% - Accent3 5 2 2 5" xfId="9584"/>
    <cellStyle name="20% - Accent3 5 2 3" xfId="1398"/>
    <cellStyle name="20% - Accent3 5 2 3 2" xfId="4002"/>
    <cellStyle name="20% - Accent3 5 2 3 2 2" xfId="11314"/>
    <cellStyle name="20% - Accent3 5 2 3 3" xfId="6542"/>
    <cellStyle name="20% - Accent3 5 2 3 3 2" xfId="13824"/>
    <cellStyle name="20% - Accent3 5 2 3 4" xfId="8124"/>
    <cellStyle name="20% - Accent3 5 2 3 4 2" xfId="15360"/>
    <cellStyle name="20% - Accent3 5 2 3 5" xfId="9780"/>
    <cellStyle name="20% - Accent3 5 2 4" xfId="2612"/>
    <cellStyle name="20% - Accent3 5 2 4 2" xfId="4003"/>
    <cellStyle name="20% - Accent3 5 2 4 2 2" xfId="11315"/>
    <cellStyle name="20% - Accent3 5 2 4 3" xfId="6541"/>
    <cellStyle name="20% - Accent3 5 2 4 3 2" xfId="13823"/>
    <cellStyle name="20% - Accent3 5 2 4 4" xfId="8123"/>
    <cellStyle name="20% - Accent3 5 2 4 4 2" xfId="15359"/>
    <cellStyle name="20% - Accent3 5 2 4 5" xfId="10305"/>
    <cellStyle name="20% - Accent3 5 2 5" xfId="2497"/>
    <cellStyle name="20% - Accent3 5 2 5 2" xfId="4004"/>
    <cellStyle name="20% - Accent3 5 2 5 2 2" xfId="11316"/>
    <cellStyle name="20% - Accent3 5 2 5 3" xfId="6540"/>
    <cellStyle name="20% - Accent3 5 2 5 3 2" xfId="13822"/>
    <cellStyle name="20% - Accent3 5 2 5 4" xfId="8122"/>
    <cellStyle name="20% - Accent3 5 2 5 4 2" xfId="15358"/>
    <cellStyle name="20% - Accent3 5 2 5 5" xfId="10195"/>
    <cellStyle name="20% - Accent3 5 2 6" xfId="2885"/>
    <cellStyle name="20% - Accent3 5 2 6 2" xfId="4005"/>
    <cellStyle name="20% - Accent3 5 2 6 2 2" xfId="11317"/>
    <cellStyle name="20% - Accent3 5 2 6 3" xfId="6539"/>
    <cellStyle name="20% - Accent3 5 2 6 3 2" xfId="13821"/>
    <cellStyle name="20% - Accent3 5 2 6 4" xfId="8121"/>
    <cellStyle name="20% - Accent3 5 2 6 4 2" xfId="15357"/>
    <cellStyle name="20% - Accent3 5 2 6 5" xfId="10553"/>
    <cellStyle name="20% - Accent3 5 2 7" xfId="3479"/>
    <cellStyle name="20% - Accent3 5 2 7 2" xfId="4006"/>
    <cellStyle name="20% - Accent3 5 2 7 2 2" xfId="11318"/>
    <cellStyle name="20% - Accent3 5 2 7 3" xfId="6538"/>
    <cellStyle name="20% - Accent3 5 2 7 3 2" xfId="13820"/>
    <cellStyle name="20% - Accent3 5 2 7 4" xfId="8120"/>
    <cellStyle name="20% - Accent3 5 2 7 4 2" xfId="15356"/>
    <cellStyle name="20% - Accent3 5 2 7 5" xfId="10857"/>
    <cellStyle name="20% - Accent3 5 2 8" xfId="4000"/>
    <cellStyle name="20% - Accent3 5 2 8 2" xfId="11312"/>
    <cellStyle name="20% - Accent3 5 2 9" xfId="6544"/>
    <cellStyle name="20% - Accent3 5 2 9 2" xfId="13826"/>
    <cellStyle name="20% - Accent3 5 3" xfId="617"/>
    <cellStyle name="20% - Accent3 5 3 10" xfId="8119"/>
    <cellStyle name="20% - Accent3 5 3 10 2" xfId="15355"/>
    <cellStyle name="20% - Accent3 5 3 11" xfId="9357"/>
    <cellStyle name="20% - Accent3 5 3 2" xfId="990"/>
    <cellStyle name="20% - Accent3 5 3 2 2" xfId="4008"/>
    <cellStyle name="20% - Accent3 5 3 2 2 2" xfId="11320"/>
    <cellStyle name="20% - Accent3 5 3 2 3" xfId="6536"/>
    <cellStyle name="20% - Accent3 5 3 2 3 2" xfId="13818"/>
    <cellStyle name="20% - Accent3 5 3 2 4" xfId="8118"/>
    <cellStyle name="20% - Accent3 5 3 2 4 2" xfId="15354"/>
    <cellStyle name="20% - Accent3 5 3 2 5" xfId="9619"/>
    <cellStyle name="20% - Accent3 5 3 3" xfId="1435"/>
    <cellStyle name="20% - Accent3 5 3 3 2" xfId="4009"/>
    <cellStyle name="20% - Accent3 5 3 3 2 2" xfId="11321"/>
    <cellStyle name="20% - Accent3 5 3 3 3" xfId="6535"/>
    <cellStyle name="20% - Accent3 5 3 3 3 2" xfId="13817"/>
    <cellStyle name="20% - Accent3 5 3 3 4" xfId="8117"/>
    <cellStyle name="20% - Accent3 5 3 3 4 2" xfId="15353"/>
    <cellStyle name="20% - Accent3 5 3 3 5" xfId="9817"/>
    <cellStyle name="20% - Accent3 5 3 4" xfId="2651"/>
    <cellStyle name="20% - Accent3 5 3 4 2" xfId="4010"/>
    <cellStyle name="20% - Accent3 5 3 4 2 2" xfId="11322"/>
    <cellStyle name="20% - Accent3 5 3 4 3" xfId="6534"/>
    <cellStyle name="20% - Accent3 5 3 4 3 2" xfId="13816"/>
    <cellStyle name="20% - Accent3 5 3 4 4" xfId="8116"/>
    <cellStyle name="20% - Accent3 5 3 4 4 2" xfId="15352"/>
    <cellStyle name="20% - Accent3 5 3 4 5" xfId="10344"/>
    <cellStyle name="20% - Accent3 5 3 5" xfId="2329"/>
    <cellStyle name="20% - Accent3 5 3 5 2" xfId="4011"/>
    <cellStyle name="20% - Accent3 5 3 5 2 2" xfId="11323"/>
    <cellStyle name="20% - Accent3 5 3 5 3" xfId="6533"/>
    <cellStyle name="20% - Accent3 5 3 5 3 2" xfId="13815"/>
    <cellStyle name="20% - Accent3 5 3 5 4" xfId="8115"/>
    <cellStyle name="20% - Accent3 5 3 5 4 2" xfId="15351"/>
    <cellStyle name="20% - Accent3 5 3 5 5" xfId="10048"/>
    <cellStyle name="20% - Accent3 5 3 6" xfId="2850"/>
    <cellStyle name="20% - Accent3 5 3 6 2" xfId="4012"/>
    <cellStyle name="20% - Accent3 5 3 6 2 2" xfId="11324"/>
    <cellStyle name="20% - Accent3 5 3 6 3" xfId="6532"/>
    <cellStyle name="20% - Accent3 5 3 6 3 2" xfId="13814"/>
    <cellStyle name="20% - Accent3 5 3 6 4" xfId="8114"/>
    <cellStyle name="20% - Accent3 5 3 6 4 2" xfId="15350"/>
    <cellStyle name="20% - Accent3 5 3 6 5" xfId="10524"/>
    <cellStyle name="20% - Accent3 5 3 7" xfId="3518"/>
    <cellStyle name="20% - Accent3 5 3 7 2" xfId="4013"/>
    <cellStyle name="20% - Accent3 5 3 7 2 2" xfId="11325"/>
    <cellStyle name="20% - Accent3 5 3 7 3" xfId="6531"/>
    <cellStyle name="20% - Accent3 5 3 7 3 2" xfId="13813"/>
    <cellStyle name="20% - Accent3 5 3 7 4" xfId="8113"/>
    <cellStyle name="20% - Accent3 5 3 7 4 2" xfId="15349"/>
    <cellStyle name="20% - Accent3 5 3 7 5" xfId="10894"/>
    <cellStyle name="20% - Accent3 5 3 8" xfId="4007"/>
    <cellStyle name="20% - Accent3 5 3 8 2" xfId="11319"/>
    <cellStyle name="20% - Accent3 5 3 9" xfId="6537"/>
    <cellStyle name="20% - Accent3 5 3 9 2" xfId="13819"/>
    <cellStyle name="20% - Accent3 5 4" xfId="832"/>
    <cellStyle name="20% - Accent3 5 4 2" xfId="4014"/>
    <cellStyle name="20% - Accent3 5 4 2 2" xfId="11326"/>
    <cellStyle name="20% - Accent3 5 4 3" xfId="6530"/>
    <cellStyle name="20% - Accent3 5 4 3 2" xfId="13812"/>
    <cellStyle name="20% - Accent3 5 4 4" xfId="8112"/>
    <cellStyle name="20% - Accent3 5 4 4 2" xfId="15348"/>
    <cellStyle name="20% - Accent3 5 4 5" xfId="9485"/>
    <cellStyle name="20% - Accent3 5 5" xfId="1277"/>
    <cellStyle name="20% - Accent3 5 5 2" xfId="4015"/>
    <cellStyle name="20% - Accent3 5 5 2 2" xfId="11327"/>
    <cellStyle name="20% - Accent3 5 5 3" xfId="6529"/>
    <cellStyle name="20% - Accent3 5 5 3 2" xfId="13811"/>
    <cellStyle name="20% - Accent3 5 5 4" xfId="8111"/>
    <cellStyle name="20% - Accent3 5 5 4 2" xfId="15347"/>
    <cellStyle name="20% - Accent3 5 5 5" xfId="9689"/>
    <cellStyle name="20% - Accent3 5 6" xfId="1693"/>
    <cellStyle name="20% - Accent3 5 7" xfId="1970"/>
    <cellStyle name="20% - Accent3 5 8" xfId="2169"/>
    <cellStyle name="20% - Accent3 5 9" xfId="2235"/>
    <cellStyle name="20% - Accent3 6" xfId="438"/>
    <cellStyle name="20% - Accent3 7" xfId="492"/>
    <cellStyle name="20% - Accent3 7 10" xfId="4019"/>
    <cellStyle name="20% - Accent3 7 10 2" xfId="11331"/>
    <cellStyle name="20% - Accent3 7 11" xfId="6528"/>
    <cellStyle name="20% - Accent3 7 11 2" xfId="13810"/>
    <cellStyle name="20% - Accent3 7 12" xfId="8110"/>
    <cellStyle name="20% - Accent3 7 12 2" xfId="15346"/>
    <cellStyle name="20% - Accent3 7 13" xfId="9250"/>
    <cellStyle name="20% - Accent3 7 2" xfId="601"/>
    <cellStyle name="20% - Accent3 7 2 10" xfId="8109"/>
    <cellStyle name="20% - Accent3 7 2 10 2" xfId="15345"/>
    <cellStyle name="20% - Accent3 7 2 11" xfId="9343"/>
    <cellStyle name="20% - Accent3 7 2 2" xfId="974"/>
    <cellStyle name="20% - Accent3 7 2 2 2" xfId="4021"/>
    <cellStyle name="20% - Accent3 7 2 2 2 2" xfId="11333"/>
    <cellStyle name="20% - Accent3 7 2 2 3" xfId="6526"/>
    <cellStyle name="20% - Accent3 7 2 2 3 2" xfId="13808"/>
    <cellStyle name="20% - Accent3 7 2 2 4" xfId="8108"/>
    <cellStyle name="20% - Accent3 7 2 2 4 2" xfId="15344"/>
    <cellStyle name="20% - Accent3 7 2 2 5" xfId="9605"/>
    <cellStyle name="20% - Accent3 7 2 3" xfId="1421"/>
    <cellStyle name="20% - Accent3 7 2 3 2" xfId="4022"/>
    <cellStyle name="20% - Accent3 7 2 3 2 2" xfId="11334"/>
    <cellStyle name="20% - Accent3 7 2 3 3" xfId="6525"/>
    <cellStyle name="20% - Accent3 7 2 3 3 2" xfId="13807"/>
    <cellStyle name="20% - Accent3 7 2 3 4" xfId="8107"/>
    <cellStyle name="20% - Accent3 7 2 3 4 2" xfId="15343"/>
    <cellStyle name="20% - Accent3 7 2 3 5" xfId="9803"/>
    <cellStyle name="20% - Accent3 7 2 4" xfId="2635"/>
    <cellStyle name="20% - Accent3 7 2 4 2" xfId="4023"/>
    <cellStyle name="20% - Accent3 7 2 4 2 2" xfId="11335"/>
    <cellStyle name="20% - Accent3 7 2 4 3" xfId="6524"/>
    <cellStyle name="20% - Accent3 7 2 4 3 2" xfId="13806"/>
    <cellStyle name="20% - Accent3 7 2 4 4" xfId="8106"/>
    <cellStyle name="20% - Accent3 7 2 4 4 2" xfId="15342"/>
    <cellStyle name="20% - Accent3 7 2 4 5" xfId="10328"/>
    <cellStyle name="20% - Accent3 7 2 5" xfId="2340"/>
    <cellStyle name="20% - Accent3 7 2 5 2" xfId="4024"/>
    <cellStyle name="20% - Accent3 7 2 5 2 2" xfId="11336"/>
    <cellStyle name="20% - Accent3 7 2 5 3" xfId="6523"/>
    <cellStyle name="20% - Accent3 7 2 5 3 2" xfId="13805"/>
    <cellStyle name="20% - Accent3 7 2 5 4" xfId="8105"/>
    <cellStyle name="20% - Accent3 7 2 5 4 2" xfId="15341"/>
    <cellStyle name="20% - Accent3 7 2 5 5" xfId="10059"/>
    <cellStyle name="20% - Accent3 7 2 6" xfId="2735"/>
    <cellStyle name="20% - Accent3 7 2 6 2" xfId="4025"/>
    <cellStyle name="20% - Accent3 7 2 6 2 2" xfId="11337"/>
    <cellStyle name="20% - Accent3 7 2 6 3" xfId="6522"/>
    <cellStyle name="20% - Accent3 7 2 6 3 2" xfId="13804"/>
    <cellStyle name="20% - Accent3 7 2 6 4" xfId="8104"/>
    <cellStyle name="20% - Accent3 7 2 6 4 2" xfId="15340"/>
    <cellStyle name="20% - Accent3 7 2 6 5" xfId="10420"/>
    <cellStyle name="20% - Accent3 7 2 7" xfId="3502"/>
    <cellStyle name="20% - Accent3 7 2 7 2" xfId="4026"/>
    <cellStyle name="20% - Accent3 7 2 7 2 2" xfId="11338"/>
    <cellStyle name="20% - Accent3 7 2 7 3" xfId="6521"/>
    <cellStyle name="20% - Accent3 7 2 7 3 2" xfId="13803"/>
    <cellStyle name="20% - Accent3 7 2 7 4" xfId="8103"/>
    <cellStyle name="20% - Accent3 7 2 7 4 2" xfId="15339"/>
    <cellStyle name="20% - Accent3 7 2 7 5" xfId="10880"/>
    <cellStyle name="20% - Accent3 7 2 8" xfId="4020"/>
    <cellStyle name="20% - Accent3 7 2 8 2" xfId="11332"/>
    <cellStyle name="20% - Accent3 7 2 9" xfId="6527"/>
    <cellStyle name="20% - Accent3 7 2 9 2" xfId="13809"/>
    <cellStyle name="20% - Accent3 7 3" xfId="633"/>
    <cellStyle name="20% - Accent3 7 3 10" xfId="8102"/>
    <cellStyle name="20% - Accent3 7 3 10 2" xfId="15338"/>
    <cellStyle name="20% - Accent3 7 3 11" xfId="9373"/>
    <cellStyle name="20% - Accent3 7 3 2" xfId="1006"/>
    <cellStyle name="20% - Accent3 7 3 2 2" xfId="4028"/>
    <cellStyle name="20% - Accent3 7 3 2 2 2" xfId="11340"/>
    <cellStyle name="20% - Accent3 7 3 2 3" xfId="6519"/>
    <cellStyle name="20% - Accent3 7 3 2 3 2" xfId="13801"/>
    <cellStyle name="20% - Accent3 7 3 2 4" xfId="8101"/>
    <cellStyle name="20% - Accent3 7 3 2 4 2" xfId="15337"/>
    <cellStyle name="20% - Accent3 7 3 2 5" xfId="9635"/>
    <cellStyle name="20% - Accent3 7 3 3" xfId="1451"/>
    <cellStyle name="20% - Accent3 7 3 3 2" xfId="4029"/>
    <cellStyle name="20% - Accent3 7 3 3 2 2" xfId="11341"/>
    <cellStyle name="20% - Accent3 7 3 3 3" xfId="6518"/>
    <cellStyle name="20% - Accent3 7 3 3 3 2" xfId="13800"/>
    <cellStyle name="20% - Accent3 7 3 3 4" xfId="8100"/>
    <cellStyle name="20% - Accent3 7 3 3 4 2" xfId="15336"/>
    <cellStyle name="20% - Accent3 7 3 3 5" xfId="9833"/>
    <cellStyle name="20% - Accent3 7 3 4" xfId="2667"/>
    <cellStyle name="20% - Accent3 7 3 4 2" xfId="4030"/>
    <cellStyle name="20% - Accent3 7 3 4 2 2" xfId="11342"/>
    <cellStyle name="20% - Accent3 7 3 4 3" xfId="6517"/>
    <cellStyle name="20% - Accent3 7 3 4 3 2" xfId="13799"/>
    <cellStyle name="20% - Accent3 7 3 4 4" xfId="8099"/>
    <cellStyle name="20% - Accent3 7 3 4 4 2" xfId="15335"/>
    <cellStyle name="20% - Accent3 7 3 4 5" xfId="10360"/>
    <cellStyle name="20% - Accent3 7 3 5" xfId="2890"/>
    <cellStyle name="20% - Accent3 7 3 5 2" xfId="4031"/>
    <cellStyle name="20% - Accent3 7 3 5 2 2" xfId="11343"/>
    <cellStyle name="20% - Accent3 7 3 5 3" xfId="6516"/>
    <cellStyle name="20% - Accent3 7 3 5 3 2" xfId="13798"/>
    <cellStyle name="20% - Accent3 7 3 5 4" xfId="8098"/>
    <cellStyle name="20% - Accent3 7 3 5 4 2" xfId="15334"/>
    <cellStyle name="20% - Accent3 7 3 5 5" xfId="10558"/>
    <cellStyle name="20% - Accent3 7 3 6" xfId="3004"/>
    <cellStyle name="20% - Accent3 7 3 6 2" xfId="4032"/>
    <cellStyle name="20% - Accent3 7 3 6 2 2" xfId="11344"/>
    <cellStyle name="20% - Accent3 7 3 6 3" xfId="6515"/>
    <cellStyle name="20% - Accent3 7 3 6 3 2" xfId="13797"/>
    <cellStyle name="20% - Accent3 7 3 6 4" xfId="8097"/>
    <cellStyle name="20% - Accent3 7 3 6 4 2" xfId="15333"/>
    <cellStyle name="20% - Accent3 7 3 6 5" xfId="10650"/>
    <cellStyle name="20% - Accent3 7 3 7" xfId="3534"/>
    <cellStyle name="20% - Accent3 7 3 7 2" xfId="4033"/>
    <cellStyle name="20% - Accent3 7 3 7 2 2" xfId="11345"/>
    <cellStyle name="20% - Accent3 7 3 7 3" xfId="6514"/>
    <cellStyle name="20% - Accent3 7 3 7 3 2" xfId="13796"/>
    <cellStyle name="20% - Accent3 7 3 7 4" xfId="8096"/>
    <cellStyle name="20% - Accent3 7 3 7 4 2" xfId="15332"/>
    <cellStyle name="20% - Accent3 7 3 7 5" xfId="10910"/>
    <cellStyle name="20% - Accent3 7 3 8" xfId="4027"/>
    <cellStyle name="20% - Accent3 7 3 8 2" xfId="11339"/>
    <cellStyle name="20% - Accent3 7 3 9" xfId="6520"/>
    <cellStyle name="20% - Accent3 7 3 9 2" xfId="13802"/>
    <cellStyle name="20% - Accent3 7 4" xfId="870"/>
    <cellStyle name="20% - Accent3 7 4 2" xfId="4034"/>
    <cellStyle name="20% - Accent3 7 4 2 2" xfId="11346"/>
    <cellStyle name="20% - Accent3 7 4 3" xfId="6511"/>
    <cellStyle name="20% - Accent3 7 4 3 2" xfId="13793"/>
    <cellStyle name="20% - Accent3 7 4 4" xfId="8092"/>
    <cellStyle name="20% - Accent3 7 4 4 2" xfId="15328"/>
    <cellStyle name="20% - Accent3 7 4 5" xfId="9507"/>
    <cellStyle name="20% - Accent3 7 5" xfId="1312"/>
    <cellStyle name="20% - Accent3 7 5 2" xfId="4035"/>
    <cellStyle name="20% - Accent3 7 5 2 2" xfId="11347"/>
    <cellStyle name="20% - Accent3 7 5 3" xfId="6507"/>
    <cellStyle name="20% - Accent3 7 5 3 2" xfId="13789"/>
    <cellStyle name="20% - Accent3 7 5 4" xfId="8088"/>
    <cellStyle name="20% - Accent3 7 5 4 2" xfId="15324"/>
    <cellStyle name="20% - Accent3 7 5 5" xfId="9705"/>
    <cellStyle name="20% - Accent3 7 6" xfId="2521"/>
    <cellStyle name="20% - Accent3 7 6 2" xfId="4036"/>
    <cellStyle name="20% - Accent3 7 6 2 2" xfId="11348"/>
    <cellStyle name="20% - Accent3 7 6 3" xfId="6506"/>
    <cellStyle name="20% - Accent3 7 6 3 2" xfId="13788"/>
    <cellStyle name="20% - Accent3 7 6 4" xfId="8087"/>
    <cellStyle name="20% - Accent3 7 6 4 2" xfId="15323"/>
    <cellStyle name="20% - Accent3 7 6 5" xfId="10216"/>
    <cellStyle name="20% - Accent3 7 7" xfId="2411"/>
    <cellStyle name="20% - Accent3 7 7 2" xfId="4037"/>
    <cellStyle name="20% - Accent3 7 7 2 2" xfId="11349"/>
    <cellStyle name="20% - Accent3 7 7 3" xfId="6505"/>
    <cellStyle name="20% - Accent3 7 7 3 2" xfId="13787"/>
    <cellStyle name="20% - Accent3 7 7 4" xfId="8086"/>
    <cellStyle name="20% - Accent3 7 7 4 2" xfId="15322"/>
    <cellStyle name="20% - Accent3 7 7 5" xfId="10121"/>
    <cellStyle name="20% - Accent3 7 8" xfId="2848"/>
    <cellStyle name="20% - Accent3 7 8 2" xfId="4038"/>
    <cellStyle name="20% - Accent3 7 8 2 2" xfId="11350"/>
    <cellStyle name="20% - Accent3 7 8 3" xfId="6504"/>
    <cellStyle name="20% - Accent3 7 8 3 2" xfId="13786"/>
    <cellStyle name="20% - Accent3 7 8 4" xfId="8085"/>
    <cellStyle name="20% - Accent3 7 8 4 2" xfId="15321"/>
    <cellStyle name="20% - Accent3 7 8 5" xfId="10522"/>
    <cellStyle name="20% - Accent3 7 9" xfId="3397"/>
    <cellStyle name="20% - Accent3 7 9 2" xfId="4039"/>
    <cellStyle name="20% - Accent3 7 9 2 2" xfId="11351"/>
    <cellStyle name="20% - Accent3 7 9 3" xfId="6503"/>
    <cellStyle name="20% - Accent3 7 9 3 2" xfId="13785"/>
    <cellStyle name="20% - Accent3 7 9 4" xfId="8084"/>
    <cellStyle name="20% - Accent3 7 9 4 2" xfId="15320"/>
    <cellStyle name="20% - Accent3 7 9 5" xfId="10782"/>
    <cellStyle name="20% - Accent3 8" xfId="511"/>
    <cellStyle name="20% - Accent3 8 10" xfId="8083"/>
    <cellStyle name="20% - Accent3 8 10 2" xfId="15319"/>
    <cellStyle name="20% - Accent3 8 11" xfId="9263"/>
    <cellStyle name="20% - Accent3 8 2" xfId="887"/>
    <cellStyle name="20% - Accent3 8 2 2" xfId="4041"/>
    <cellStyle name="20% - Accent3 8 2 2 2" xfId="11353"/>
    <cellStyle name="20% - Accent3 8 2 3" xfId="6501"/>
    <cellStyle name="20% - Accent3 8 2 3 2" xfId="13783"/>
    <cellStyle name="20% - Accent3 8 2 4" xfId="8082"/>
    <cellStyle name="20% - Accent3 8 2 4 2" xfId="15318"/>
    <cellStyle name="20% - Accent3 8 2 5" xfId="9523"/>
    <cellStyle name="20% - Accent3 8 3" xfId="1329"/>
    <cellStyle name="20% - Accent3 8 3 2" xfId="4042"/>
    <cellStyle name="20% - Accent3 8 3 2 2" xfId="11354"/>
    <cellStyle name="20% - Accent3 8 3 3" xfId="6500"/>
    <cellStyle name="20% - Accent3 8 3 3 2" xfId="13782"/>
    <cellStyle name="20% - Accent3 8 3 4" xfId="8081"/>
    <cellStyle name="20% - Accent3 8 3 4 2" xfId="15317"/>
    <cellStyle name="20% - Accent3 8 3 5" xfId="9719"/>
    <cellStyle name="20% - Accent3 8 4" xfId="2541"/>
    <cellStyle name="20% - Accent3 8 4 2" xfId="4043"/>
    <cellStyle name="20% - Accent3 8 4 2 2" xfId="11355"/>
    <cellStyle name="20% - Accent3 8 4 3" xfId="6499"/>
    <cellStyle name="20% - Accent3 8 4 3 2" xfId="13781"/>
    <cellStyle name="20% - Accent3 8 4 4" xfId="8080"/>
    <cellStyle name="20% - Accent3 8 4 4 2" xfId="15316"/>
    <cellStyle name="20% - Accent3 8 4 5" xfId="10236"/>
    <cellStyle name="20% - Accent3 8 5" xfId="2387"/>
    <cellStyle name="20% - Accent3 8 5 2" xfId="4044"/>
    <cellStyle name="20% - Accent3 8 5 2 2" xfId="11356"/>
    <cellStyle name="20% - Accent3 8 5 3" xfId="6498"/>
    <cellStyle name="20% - Accent3 8 5 3 2" xfId="13780"/>
    <cellStyle name="20% - Accent3 8 5 4" xfId="8079"/>
    <cellStyle name="20% - Accent3 8 5 4 2" xfId="15315"/>
    <cellStyle name="20% - Accent3 8 5 5" xfId="10104"/>
    <cellStyle name="20% - Accent3 8 6" xfId="2410"/>
    <cellStyle name="20% - Accent3 8 6 2" xfId="4045"/>
    <cellStyle name="20% - Accent3 8 6 2 2" xfId="11357"/>
    <cellStyle name="20% - Accent3 8 6 3" xfId="6497"/>
    <cellStyle name="20% - Accent3 8 6 3 2" xfId="13779"/>
    <cellStyle name="20% - Accent3 8 6 4" xfId="8078"/>
    <cellStyle name="20% - Accent3 8 6 4 2" xfId="15314"/>
    <cellStyle name="20% - Accent3 8 6 5" xfId="10120"/>
    <cellStyle name="20% - Accent3 8 7" xfId="3414"/>
    <cellStyle name="20% - Accent3 8 7 2" xfId="4046"/>
    <cellStyle name="20% - Accent3 8 7 2 2" xfId="11358"/>
    <cellStyle name="20% - Accent3 8 7 3" xfId="6496"/>
    <cellStyle name="20% - Accent3 8 7 3 2" xfId="13778"/>
    <cellStyle name="20% - Accent3 8 7 4" xfId="8077"/>
    <cellStyle name="20% - Accent3 8 7 4 2" xfId="15313"/>
    <cellStyle name="20% - Accent3 8 7 5" xfId="10796"/>
    <cellStyle name="20% - Accent3 8 8" xfId="4040"/>
    <cellStyle name="20% - Accent3 8 8 2" xfId="11352"/>
    <cellStyle name="20% - Accent3 8 9" xfId="6502"/>
    <cellStyle name="20% - Accent3 8 9 2" xfId="13784"/>
    <cellStyle name="20% - Accent3 9" xfId="531"/>
    <cellStyle name="20% - Accent3 9 10" xfId="8076"/>
    <cellStyle name="20% - Accent3 9 10 2" xfId="15312"/>
    <cellStyle name="20% - Accent3 9 11" xfId="9281"/>
    <cellStyle name="20% - Accent3 9 2" xfId="907"/>
    <cellStyle name="20% - Accent3 9 2 2" xfId="4048"/>
    <cellStyle name="20% - Accent3 9 2 2 2" xfId="11360"/>
    <cellStyle name="20% - Accent3 9 2 3" xfId="6494"/>
    <cellStyle name="20% - Accent3 9 2 3 2" xfId="13776"/>
    <cellStyle name="20% - Accent3 9 2 4" xfId="8075"/>
    <cellStyle name="20% - Accent3 9 2 4 2" xfId="15311"/>
    <cellStyle name="20% - Accent3 9 2 5" xfId="9542"/>
    <cellStyle name="20% - Accent3 9 3" xfId="1348"/>
    <cellStyle name="20% - Accent3 9 3 2" xfId="4049"/>
    <cellStyle name="20% - Accent3 9 3 2 2" xfId="11361"/>
    <cellStyle name="20% - Accent3 9 3 3" xfId="6493"/>
    <cellStyle name="20% - Accent3 9 3 3 2" xfId="13775"/>
    <cellStyle name="20% - Accent3 9 3 4" xfId="8073"/>
    <cellStyle name="20% - Accent3 9 3 4 2" xfId="15310"/>
    <cellStyle name="20% - Accent3 9 3 5" xfId="9737"/>
    <cellStyle name="20% - Accent3 9 4" xfId="2561"/>
    <cellStyle name="20% - Accent3 9 4 2" xfId="4050"/>
    <cellStyle name="20% - Accent3 9 4 2 2" xfId="11362"/>
    <cellStyle name="20% - Accent3 9 4 3" xfId="6492"/>
    <cellStyle name="20% - Accent3 9 4 3 2" xfId="13774"/>
    <cellStyle name="20% - Accent3 9 4 4" xfId="8072"/>
    <cellStyle name="20% - Accent3 9 4 4 2" xfId="15309"/>
    <cellStyle name="20% - Accent3 9 4 5" xfId="10256"/>
    <cellStyle name="20% - Accent3 9 5" xfId="2377"/>
    <cellStyle name="20% - Accent3 9 5 2" xfId="4051"/>
    <cellStyle name="20% - Accent3 9 5 2 2" xfId="11363"/>
    <cellStyle name="20% - Accent3 9 5 3" xfId="6491"/>
    <cellStyle name="20% - Accent3 9 5 3 2" xfId="13773"/>
    <cellStyle name="20% - Accent3 9 5 4" xfId="8071"/>
    <cellStyle name="20% - Accent3 9 5 4 2" xfId="15308"/>
    <cellStyle name="20% - Accent3 9 5 5" xfId="10094"/>
    <cellStyle name="20% - Accent3 9 6" xfId="2834"/>
    <cellStyle name="20% - Accent3 9 6 2" xfId="4052"/>
    <cellStyle name="20% - Accent3 9 6 2 2" xfId="11364"/>
    <cellStyle name="20% - Accent3 9 6 3" xfId="6490"/>
    <cellStyle name="20% - Accent3 9 6 3 2" xfId="13772"/>
    <cellStyle name="20% - Accent3 9 6 4" xfId="8070"/>
    <cellStyle name="20% - Accent3 9 6 4 2" xfId="15307"/>
    <cellStyle name="20% - Accent3 9 6 5" xfId="10511"/>
    <cellStyle name="20% - Accent3 9 7" xfId="3433"/>
    <cellStyle name="20% - Accent3 9 7 2" xfId="4053"/>
    <cellStyle name="20% - Accent3 9 7 2 2" xfId="11365"/>
    <cellStyle name="20% - Accent3 9 7 3" xfId="6489"/>
    <cellStyle name="20% - Accent3 9 7 3 2" xfId="13771"/>
    <cellStyle name="20% - Accent3 9 7 4" xfId="8069"/>
    <cellStyle name="20% - Accent3 9 7 4 2" xfId="15306"/>
    <cellStyle name="20% - Accent3 9 7 5" xfId="10814"/>
    <cellStyle name="20% - Accent3 9 8" xfId="4047"/>
    <cellStyle name="20% - Accent3 9 8 2" xfId="11359"/>
    <cellStyle name="20% - Accent3 9 9" xfId="6495"/>
    <cellStyle name="20% - Accent3 9 9 2" xfId="13777"/>
    <cellStyle name="20% - Accent4" xfId="22" builtinId="42" customBuiltin="1"/>
    <cellStyle name="20% - Accent4 10" xfId="661"/>
    <cellStyle name="20% - Accent4 10 10" xfId="8067"/>
    <cellStyle name="20% - Accent4 10 10 2" xfId="15304"/>
    <cellStyle name="20% - Accent4 10 11" xfId="9401"/>
    <cellStyle name="20% - Accent4 10 2" xfId="1031"/>
    <cellStyle name="20% - Accent4 10 2 2" xfId="4056"/>
    <cellStyle name="20% - Accent4 10 2 2 2" xfId="11368"/>
    <cellStyle name="20% - Accent4 10 2 3" xfId="6486"/>
    <cellStyle name="20% - Accent4 10 2 3 2" xfId="13768"/>
    <cellStyle name="20% - Accent4 10 2 4" xfId="8066"/>
    <cellStyle name="20% - Accent4 10 2 4 2" xfId="15303"/>
    <cellStyle name="20% - Accent4 10 2 5" xfId="9660"/>
    <cellStyle name="20% - Accent4 10 3" xfId="1479"/>
    <cellStyle name="20% - Accent4 10 3 2" xfId="4057"/>
    <cellStyle name="20% - Accent4 10 3 2 2" xfId="11369"/>
    <cellStyle name="20% - Accent4 10 3 3" xfId="6485"/>
    <cellStyle name="20% - Accent4 10 3 3 2" xfId="13767"/>
    <cellStyle name="20% - Accent4 10 3 4" xfId="8065"/>
    <cellStyle name="20% - Accent4 10 3 4 2" xfId="15302"/>
    <cellStyle name="20% - Accent4 10 3 5" xfId="9861"/>
    <cellStyle name="20% - Accent4 10 4" xfId="2695"/>
    <cellStyle name="20% - Accent4 10 4 2" xfId="4058"/>
    <cellStyle name="20% - Accent4 10 4 2 2" xfId="11370"/>
    <cellStyle name="20% - Accent4 10 4 3" xfId="6484"/>
    <cellStyle name="20% - Accent4 10 4 3 2" xfId="13766"/>
    <cellStyle name="20% - Accent4 10 4 4" xfId="8064"/>
    <cellStyle name="20% - Accent4 10 4 4 2" xfId="15301"/>
    <cellStyle name="20% - Accent4 10 4 5" xfId="10388"/>
    <cellStyle name="20% - Accent4 10 5" xfId="2918"/>
    <cellStyle name="20% - Accent4 10 5 2" xfId="4059"/>
    <cellStyle name="20% - Accent4 10 5 2 2" xfId="11371"/>
    <cellStyle name="20% - Accent4 10 5 3" xfId="6483"/>
    <cellStyle name="20% - Accent4 10 5 3 2" xfId="13765"/>
    <cellStyle name="20% - Accent4 10 5 4" xfId="8063"/>
    <cellStyle name="20% - Accent4 10 5 4 2" xfId="15300"/>
    <cellStyle name="20% - Accent4 10 5 5" xfId="10586"/>
    <cellStyle name="20% - Accent4 10 6" xfId="3032"/>
    <cellStyle name="20% - Accent4 10 6 2" xfId="4060"/>
    <cellStyle name="20% - Accent4 10 6 2 2" xfId="11372"/>
    <cellStyle name="20% - Accent4 10 6 3" xfId="6482"/>
    <cellStyle name="20% - Accent4 10 6 3 2" xfId="13764"/>
    <cellStyle name="20% - Accent4 10 6 4" xfId="8062"/>
    <cellStyle name="20% - Accent4 10 6 4 2" xfId="15299"/>
    <cellStyle name="20% - Accent4 10 6 5" xfId="10678"/>
    <cellStyle name="20% - Accent4 10 7" xfId="3562"/>
    <cellStyle name="20% - Accent4 10 7 2" xfId="4061"/>
    <cellStyle name="20% - Accent4 10 7 2 2" xfId="11373"/>
    <cellStyle name="20% - Accent4 10 7 3" xfId="6481"/>
    <cellStyle name="20% - Accent4 10 7 3 2" xfId="13763"/>
    <cellStyle name="20% - Accent4 10 7 4" xfId="8061"/>
    <cellStyle name="20% - Accent4 10 7 4 2" xfId="15298"/>
    <cellStyle name="20% - Accent4 10 7 5" xfId="10938"/>
    <cellStyle name="20% - Accent4 10 8" xfId="4055"/>
    <cellStyle name="20% - Accent4 10 8 2" xfId="11367"/>
    <cellStyle name="20% - Accent4 10 9" xfId="6487"/>
    <cellStyle name="20% - Accent4 10 9 2" xfId="13769"/>
    <cellStyle name="20% - Accent4 11" xfId="671"/>
    <cellStyle name="20% - Accent4 11 10" xfId="8060"/>
    <cellStyle name="20% - Accent4 11 10 2" xfId="15297"/>
    <cellStyle name="20% - Accent4 11 11" xfId="9411"/>
    <cellStyle name="20% - Accent4 11 2" xfId="1041"/>
    <cellStyle name="20% - Accent4 11 2 2" xfId="4063"/>
    <cellStyle name="20% - Accent4 11 2 2 2" xfId="11375"/>
    <cellStyle name="20% - Accent4 11 2 3" xfId="6479"/>
    <cellStyle name="20% - Accent4 11 2 3 2" xfId="13761"/>
    <cellStyle name="20% - Accent4 11 2 4" xfId="8059"/>
    <cellStyle name="20% - Accent4 11 2 4 2" xfId="15296"/>
    <cellStyle name="20% - Accent4 11 2 5" xfId="9670"/>
    <cellStyle name="20% - Accent4 11 3" xfId="1489"/>
    <cellStyle name="20% - Accent4 11 3 2" xfId="4064"/>
    <cellStyle name="20% - Accent4 11 3 2 2" xfId="11376"/>
    <cellStyle name="20% - Accent4 11 3 3" xfId="6478"/>
    <cellStyle name="20% - Accent4 11 3 3 2" xfId="13760"/>
    <cellStyle name="20% - Accent4 11 3 4" xfId="8058"/>
    <cellStyle name="20% - Accent4 11 3 4 2" xfId="15295"/>
    <cellStyle name="20% - Accent4 11 3 5" xfId="9871"/>
    <cellStyle name="20% - Accent4 11 4" xfId="2705"/>
    <cellStyle name="20% - Accent4 11 4 2" xfId="4065"/>
    <cellStyle name="20% - Accent4 11 4 2 2" xfId="11377"/>
    <cellStyle name="20% - Accent4 11 4 3" xfId="6477"/>
    <cellStyle name="20% - Accent4 11 4 3 2" xfId="13759"/>
    <cellStyle name="20% - Accent4 11 4 4" xfId="8057"/>
    <cellStyle name="20% - Accent4 11 4 4 2" xfId="15294"/>
    <cellStyle name="20% - Accent4 11 4 5" xfId="10398"/>
    <cellStyle name="20% - Accent4 11 5" xfId="2928"/>
    <cellStyle name="20% - Accent4 11 5 2" xfId="4066"/>
    <cellStyle name="20% - Accent4 11 5 2 2" xfId="11378"/>
    <cellStyle name="20% - Accent4 11 5 3" xfId="6476"/>
    <cellStyle name="20% - Accent4 11 5 3 2" xfId="13758"/>
    <cellStyle name="20% - Accent4 11 5 4" xfId="8056"/>
    <cellStyle name="20% - Accent4 11 5 4 2" xfId="15293"/>
    <cellStyle name="20% - Accent4 11 5 5" xfId="10596"/>
    <cellStyle name="20% - Accent4 11 6" xfId="3042"/>
    <cellStyle name="20% - Accent4 11 6 2" xfId="4067"/>
    <cellStyle name="20% - Accent4 11 6 2 2" xfId="11379"/>
    <cellStyle name="20% - Accent4 11 6 3" xfId="6475"/>
    <cellStyle name="20% - Accent4 11 6 3 2" xfId="13757"/>
    <cellStyle name="20% - Accent4 11 6 4" xfId="8055"/>
    <cellStyle name="20% - Accent4 11 6 4 2" xfId="15292"/>
    <cellStyle name="20% - Accent4 11 6 5" xfId="10688"/>
    <cellStyle name="20% - Accent4 11 7" xfId="3572"/>
    <cellStyle name="20% - Accent4 11 7 2" xfId="4068"/>
    <cellStyle name="20% - Accent4 11 7 2 2" xfId="11380"/>
    <cellStyle name="20% - Accent4 11 7 3" xfId="6474"/>
    <cellStyle name="20% - Accent4 11 7 3 2" xfId="13756"/>
    <cellStyle name="20% - Accent4 11 7 4" xfId="8054"/>
    <cellStyle name="20% - Accent4 11 7 4 2" xfId="15291"/>
    <cellStyle name="20% - Accent4 11 7 5" xfId="10948"/>
    <cellStyle name="20% - Accent4 11 8" xfId="4062"/>
    <cellStyle name="20% - Accent4 11 8 2" xfId="11374"/>
    <cellStyle name="20% - Accent4 11 9" xfId="6480"/>
    <cellStyle name="20% - Accent4 11 9 2" xfId="13762"/>
    <cellStyle name="20% - Accent4 12" xfId="680"/>
    <cellStyle name="20% - Accent4 12 10" xfId="8053"/>
    <cellStyle name="20% - Accent4 12 10 2" xfId="15290"/>
    <cellStyle name="20% - Accent4 12 11" xfId="9420"/>
    <cellStyle name="20% - Accent4 12 2" xfId="1050"/>
    <cellStyle name="20% - Accent4 12 2 2" xfId="4070"/>
    <cellStyle name="20% - Accent4 12 2 2 2" xfId="11382"/>
    <cellStyle name="20% - Accent4 12 2 3" xfId="6472"/>
    <cellStyle name="20% - Accent4 12 2 3 2" xfId="13754"/>
    <cellStyle name="20% - Accent4 12 2 4" xfId="8052"/>
    <cellStyle name="20% - Accent4 12 2 4 2" xfId="15289"/>
    <cellStyle name="20% - Accent4 12 2 5" xfId="9679"/>
    <cellStyle name="20% - Accent4 12 3" xfId="1498"/>
    <cellStyle name="20% - Accent4 12 3 2" xfId="4071"/>
    <cellStyle name="20% - Accent4 12 3 2 2" xfId="11383"/>
    <cellStyle name="20% - Accent4 12 3 3" xfId="6471"/>
    <cellStyle name="20% - Accent4 12 3 3 2" xfId="13753"/>
    <cellStyle name="20% - Accent4 12 3 4" xfId="8051"/>
    <cellStyle name="20% - Accent4 12 3 4 2" xfId="15288"/>
    <cellStyle name="20% - Accent4 12 3 5" xfId="9880"/>
    <cellStyle name="20% - Accent4 12 4" xfId="2714"/>
    <cellStyle name="20% - Accent4 12 4 2" xfId="4072"/>
    <cellStyle name="20% - Accent4 12 4 2 2" xfId="11384"/>
    <cellStyle name="20% - Accent4 12 4 3" xfId="6470"/>
    <cellStyle name="20% - Accent4 12 4 3 2" xfId="13752"/>
    <cellStyle name="20% - Accent4 12 4 4" xfId="8050"/>
    <cellStyle name="20% - Accent4 12 4 4 2" xfId="15287"/>
    <cellStyle name="20% - Accent4 12 4 5" xfId="10407"/>
    <cellStyle name="20% - Accent4 12 5" xfId="2937"/>
    <cellStyle name="20% - Accent4 12 5 2" xfId="4073"/>
    <cellStyle name="20% - Accent4 12 5 2 2" xfId="11385"/>
    <cellStyle name="20% - Accent4 12 5 3" xfId="6469"/>
    <cellStyle name="20% - Accent4 12 5 3 2" xfId="13751"/>
    <cellStyle name="20% - Accent4 12 5 4" xfId="8049"/>
    <cellStyle name="20% - Accent4 12 5 4 2" xfId="15286"/>
    <cellStyle name="20% - Accent4 12 5 5" xfId="10605"/>
    <cellStyle name="20% - Accent4 12 6" xfId="3051"/>
    <cellStyle name="20% - Accent4 12 6 2" xfId="4074"/>
    <cellStyle name="20% - Accent4 12 6 2 2" xfId="11386"/>
    <cellStyle name="20% - Accent4 12 6 3" xfId="6468"/>
    <cellStyle name="20% - Accent4 12 6 3 2" xfId="13750"/>
    <cellStyle name="20% - Accent4 12 6 4" xfId="8048"/>
    <cellStyle name="20% - Accent4 12 6 4 2" xfId="15285"/>
    <cellStyle name="20% - Accent4 12 6 5" xfId="10697"/>
    <cellStyle name="20% - Accent4 12 7" xfId="3581"/>
    <cellStyle name="20% - Accent4 12 7 2" xfId="4075"/>
    <cellStyle name="20% - Accent4 12 7 2 2" xfId="11387"/>
    <cellStyle name="20% - Accent4 12 7 3" xfId="6467"/>
    <cellStyle name="20% - Accent4 12 7 3 2" xfId="13749"/>
    <cellStyle name="20% - Accent4 12 7 4" xfId="8047"/>
    <cellStyle name="20% - Accent4 12 7 4 2" xfId="15284"/>
    <cellStyle name="20% - Accent4 12 7 5" xfId="10957"/>
    <cellStyle name="20% - Accent4 12 8" xfId="4069"/>
    <cellStyle name="20% - Accent4 12 8 2" xfId="11381"/>
    <cellStyle name="20% - Accent4 12 9" xfId="6473"/>
    <cellStyle name="20% - Accent4 12 9 2" xfId="13755"/>
    <cellStyle name="20% - Accent4 13" xfId="703"/>
    <cellStyle name="20% - Accent4 13 2" xfId="4076"/>
    <cellStyle name="20% - Accent4 13 2 2" xfId="11388"/>
    <cellStyle name="20% - Accent4 13 3" xfId="6466"/>
    <cellStyle name="20% - Accent4 13 3 2" xfId="13748"/>
    <cellStyle name="20% - Accent4 13 4" xfId="8046"/>
    <cellStyle name="20% - Accent4 13 4 2" xfId="15283"/>
    <cellStyle name="20% - Accent4 13 5" xfId="9438"/>
    <cellStyle name="20% - Accent4 14" xfId="817"/>
    <cellStyle name="20% - Accent4 14 2" xfId="4077"/>
    <cellStyle name="20% - Accent4 14 2 2" xfId="11389"/>
    <cellStyle name="20% - Accent4 14 3" xfId="6465"/>
    <cellStyle name="20% - Accent4 14 3 2" xfId="13747"/>
    <cellStyle name="20% - Accent4 14 4" xfId="8045"/>
    <cellStyle name="20% - Accent4 14 4 2" xfId="15282"/>
    <cellStyle name="20% - Accent4 14 5" xfId="9476"/>
    <cellStyle name="20% - Accent4 15" xfId="1270"/>
    <cellStyle name="20% - Accent4 16" xfId="1548"/>
    <cellStyle name="20% - Accent4 17" xfId="1517"/>
    <cellStyle name="20% - Accent4 18" xfId="1290"/>
    <cellStyle name="20% - Accent4 19" xfId="1587"/>
    <cellStyle name="20% - Accent4 2" xfId="310"/>
    <cellStyle name="20% - Accent4 2 2" xfId="1695"/>
    <cellStyle name="20% - Accent4 2 3" xfId="1696"/>
    <cellStyle name="20% - Accent4 20" xfId="1628"/>
    <cellStyle name="20% - Accent4 21" xfId="1694"/>
    <cellStyle name="20% - Accent4 21 2" xfId="4087"/>
    <cellStyle name="20% - Accent4 21 2 2" xfId="11399"/>
    <cellStyle name="20% - Accent4 21 3" xfId="6464"/>
    <cellStyle name="20% - Accent4 21 3 2" xfId="13746"/>
    <cellStyle name="20% - Accent4 21 4" xfId="8044"/>
    <cellStyle name="20% - Accent4 21 4 2" xfId="15281"/>
    <cellStyle name="20% - Accent4 21 5" xfId="9892"/>
    <cellStyle name="20% - Accent4 22" xfId="1968"/>
    <cellStyle name="20% - Accent4 22 2" xfId="4088"/>
    <cellStyle name="20% - Accent4 22 2 2" xfId="11400"/>
    <cellStyle name="20% - Accent4 22 3" xfId="6463"/>
    <cellStyle name="20% - Accent4 22 3 2" xfId="13745"/>
    <cellStyle name="20% - Accent4 22 4" xfId="8043"/>
    <cellStyle name="20% - Accent4 22 4 2" xfId="15280"/>
    <cellStyle name="20% - Accent4 22 5" xfId="9934"/>
    <cellStyle name="20% - Accent4 23" xfId="2168"/>
    <cellStyle name="20% - Accent4 23 2" xfId="4089"/>
    <cellStyle name="20% - Accent4 23 2 2" xfId="11401"/>
    <cellStyle name="20% - Accent4 23 3" xfId="6462"/>
    <cellStyle name="20% - Accent4 23 3 2" xfId="13744"/>
    <cellStyle name="20% - Accent4 23 4" xfId="8042"/>
    <cellStyle name="20% - Accent4 23 4 2" xfId="15279"/>
    <cellStyle name="20% - Accent4 23 5" xfId="9970"/>
    <cellStyle name="20% - Accent4 24" xfId="2234"/>
    <cellStyle name="20% - Accent4 24 2" xfId="4090"/>
    <cellStyle name="20% - Accent4 24 2 2" xfId="11402"/>
    <cellStyle name="20% - Accent4 24 3" xfId="6461"/>
    <cellStyle name="20% - Accent4 24 3 2" xfId="13743"/>
    <cellStyle name="20% - Accent4 24 4" xfId="8041"/>
    <cellStyle name="20% - Accent4 24 4 2" xfId="15278"/>
    <cellStyle name="20% - Accent4 24 5" xfId="9990"/>
    <cellStyle name="20% - Accent4 25" xfId="2309"/>
    <cellStyle name="20% - Accent4 25 2" xfId="4091"/>
    <cellStyle name="20% - Accent4 25 2 2" xfId="11403"/>
    <cellStyle name="20% - Accent4 25 3" xfId="6460"/>
    <cellStyle name="20% - Accent4 25 3 2" xfId="13742"/>
    <cellStyle name="20% - Accent4 25 4" xfId="8040"/>
    <cellStyle name="20% - Accent4 25 4 2" xfId="15277"/>
    <cellStyle name="20% - Accent4 25 5" xfId="10029"/>
    <cellStyle name="20% - Accent4 26" xfId="2867"/>
    <cellStyle name="20% - Accent4 26 2" xfId="4092"/>
    <cellStyle name="20% - Accent4 26 2 2" xfId="11404"/>
    <cellStyle name="20% - Accent4 26 3" xfId="6459"/>
    <cellStyle name="20% - Accent4 26 3 2" xfId="13741"/>
    <cellStyle name="20% - Accent4 26 4" xfId="8038"/>
    <cellStyle name="20% - Accent4 26 4 2" xfId="15276"/>
    <cellStyle name="20% - Accent4 26 5" xfId="10539"/>
    <cellStyle name="20% - Accent4 27" xfId="2995"/>
    <cellStyle name="20% - Accent4 27 2" xfId="4093"/>
    <cellStyle name="20% - Accent4 27 2 2" xfId="11405"/>
    <cellStyle name="20% - Accent4 27 3" xfId="6457"/>
    <cellStyle name="20% - Accent4 27 3 2" xfId="13740"/>
    <cellStyle name="20% - Accent4 27 4" xfId="8037"/>
    <cellStyle name="20% - Accent4 27 4 2" xfId="15275"/>
    <cellStyle name="20% - Accent4 27 5" xfId="10644"/>
    <cellStyle name="20% - Accent4 28" xfId="3319"/>
    <cellStyle name="20% - Accent4 28 2" xfId="4094"/>
    <cellStyle name="20% - Accent4 28 2 2" xfId="11406"/>
    <cellStyle name="20% - Accent4 28 3" xfId="6456"/>
    <cellStyle name="20% - Accent4 28 3 2" xfId="13739"/>
    <cellStyle name="20% - Accent4 28 4" xfId="8036"/>
    <cellStyle name="20% - Accent4 28 4 2" xfId="15274"/>
    <cellStyle name="20% - Accent4 28 5" xfId="10737"/>
    <cellStyle name="20% - Accent4 29" xfId="4054"/>
    <cellStyle name="20% - Accent4 29 2" xfId="11366"/>
    <cellStyle name="20% - Accent4 3" xfId="311"/>
    <cellStyle name="20% - Accent4 3 2" xfId="1698"/>
    <cellStyle name="20% - Accent4 3 3" xfId="1699"/>
    <cellStyle name="20% - Accent4 30" xfId="6488"/>
    <cellStyle name="20% - Accent4 30 2" xfId="13770"/>
    <cellStyle name="20% - Accent4 31" xfId="8068"/>
    <cellStyle name="20% - Accent4 31 2" xfId="15305"/>
    <cellStyle name="20% - Accent4 32" xfId="9168"/>
    <cellStyle name="20% - Accent4 4" xfId="404"/>
    <cellStyle name="20% - Accent4 4 10" xfId="2422"/>
    <cellStyle name="20% - Accent4 4 10 2" xfId="4099"/>
    <cellStyle name="20% - Accent4 4 10 2 2" xfId="11411"/>
    <cellStyle name="20% - Accent4 4 10 3" xfId="6454"/>
    <cellStyle name="20% - Accent4 4 10 3 2" xfId="13737"/>
    <cellStyle name="20% - Accent4 4 10 4" xfId="8034"/>
    <cellStyle name="20% - Accent4 4 10 4 2" xfId="15272"/>
    <cellStyle name="20% - Accent4 4 10 5" xfId="10130"/>
    <cellStyle name="20% - Accent4 4 11" xfId="2556"/>
    <cellStyle name="20% - Accent4 4 11 2" xfId="4100"/>
    <cellStyle name="20% - Accent4 4 11 2 2" xfId="11412"/>
    <cellStyle name="20% - Accent4 4 11 3" xfId="6453"/>
    <cellStyle name="20% - Accent4 4 11 3 2" xfId="13736"/>
    <cellStyle name="20% - Accent4 4 11 4" xfId="8033"/>
    <cellStyle name="20% - Accent4 4 11 4 2" xfId="15271"/>
    <cellStyle name="20% - Accent4 4 11 5" xfId="10251"/>
    <cellStyle name="20% - Accent4 4 12" xfId="2488"/>
    <cellStyle name="20% - Accent4 4 12 2" xfId="4101"/>
    <cellStyle name="20% - Accent4 4 12 2 2" xfId="11413"/>
    <cellStyle name="20% - Accent4 4 12 3" xfId="6452"/>
    <cellStyle name="20% - Accent4 4 12 3 2" xfId="13735"/>
    <cellStyle name="20% - Accent4 4 12 4" xfId="8032"/>
    <cellStyle name="20% - Accent4 4 12 4 2" xfId="15270"/>
    <cellStyle name="20% - Accent4 4 12 5" xfId="10186"/>
    <cellStyle name="20% - Accent4 4 13" xfId="3355"/>
    <cellStyle name="20% - Accent4 4 13 2" xfId="4102"/>
    <cellStyle name="20% - Accent4 4 13 2 2" xfId="11414"/>
    <cellStyle name="20% - Accent4 4 13 3" xfId="6451"/>
    <cellStyle name="20% - Accent4 4 13 3 2" xfId="13734"/>
    <cellStyle name="20% - Accent4 4 13 4" xfId="8031"/>
    <cellStyle name="20% - Accent4 4 13 4 2" xfId="15269"/>
    <cellStyle name="20% - Accent4 4 13 5" xfId="10749"/>
    <cellStyle name="20% - Accent4 4 14" xfId="4098"/>
    <cellStyle name="20% - Accent4 4 14 2" xfId="11410"/>
    <cellStyle name="20% - Accent4 4 15" xfId="6455"/>
    <cellStyle name="20% - Accent4 4 15 2" xfId="13738"/>
    <cellStyle name="20% - Accent4 4 16" xfId="8035"/>
    <cellStyle name="20% - Accent4 4 16 2" xfId="15273"/>
    <cellStyle name="20% - Accent4 4 17" xfId="9217"/>
    <cellStyle name="20% - Accent4 4 2" xfId="559"/>
    <cellStyle name="20% - Accent4 4 2 10" xfId="2806"/>
    <cellStyle name="20% - Accent4 4 2 10 2" xfId="4104"/>
    <cellStyle name="20% - Accent4 4 2 10 2 2" xfId="11416"/>
    <cellStyle name="20% - Accent4 4 2 10 3" xfId="6447"/>
    <cellStyle name="20% - Accent4 4 2 10 3 2" xfId="13730"/>
    <cellStyle name="20% - Accent4 4 2 10 4" xfId="8026"/>
    <cellStyle name="20% - Accent4 4 2 10 4 2" xfId="15264"/>
    <cellStyle name="20% - Accent4 4 2 10 5" xfId="10486"/>
    <cellStyle name="20% - Accent4 4 2 11" xfId="3457"/>
    <cellStyle name="20% - Accent4 4 2 11 2" xfId="4105"/>
    <cellStyle name="20% - Accent4 4 2 11 2 2" xfId="11417"/>
    <cellStyle name="20% - Accent4 4 2 11 3" xfId="6446"/>
    <cellStyle name="20% - Accent4 4 2 11 3 2" xfId="13729"/>
    <cellStyle name="20% - Accent4 4 2 11 4" xfId="8025"/>
    <cellStyle name="20% - Accent4 4 2 11 4 2" xfId="15263"/>
    <cellStyle name="20% - Accent4 4 2 11 5" xfId="10835"/>
    <cellStyle name="20% - Accent4 4 2 12" xfId="4103"/>
    <cellStyle name="20% - Accent4 4 2 12 2" xfId="11415"/>
    <cellStyle name="20% - Accent4 4 2 13" xfId="6450"/>
    <cellStyle name="20% - Accent4 4 2 13 2" xfId="13733"/>
    <cellStyle name="20% - Accent4 4 2 14" xfId="8027"/>
    <cellStyle name="20% - Accent4 4 2 14 2" xfId="15265"/>
    <cellStyle name="20% - Accent4 4 2 15" xfId="9302"/>
    <cellStyle name="20% - Accent4 4 2 2" xfId="932"/>
    <cellStyle name="20% - Accent4 4 2 2 2" xfId="4106"/>
    <cellStyle name="20% - Accent4 4 2 2 2 2" xfId="11418"/>
    <cellStyle name="20% - Accent4 4 2 2 3" xfId="6445"/>
    <cellStyle name="20% - Accent4 4 2 2 3 2" xfId="13728"/>
    <cellStyle name="20% - Accent4 4 2 2 4" xfId="8024"/>
    <cellStyle name="20% - Accent4 4 2 2 4 2" xfId="15262"/>
    <cellStyle name="20% - Accent4 4 2 2 5" xfId="9564"/>
    <cellStyle name="20% - Accent4 4 2 3" xfId="1375"/>
    <cellStyle name="20% - Accent4 4 2 3 2" xfId="4107"/>
    <cellStyle name="20% - Accent4 4 2 3 2 2" xfId="11419"/>
    <cellStyle name="20% - Accent4 4 2 3 3" xfId="6444"/>
    <cellStyle name="20% - Accent4 4 2 3 3 2" xfId="13727"/>
    <cellStyle name="20% - Accent4 4 2 3 4" xfId="8023"/>
    <cellStyle name="20% - Accent4 4 2 3 4 2" xfId="15261"/>
    <cellStyle name="20% - Accent4 4 2 3 5" xfId="9758"/>
    <cellStyle name="20% - Accent4 4 2 4" xfId="1701"/>
    <cellStyle name="20% - Accent4 4 2 4 2" xfId="4108"/>
    <cellStyle name="20% - Accent4 4 2 4 2 2" xfId="11420"/>
    <cellStyle name="20% - Accent4 4 2 4 3" xfId="6443"/>
    <cellStyle name="20% - Accent4 4 2 4 3 2" xfId="13726"/>
    <cellStyle name="20% - Accent4 4 2 4 4" xfId="8022"/>
    <cellStyle name="20% - Accent4 4 2 4 4 2" xfId="15260"/>
    <cellStyle name="20% - Accent4 4 2 4 5" xfId="9893"/>
    <cellStyle name="20% - Accent4 4 2 5" xfId="1951"/>
    <cellStyle name="20% - Accent4 4 2 5 2" xfId="4109"/>
    <cellStyle name="20% - Accent4 4 2 5 2 2" xfId="11421"/>
    <cellStyle name="20% - Accent4 4 2 5 3" xfId="6442"/>
    <cellStyle name="20% - Accent4 4 2 5 3 2" xfId="13725"/>
    <cellStyle name="20% - Accent4 4 2 5 4" xfId="8021"/>
    <cellStyle name="20% - Accent4 4 2 5 4 2" xfId="15259"/>
    <cellStyle name="20% - Accent4 4 2 5 5" xfId="9931"/>
    <cellStyle name="20% - Accent4 4 2 6" xfId="2146"/>
    <cellStyle name="20% - Accent4 4 2 6 2" xfId="4110"/>
    <cellStyle name="20% - Accent4 4 2 6 2 2" xfId="11422"/>
    <cellStyle name="20% - Accent4 4 2 6 3" xfId="6441"/>
    <cellStyle name="20% - Accent4 4 2 6 3 2" xfId="13724"/>
    <cellStyle name="20% - Accent4 4 2 6 4" xfId="8020"/>
    <cellStyle name="20% - Accent4 4 2 6 4 2" xfId="15258"/>
    <cellStyle name="20% - Accent4 4 2 6 5" xfId="9964"/>
    <cellStyle name="20% - Accent4 4 2 7" xfId="2212"/>
    <cellStyle name="20% - Accent4 4 2 7 2" xfId="4111"/>
    <cellStyle name="20% - Accent4 4 2 7 2 2" xfId="11423"/>
    <cellStyle name="20% - Accent4 4 2 7 3" xfId="6440"/>
    <cellStyle name="20% - Accent4 4 2 7 3 2" xfId="13723"/>
    <cellStyle name="20% - Accent4 4 2 7 4" xfId="8019"/>
    <cellStyle name="20% - Accent4 4 2 7 4 2" xfId="15257"/>
    <cellStyle name="20% - Accent4 4 2 7 5" xfId="9984"/>
    <cellStyle name="20% - Accent4 4 2 8" xfId="2589"/>
    <cellStyle name="20% - Accent4 4 2 8 2" xfId="4112"/>
    <cellStyle name="20% - Accent4 4 2 8 2 2" xfId="11424"/>
    <cellStyle name="20% - Accent4 4 2 8 3" xfId="6439"/>
    <cellStyle name="20% - Accent4 4 2 8 3 2" xfId="13722"/>
    <cellStyle name="20% - Accent4 4 2 8 4" xfId="8018"/>
    <cellStyle name="20% - Accent4 4 2 8 4 2" xfId="15256"/>
    <cellStyle name="20% - Accent4 4 2 8 5" xfId="10283"/>
    <cellStyle name="20% - Accent4 4 2 9" xfId="2364"/>
    <cellStyle name="20% - Accent4 4 2 9 2" xfId="4113"/>
    <cellStyle name="20% - Accent4 4 2 9 2 2" xfId="11425"/>
    <cellStyle name="20% - Accent4 4 2 9 3" xfId="6438"/>
    <cellStyle name="20% - Accent4 4 2 9 3 2" xfId="13721"/>
    <cellStyle name="20% - Accent4 4 2 9 4" xfId="8017"/>
    <cellStyle name="20% - Accent4 4 2 9 4 2" xfId="15255"/>
    <cellStyle name="20% - Accent4 4 2 9 5" xfId="10082"/>
    <cellStyle name="20% - Accent4 4 3" xfId="538"/>
    <cellStyle name="20% - Accent4 4 3 10" xfId="2731"/>
    <cellStyle name="20% - Accent4 4 3 10 2" xfId="4115"/>
    <cellStyle name="20% - Accent4 4 3 10 2 2" xfId="11427"/>
    <cellStyle name="20% - Accent4 4 3 10 3" xfId="6436"/>
    <cellStyle name="20% - Accent4 4 3 10 3 2" xfId="13719"/>
    <cellStyle name="20% - Accent4 4 3 10 4" xfId="8015"/>
    <cellStyle name="20% - Accent4 4 3 10 4 2" xfId="15253"/>
    <cellStyle name="20% - Accent4 4 3 10 5" xfId="10418"/>
    <cellStyle name="20% - Accent4 4 3 11" xfId="3440"/>
    <cellStyle name="20% - Accent4 4 3 11 2" xfId="4116"/>
    <cellStyle name="20% - Accent4 4 3 11 2 2" xfId="11428"/>
    <cellStyle name="20% - Accent4 4 3 11 3" xfId="6435"/>
    <cellStyle name="20% - Accent4 4 3 11 3 2" xfId="13718"/>
    <cellStyle name="20% - Accent4 4 3 11 4" xfId="8014"/>
    <cellStyle name="20% - Accent4 4 3 11 4 2" xfId="15252"/>
    <cellStyle name="20% - Accent4 4 3 11 5" xfId="10821"/>
    <cellStyle name="20% - Accent4 4 3 12" xfId="4114"/>
    <cellStyle name="20% - Accent4 4 3 12 2" xfId="11426"/>
    <cellStyle name="20% - Accent4 4 3 13" xfId="6437"/>
    <cellStyle name="20% - Accent4 4 3 13 2" xfId="13720"/>
    <cellStyle name="20% - Accent4 4 3 14" xfId="8016"/>
    <cellStyle name="20% - Accent4 4 3 14 2" xfId="15254"/>
    <cellStyle name="20% - Accent4 4 3 15" xfId="9288"/>
    <cellStyle name="20% - Accent4 4 3 2" xfId="914"/>
    <cellStyle name="20% - Accent4 4 3 2 2" xfId="4117"/>
    <cellStyle name="20% - Accent4 4 3 2 2 2" xfId="11429"/>
    <cellStyle name="20% - Accent4 4 3 2 3" xfId="6434"/>
    <cellStyle name="20% - Accent4 4 3 2 3 2" xfId="13717"/>
    <cellStyle name="20% - Accent4 4 3 2 4" xfId="8013"/>
    <cellStyle name="20% - Accent4 4 3 2 4 2" xfId="15251"/>
    <cellStyle name="20% - Accent4 4 3 2 5" xfId="9549"/>
    <cellStyle name="20% - Accent4 4 3 3" xfId="1355"/>
    <cellStyle name="20% - Accent4 4 3 3 2" xfId="4118"/>
    <cellStyle name="20% - Accent4 4 3 3 2 2" xfId="11430"/>
    <cellStyle name="20% - Accent4 4 3 3 3" xfId="6433"/>
    <cellStyle name="20% - Accent4 4 3 3 3 2" xfId="13716"/>
    <cellStyle name="20% - Accent4 4 3 3 4" xfId="8012"/>
    <cellStyle name="20% - Accent4 4 3 3 4 2" xfId="15250"/>
    <cellStyle name="20% - Accent4 4 3 3 5" xfId="9744"/>
    <cellStyle name="20% - Accent4 4 3 4" xfId="1702"/>
    <cellStyle name="20% - Accent4 4 3 5" xfId="1950"/>
    <cellStyle name="20% - Accent4 4 3 6" xfId="2145"/>
    <cellStyle name="20% - Accent4 4 3 7" xfId="2211"/>
    <cellStyle name="20% - Accent4 4 3 8" xfId="2568"/>
    <cellStyle name="20% - Accent4 4 3 8 2" xfId="4123"/>
    <cellStyle name="20% - Accent4 4 3 8 2 2" xfId="11435"/>
    <cellStyle name="20% - Accent4 4 3 8 3" xfId="6432"/>
    <cellStyle name="20% - Accent4 4 3 8 3 2" xfId="13715"/>
    <cellStyle name="20% - Accent4 4 3 8 4" xfId="8011"/>
    <cellStyle name="20% - Accent4 4 3 8 4 2" xfId="15249"/>
    <cellStyle name="20% - Accent4 4 3 8 5" xfId="10263"/>
    <cellStyle name="20% - Accent4 4 3 9" xfId="2458"/>
    <cellStyle name="20% - Accent4 4 3 9 2" xfId="4124"/>
    <cellStyle name="20% - Accent4 4 3 9 2 2" xfId="11436"/>
    <cellStyle name="20% - Accent4 4 3 9 3" xfId="6431"/>
    <cellStyle name="20% - Accent4 4 3 9 3 2" xfId="13714"/>
    <cellStyle name="20% - Accent4 4 3 9 4" xfId="8010"/>
    <cellStyle name="20% - Accent4 4 3 9 4 2" xfId="15248"/>
    <cellStyle name="20% - Accent4 4 3 9 5" xfId="10157"/>
    <cellStyle name="20% - Accent4 4 4" xfId="784"/>
    <cellStyle name="20% - Accent4 4 4 2" xfId="4125"/>
    <cellStyle name="20% - Accent4 4 4 2 2" xfId="11437"/>
    <cellStyle name="20% - Accent4 4 4 3" xfId="6430"/>
    <cellStyle name="20% - Accent4 4 4 3 2" xfId="13713"/>
    <cellStyle name="20% - Accent4 4 4 4" xfId="8009"/>
    <cellStyle name="20% - Accent4 4 4 4 2" xfId="15247"/>
    <cellStyle name="20% - Accent4 4 4 5" xfId="9461"/>
    <cellStyle name="20% - Accent4 4 5" xfId="732"/>
    <cellStyle name="20% - Accent4 4 5 2" xfId="4126"/>
    <cellStyle name="20% - Accent4 4 5 2 2" xfId="11438"/>
    <cellStyle name="20% - Accent4 4 5 3" xfId="6429"/>
    <cellStyle name="20% - Accent4 4 5 3 2" xfId="13712"/>
    <cellStyle name="20% - Accent4 4 5 4" xfId="8008"/>
    <cellStyle name="20% - Accent4 4 5 4 2" xfId="15246"/>
    <cellStyle name="20% - Accent4 4 5 5" xfId="9452"/>
    <cellStyle name="20% - Accent4 4 6" xfId="1700"/>
    <cellStyle name="20% - Accent4 4 7" xfId="1953"/>
    <cellStyle name="20% - Accent4 4 8" xfId="2147"/>
    <cellStyle name="20% - Accent4 4 9" xfId="2213"/>
    <cellStyle name="20% - Accent4 5" xfId="445"/>
    <cellStyle name="20% - Accent4 5 10" xfId="2476"/>
    <cellStyle name="20% - Accent4 5 10 2" xfId="4130"/>
    <cellStyle name="20% - Accent4 5 10 2 2" xfId="11442"/>
    <cellStyle name="20% - Accent4 5 10 3" xfId="6427"/>
    <cellStyle name="20% - Accent4 5 10 3 2" xfId="13710"/>
    <cellStyle name="20% - Accent4 5 10 4" xfId="8006"/>
    <cellStyle name="20% - Accent4 5 10 4 2" xfId="15244"/>
    <cellStyle name="20% - Accent4 5 10 5" xfId="10174"/>
    <cellStyle name="20% - Accent4 5 11" xfId="2416"/>
    <cellStyle name="20% - Accent4 5 11 2" xfId="4131"/>
    <cellStyle name="20% - Accent4 5 11 2 2" xfId="11443"/>
    <cellStyle name="20% - Accent4 5 11 3" xfId="6426"/>
    <cellStyle name="20% - Accent4 5 11 3 2" xfId="13709"/>
    <cellStyle name="20% - Accent4 5 11 4" xfId="8005"/>
    <cellStyle name="20% - Accent4 5 11 4 2" xfId="15243"/>
    <cellStyle name="20% - Accent4 5 11 5" xfId="10126"/>
    <cellStyle name="20% - Accent4 5 12" xfId="2818"/>
    <cellStyle name="20% - Accent4 5 12 2" xfId="4132"/>
    <cellStyle name="20% - Accent4 5 12 2 2" xfId="11444"/>
    <cellStyle name="20% - Accent4 5 12 3" xfId="6425"/>
    <cellStyle name="20% - Accent4 5 12 3 2" xfId="13708"/>
    <cellStyle name="20% - Accent4 5 12 4" xfId="8004"/>
    <cellStyle name="20% - Accent4 5 12 4 2" xfId="15242"/>
    <cellStyle name="20% - Accent4 5 12 5" xfId="10497"/>
    <cellStyle name="20% - Accent4 5 13" xfId="3381"/>
    <cellStyle name="20% - Accent4 5 13 2" xfId="4133"/>
    <cellStyle name="20% - Accent4 5 13 2 2" xfId="11445"/>
    <cellStyle name="20% - Accent4 5 13 3" xfId="6424"/>
    <cellStyle name="20% - Accent4 5 13 3 2" xfId="13707"/>
    <cellStyle name="20% - Accent4 5 13 4" xfId="8003"/>
    <cellStyle name="20% - Accent4 5 13 4 2" xfId="15241"/>
    <cellStyle name="20% - Accent4 5 13 5" xfId="10768"/>
    <cellStyle name="20% - Accent4 5 14" xfId="4129"/>
    <cellStyle name="20% - Accent4 5 14 2" xfId="11441"/>
    <cellStyle name="20% - Accent4 5 15" xfId="6428"/>
    <cellStyle name="20% - Accent4 5 15 2" xfId="13711"/>
    <cellStyle name="20% - Accent4 5 16" xfId="8007"/>
    <cellStyle name="20% - Accent4 5 16 2" xfId="15245"/>
    <cellStyle name="20% - Accent4 5 17" xfId="9236"/>
    <cellStyle name="20% - Accent4 5 2" xfId="582"/>
    <cellStyle name="20% - Accent4 5 2 10" xfId="8002"/>
    <cellStyle name="20% - Accent4 5 2 10 2" xfId="15240"/>
    <cellStyle name="20% - Accent4 5 2 11" xfId="9324"/>
    <cellStyle name="20% - Accent4 5 2 2" xfId="955"/>
    <cellStyle name="20% - Accent4 5 2 2 2" xfId="4135"/>
    <cellStyle name="20% - Accent4 5 2 2 2 2" xfId="11447"/>
    <cellStyle name="20% - Accent4 5 2 2 3" xfId="6422"/>
    <cellStyle name="20% - Accent4 5 2 2 3 2" xfId="13705"/>
    <cellStyle name="20% - Accent4 5 2 2 4" xfId="8001"/>
    <cellStyle name="20% - Accent4 5 2 2 4 2" xfId="15239"/>
    <cellStyle name="20% - Accent4 5 2 2 5" xfId="9586"/>
    <cellStyle name="20% - Accent4 5 2 3" xfId="1400"/>
    <cellStyle name="20% - Accent4 5 2 3 2" xfId="4136"/>
    <cellStyle name="20% - Accent4 5 2 3 2 2" xfId="11448"/>
    <cellStyle name="20% - Accent4 5 2 3 3" xfId="6421"/>
    <cellStyle name="20% - Accent4 5 2 3 3 2" xfId="13704"/>
    <cellStyle name="20% - Accent4 5 2 3 4" xfId="8000"/>
    <cellStyle name="20% - Accent4 5 2 3 4 2" xfId="15238"/>
    <cellStyle name="20% - Accent4 5 2 3 5" xfId="9782"/>
    <cellStyle name="20% - Accent4 5 2 4" xfId="2614"/>
    <cellStyle name="20% - Accent4 5 2 4 2" xfId="4137"/>
    <cellStyle name="20% - Accent4 5 2 4 2 2" xfId="11449"/>
    <cellStyle name="20% - Accent4 5 2 4 3" xfId="6420"/>
    <cellStyle name="20% - Accent4 5 2 4 3 2" xfId="13703"/>
    <cellStyle name="20% - Accent4 5 2 4 4" xfId="7999"/>
    <cellStyle name="20% - Accent4 5 2 4 4 2" xfId="15237"/>
    <cellStyle name="20% - Accent4 5 2 4 5" xfId="10307"/>
    <cellStyle name="20% - Accent4 5 2 5" xfId="2351"/>
    <cellStyle name="20% - Accent4 5 2 5 2" xfId="4138"/>
    <cellStyle name="20% - Accent4 5 2 5 2 2" xfId="11450"/>
    <cellStyle name="20% - Accent4 5 2 5 3" xfId="6419"/>
    <cellStyle name="20% - Accent4 5 2 5 3 2" xfId="13702"/>
    <cellStyle name="20% - Accent4 5 2 5 4" xfId="7998"/>
    <cellStyle name="20% - Accent4 5 2 5 4 2" xfId="15236"/>
    <cellStyle name="20% - Accent4 5 2 5 5" xfId="10070"/>
    <cellStyle name="20% - Accent4 5 2 6" xfId="2775"/>
    <cellStyle name="20% - Accent4 5 2 6 2" xfId="4139"/>
    <cellStyle name="20% - Accent4 5 2 6 2 2" xfId="11451"/>
    <cellStyle name="20% - Accent4 5 2 6 3" xfId="6418"/>
    <cellStyle name="20% - Accent4 5 2 6 3 2" xfId="13701"/>
    <cellStyle name="20% - Accent4 5 2 6 4" xfId="7997"/>
    <cellStyle name="20% - Accent4 5 2 6 4 2" xfId="15235"/>
    <cellStyle name="20% - Accent4 5 2 6 5" xfId="10456"/>
    <cellStyle name="20% - Accent4 5 2 7" xfId="3481"/>
    <cellStyle name="20% - Accent4 5 2 7 2" xfId="4140"/>
    <cellStyle name="20% - Accent4 5 2 7 2 2" xfId="11452"/>
    <cellStyle name="20% - Accent4 5 2 7 3" xfId="6417"/>
    <cellStyle name="20% - Accent4 5 2 7 3 2" xfId="13700"/>
    <cellStyle name="20% - Accent4 5 2 7 4" xfId="7996"/>
    <cellStyle name="20% - Accent4 5 2 7 4 2" xfId="15234"/>
    <cellStyle name="20% - Accent4 5 2 7 5" xfId="10859"/>
    <cellStyle name="20% - Accent4 5 2 8" xfId="4134"/>
    <cellStyle name="20% - Accent4 5 2 8 2" xfId="11446"/>
    <cellStyle name="20% - Accent4 5 2 9" xfId="6423"/>
    <cellStyle name="20% - Accent4 5 2 9 2" xfId="13706"/>
    <cellStyle name="20% - Accent4 5 3" xfId="619"/>
    <cellStyle name="20% - Accent4 5 3 10" xfId="7995"/>
    <cellStyle name="20% - Accent4 5 3 10 2" xfId="15233"/>
    <cellStyle name="20% - Accent4 5 3 11" xfId="9359"/>
    <cellStyle name="20% - Accent4 5 3 2" xfId="992"/>
    <cellStyle name="20% - Accent4 5 3 2 2" xfId="4142"/>
    <cellStyle name="20% - Accent4 5 3 2 2 2" xfId="11454"/>
    <cellStyle name="20% - Accent4 5 3 2 3" xfId="6415"/>
    <cellStyle name="20% - Accent4 5 3 2 3 2" xfId="13698"/>
    <cellStyle name="20% - Accent4 5 3 2 4" xfId="7994"/>
    <cellStyle name="20% - Accent4 5 3 2 4 2" xfId="15232"/>
    <cellStyle name="20% - Accent4 5 3 2 5" xfId="9621"/>
    <cellStyle name="20% - Accent4 5 3 3" xfId="1437"/>
    <cellStyle name="20% - Accent4 5 3 3 2" xfId="4143"/>
    <cellStyle name="20% - Accent4 5 3 3 2 2" xfId="11455"/>
    <cellStyle name="20% - Accent4 5 3 3 3" xfId="6414"/>
    <cellStyle name="20% - Accent4 5 3 3 3 2" xfId="13697"/>
    <cellStyle name="20% - Accent4 5 3 3 4" xfId="7993"/>
    <cellStyle name="20% - Accent4 5 3 3 4 2" xfId="15231"/>
    <cellStyle name="20% - Accent4 5 3 3 5" xfId="9819"/>
    <cellStyle name="20% - Accent4 5 3 4" xfId="2653"/>
    <cellStyle name="20% - Accent4 5 3 4 2" xfId="4144"/>
    <cellStyle name="20% - Accent4 5 3 4 2 2" xfId="11456"/>
    <cellStyle name="20% - Accent4 5 3 4 3" xfId="6413"/>
    <cellStyle name="20% - Accent4 5 3 4 3 2" xfId="13696"/>
    <cellStyle name="20% - Accent4 5 3 4 4" xfId="7992"/>
    <cellStyle name="20% - Accent4 5 3 4 4 2" xfId="15230"/>
    <cellStyle name="20% - Accent4 5 3 4 5" xfId="10346"/>
    <cellStyle name="20% - Accent4 5 3 5" xfId="2328"/>
    <cellStyle name="20% - Accent4 5 3 5 2" xfId="4145"/>
    <cellStyle name="20% - Accent4 5 3 5 2 2" xfId="11457"/>
    <cellStyle name="20% - Accent4 5 3 5 3" xfId="6412"/>
    <cellStyle name="20% - Accent4 5 3 5 3 2" xfId="13695"/>
    <cellStyle name="20% - Accent4 5 3 5 4" xfId="7991"/>
    <cellStyle name="20% - Accent4 5 3 5 4 2" xfId="15229"/>
    <cellStyle name="20% - Accent4 5 3 5 5" xfId="10047"/>
    <cellStyle name="20% - Accent4 5 3 6" xfId="2832"/>
    <cellStyle name="20% - Accent4 5 3 6 2" xfId="4146"/>
    <cellStyle name="20% - Accent4 5 3 6 2 2" xfId="11458"/>
    <cellStyle name="20% - Accent4 5 3 6 3" xfId="6411"/>
    <cellStyle name="20% - Accent4 5 3 6 3 2" xfId="13694"/>
    <cellStyle name="20% - Accent4 5 3 6 4" xfId="7990"/>
    <cellStyle name="20% - Accent4 5 3 6 4 2" xfId="15228"/>
    <cellStyle name="20% - Accent4 5 3 6 5" xfId="10509"/>
    <cellStyle name="20% - Accent4 5 3 7" xfId="3520"/>
    <cellStyle name="20% - Accent4 5 3 7 2" xfId="4147"/>
    <cellStyle name="20% - Accent4 5 3 7 2 2" xfId="11459"/>
    <cellStyle name="20% - Accent4 5 3 7 3" xfId="6410"/>
    <cellStyle name="20% - Accent4 5 3 7 3 2" xfId="13693"/>
    <cellStyle name="20% - Accent4 5 3 7 4" xfId="7988"/>
    <cellStyle name="20% - Accent4 5 3 7 4 2" xfId="15226"/>
    <cellStyle name="20% - Accent4 5 3 7 5" xfId="10896"/>
    <cellStyle name="20% - Accent4 5 3 8" xfId="4141"/>
    <cellStyle name="20% - Accent4 5 3 8 2" xfId="11453"/>
    <cellStyle name="20% - Accent4 5 3 9" xfId="6416"/>
    <cellStyle name="20% - Accent4 5 3 9 2" xfId="13699"/>
    <cellStyle name="20% - Accent4 5 4" xfId="834"/>
    <cellStyle name="20% - Accent4 5 4 2" xfId="4148"/>
    <cellStyle name="20% - Accent4 5 4 2 2" xfId="11460"/>
    <cellStyle name="20% - Accent4 5 4 3" xfId="6408"/>
    <cellStyle name="20% - Accent4 5 4 3 2" xfId="13691"/>
    <cellStyle name="20% - Accent4 5 4 4" xfId="7987"/>
    <cellStyle name="20% - Accent4 5 4 4 2" xfId="15225"/>
    <cellStyle name="20% - Accent4 5 4 5" xfId="9487"/>
    <cellStyle name="20% - Accent4 5 5" xfId="1279"/>
    <cellStyle name="20% - Accent4 5 5 2" xfId="4149"/>
    <cellStyle name="20% - Accent4 5 5 2 2" xfId="11461"/>
    <cellStyle name="20% - Accent4 5 5 3" xfId="6407"/>
    <cellStyle name="20% - Accent4 5 5 3 2" xfId="13690"/>
    <cellStyle name="20% - Accent4 5 5 4" xfId="7986"/>
    <cellStyle name="20% - Accent4 5 5 4 2" xfId="15224"/>
    <cellStyle name="20% - Accent4 5 5 5" xfId="9691"/>
    <cellStyle name="20% - Accent4 5 6" xfId="1703"/>
    <cellStyle name="20% - Accent4 5 7" xfId="1947"/>
    <cellStyle name="20% - Accent4 5 8" xfId="2144"/>
    <cellStyle name="20% - Accent4 5 9" xfId="2210"/>
    <cellStyle name="20% - Accent4 6" xfId="480"/>
    <cellStyle name="20% - Accent4 7" xfId="494"/>
    <cellStyle name="20% - Accent4 7 10" xfId="4153"/>
    <cellStyle name="20% - Accent4 7 10 2" xfId="11465"/>
    <cellStyle name="20% - Accent4 7 11" xfId="6347"/>
    <cellStyle name="20% - Accent4 7 11 2" xfId="13631"/>
    <cellStyle name="20% - Accent4 7 12" xfId="7900"/>
    <cellStyle name="20% - Accent4 7 12 2" xfId="15139"/>
    <cellStyle name="20% - Accent4 7 13" xfId="9252"/>
    <cellStyle name="20% - Accent4 7 2" xfId="603"/>
    <cellStyle name="20% - Accent4 7 2 10" xfId="7893"/>
    <cellStyle name="20% - Accent4 7 2 10 2" xfId="15132"/>
    <cellStyle name="20% - Accent4 7 2 11" xfId="9345"/>
    <cellStyle name="20% - Accent4 7 2 2" xfId="976"/>
    <cellStyle name="20% - Accent4 7 2 2 2" xfId="4155"/>
    <cellStyle name="20% - Accent4 7 2 2 2 2" xfId="11467"/>
    <cellStyle name="20% - Accent4 7 2 2 3" xfId="6313"/>
    <cellStyle name="20% - Accent4 7 2 2 3 2" xfId="13597"/>
    <cellStyle name="20% - Accent4 7 2 2 4" xfId="7892"/>
    <cellStyle name="20% - Accent4 7 2 2 4 2" xfId="15131"/>
    <cellStyle name="20% - Accent4 7 2 2 5" xfId="9607"/>
    <cellStyle name="20% - Accent4 7 2 3" xfId="1423"/>
    <cellStyle name="20% - Accent4 7 2 3 2" xfId="4156"/>
    <cellStyle name="20% - Accent4 7 2 3 2 2" xfId="11468"/>
    <cellStyle name="20% - Accent4 7 2 3 3" xfId="6312"/>
    <cellStyle name="20% - Accent4 7 2 3 3 2" xfId="13596"/>
    <cellStyle name="20% - Accent4 7 2 3 4" xfId="7891"/>
    <cellStyle name="20% - Accent4 7 2 3 4 2" xfId="15130"/>
    <cellStyle name="20% - Accent4 7 2 3 5" xfId="9805"/>
    <cellStyle name="20% - Accent4 7 2 4" xfId="2637"/>
    <cellStyle name="20% - Accent4 7 2 4 2" xfId="4157"/>
    <cellStyle name="20% - Accent4 7 2 4 2 2" xfId="11469"/>
    <cellStyle name="20% - Accent4 7 2 4 3" xfId="6311"/>
    <cellStyle name="20% - Accent4 7 2 4 3 2" xfId="13595"/>
    <cellStyle name="20% - Accent4 7 2 4 4" xfId="7890"/>
    <cellStyle name="20% - Accent4 7 2 4 4 2" xfId="15129"/>
    <cellStyle name="20% - Accent4 7 2 4 5" xfId="10330"/>
    <cellStyle name="20% - Accent4 7 2 5" xfId="2464"/>
    <cellStyle name="20% - Accent4 7 2 5 2" xfId="4158"/>
    <cellStyle name="20% - Accent4 7 2 5 2 2" xfId="11470"/>
    <cellStyle name="20% - Accent4 7 2 5 3" xfId="6310"/>
    <cellStyle name="20% - Accent4 7 2 5 3 2" xfId="13594"/>
    <cellStyle name="20% - Accent4 7 2 5 4" xfId="7889"/>
    <cellStyle name="20% - Accent4 7 2 5 4 2" xfId="15128"/>
    <cellStyle name="20% - Accent4 7 2 5 5" xfId="10163"/>
    <cellStyle name="20% - Accent4 7 2 6" xfId="2785"/>
    <cellStyle name="20% - Accent4 7 2 6 2" xfId="4159"/>
    <cellStyle name="20% - Accent4 7 2 6 2 2" xfId="11471"/>
    <cellStyle name="20% - Accent4 7 2 6 3" xfId="6309"/>
    <cellStyle name="20% - Accent4 7 2 6 3 2" xfId="13593"/>
    <cellStyle name="20% - Accent4 7 2 6 4" xfId="7888"/>
    <cellStyle name="20% - Accent4 7 2 6 4 2" xfId="15127"/>
    <cellStyle name="20% - Accent4 7 2 6 5" xfId="10466"/>
    <cellStyle name="20% - Accent4 7 2 7" xfId="3504"/>
    <cellStyle name="20% - Accent4 7 2 7 2" xfId="4160"/>
    <cellStyle name="20% - Accent4 7 2 7 2 2" xfId="11472"/>
    <cellStyle name="20% - Accent4 7 2 7 3" xfId="6308"/>
    <cellStyle name="20% - Accent4 7 2 7 3 2" xfId="13592"/>
    <cellStyle name="20% - Accent4 7 2 7 4" xfId="7887"/>
    <cellStyle name="20% - Accent4 7 2 7 4 2" xfId="15126"/>
    <cellStyle name="20% - Accent4 7 2 7 5" xfId="10882"/>
    <cellStyle name="20% - Accent4 7 2 8" xfId="4154"/>
    <cellStyle name="20% - Accent4 7 2 8 2" xfId="11466"/>
    <cellStyle name="20% - Accent4 7 2 9" xfId="6320"/>
    <cellStyle name="20% - Accent4 7 2 9 2" xfId="13604"/>
    <cellStyle name="20% - Accent4 7 3" xfId="635"/>
    <cellStyle name="20% - Accent4 7 3 10" xfId="7886"/>
    <cellStyle name="20% - Accent4 7 3 10 2" xfId="15125"/>
    <cellStyle name="20% - Accent4 7 3 11" xfId="9375"/>
    <cellStyle name="20% - Accent4 7 3 2" xfId="1008"/>
    <cellStyle name="20% - Accent4 7 3 2 2" xfId="4162"/>
    <cellStyle name="20% - Accent4 7 3 2 2 2" xfId="11474"/>
    <cellStyle name="20% - Accent4 7 3 2 3" xfId="6306"/>
    <cellStyle name="20% - Accent4 7 3 2 3 2" xfId="13590"/>
    <cellStyle name="20% - Accent4 7 3 2 4" xfId="7885"/>
    <cellStyle name="20% - Accent4 7 3 2 4 2" xfId="15124"/>
    <cellStyle name="20% - Accent4 7 3 2 5" xfId="9637"/>
    <cellStyle name="20% - Accent4 7 3 3" xfId="1453"/>
    <cellStyle name="20% - Accent4 7 3 3 2" xfId="4163"/>
    <cellStyle name="20% - Accent4 7 3 3 2 2" xfId="11475"/>
    <cellStyle name="20% - Accent4 7 3 3 3" xfId="6305"/>
    <cellStyle name="20% - Accent4 7 3 3 3 2" xfId="13589"/>
    <cellStyle name="20% - Accent4 7 3 3 4" xfId="7884"/>
    <cellStyle name="20% - Accent4 7 3 3 4 2" xfId="15123"/>
    <cellStyle name="20% - Accent4 7 3 3 5" xfId="9835"/>
    <cellStyle name="20% - Accent4 7 3 4" xfId="2669"/>
    <cellStyle name="20% - Accent4 7 3 4 2" xfId="4164"/>
    <cellStyle name="20% - Accent4 7 3 4 2 2" xfId="11476"/>
    <cellStyle name="20% - Accent4 7 3 4 3" xfId="6304"/>
    <cellStyle name="20% - Accent4 7 3 4 3 2" xfId="13588"/>
    <cellStyle name="20% - Accent4 7 3 4 4" xfId="7883"/>
    <cellStyle name="20% - Accent4 7 3 4 4 2" xfId="15122"/>
    <cellStyle name="20% - Accent4 7 3 4 5" xfId="10362"/>
    <cellStyle name="20% - Accent4 7 3 5" xfId="2892"/>
    <cellStyle name="20% - Accent4 7 3 5 2" xfId="4165"/>
    <cellStyle name="20% - Accent4 7 3 5 2 2" xfId="11477"/>
    <cellStyle name="20% - Accent4 7 3 5 3" xfId="6303"/>
    <cellStyle name="20% - Accent4 7 3 5 3 2" xfId="13587"/>
    <cellStyle name="20% - Accent4 7 3 5 4" xfId="7882"/>
    <cellStyle name="20% - Accent4 7 3 5 4 2" xfId="15121"/>
    <cellStyle name="20% - Accent4 7 3 5 5" xfId="10560"/>
    <cellStyle name="20% - Accent4 7 3 6" xfId="3006"/>
    <cellStyle name="20% - Accent4 7 3 6 2" xfId="4166"/>
    <cellStyle name="20% - Accent4 7 3 6 2 2" xfId="11478"/>
    <cellStyle name="20% - Accent4 7 3 6 3" xfId="6302"/>
    <cellStyle name="20% - Accent4 7 3 6 3 2" xfId="13586"/>
    <cellStyle name="20% - Accent4 7 3 6 4" xfId="7881"/>
    <cellStyle name="20% - Accent4 7 3 6 4 2" xfId="15120"/>
    <cellStyle name="20% - Accent4 7 3 6 5" xfId="10652"/>
    <cellStyle name="20% - Accent4 7 3 7" xfId="3536"/>
    <cellStyle name="20% - Accent4 7 3 7 2" xfId="4167"/>
    <cellStyle name="20% - Accent4 7 3 7 2 2" xfId="11479"/>
    <cellStyle name="20% - Accent4 7 3 7 3" xfId="6301"/>
    <cellStyle name="20% - Accent4 7 3 7 3 2" xfId="13585"/>
    <cellStyle name="20% - Accent4 7 3 7 4" xfId="7880"/>
    <cellStyle name="20% - Accent4 7 3 7 4 2" xfId="15119"/>
    <cellStyle name="20% - Accent4 7 3 7 5" xfId="10912"/>
    <cellStyle name="20% - Accent4 7 3 8" xfId="4161"/>
    <cellStyle name="20% - Accent4 7 3 8 2" xfId="11473"/>
    <cellStyle name="20% - Accent4 7 3 9" xfId="6307"/>
    <cellStyle name="20% - Accent4 7 3 9 2" xfId="13591"/>
    <cellStyle name="20% - Accent4 7 4" xfId="872"/>
    <cellStyle name="20% - Accent4 7 4 2" xfId="4168"/>
    <cellStyle name="20% - Accent4 7 4 2 2" xfId="11480"/>
    <cellStyle name="20% - Accent4 7 4 3" xfId="6300"/>
    <cellStyle name="20% - Accent4 7 4 3 2" xfId="13584"/>
    <cellStyle name="20% - Accent4 7 4 4" xfId="7879"/>
    <cellStyle name="20% - Accent4 7 4 4 2" xfId="15118"/>
    <cellStyle name="20% - Accent4 7 4 5" xfId="9509"/>
    <cellStyle name="20% - Accent4 7 5" xfId="1314"/>
    <cellStyle name="20% - Accent4 7 5 2" xfId="4169"/>
    <cellStyle name="20% - Accent4 7 5 2 2" xfId="11481"/>
    <cellStyle name="20% - Accent4 7 5 3" xfId="6299"/>
    <cellStyle name="20% - Accent4 7 5 3 2" xfId="13583"/>
    <cellStyle name="20% - Accent4 7 5 4" xfId="7878"/>
    <cellStyle name="20% - Accent4 7 5 4 2" xfId="15117"/>
    <cellStyle name="20% - Accent4 7 5 5" xfId="9707"/>
    <cellStyle name="20% - Accent4 7 6" xfId="2523"/>
    <cellStyle name="20% - Accent4 7 6 2" xfId="4170"/>
    <cellStyle name="20% - Accent4 7 6 2 2" xfId="11482"/>
    <cellStyle name="20% - Accent4 7 6 3" xfId="6298"/>
    <cellStyle name="20% - Accent4 7 6 3 2" xfId="13582"/>
    <cellStyle name="20% - Accent4 7 6 4" xfId="7877"/>
    <cellStyle name="20% - Accent4 7 6 4 2" xfId="15116"/>
    <cellStyle name="20% - Accent4 7 6 5" xfId="10218"/>
    <cellStyle name="20% - Accent4 7 7" xfId="2441"/>
    <cellStyle name="20% - Accent4 7 7 2" xfId="4171"/>
    <cellStyle name="20% - Accent4 7 7 2 2" xfId="11483"/>
    <cellStyle name="20% - Accent4 7 7 3" xfId="6297"/>
    <cellStyle name="20% - Accent4 7 7 3 2" xfId="13581"/>
    <cellStyle name="20% - Accent4 7 7 4" xfId="7876"/>
    <cellStyle name="20% - Accent4 7 7 4 2" xfId="15115"/>
    <cellStyle name="20% - Accent4 7 7 5" xfId="10146"/>
    <cellStyle name="20% - Accent4 7 8" xfId="2790"/>
    <cellStyle name="20% - Accent4 7 8 2" xfId="4172"/>
    <cellStyle name="20% - Accent4 7 8 2 2" xfId="11484"/>
    <cellStyle name="20% - Accent4 7 8 3" xfId="6296"/>
    <cellStyle name="20% - Accent4 7 8 3 2" xfId="13580"/>
    <cellStyle name="20% - Accent4 7 8 4" xfId="7875"/>
    <cellStyle name="20% - Accent4 7 8 4 2" xfId="15114"/>
    <cellStyle name="20% - Accent4 7 8 5" xfId="10470"/>
    <cellStyle name="20% - Accent4 7 9" xfId="3399"/>
    <cellStyle name="20% - Accent4 7 9 2" xfId="4173"/>
    <cellStyle name="20% - Accent4 7 9 2 2" xfId="11485"/>
    <cellStyle name="20% - Accent4 7 9 3" xfId="6295"/>
    <cellStyle name="20% - Accent4 7 9 3 2" xfId="13579"/>
    <cellStyle name="20% - Accent4 7 9 4" xfId="7874"/>
    <cellStyle name="20% - Accent4 7 9 4 2" xfId="15113"/>
    <cellStyle name="20% - Accent4 7 9 5" xfId="10784"/>
    <cellStyle name="20% - Accent4 8" xfId="512"/>
    <cellStyle name="20% - Accent4 8 10" xfId="7873"/>
    <cellStyle name="20% - Accent4 8 10 2" xfId="15112"/>
    <cellStyle name="20% - Accent4 8 11" xfId="9264"/>
    <cellStyle name="20% - Accent4 8 2" xfId="888"/>
    <cellStyle name="20% - Accent4 8 2 2" xfId="4175"/>
    <cellStyle name="20% - Accent4 8 2 2 2" xfId="11487"/>
    <cellStyle name="20% - Accent4 8 2 3" xfId="6293"/>
    <cellStyle name="20% - Accent4 8 2 3 2" xfId="13577"/>
    <cellStyle name="20% - Accent4 8 2 4" xfId="7872"/>
    <cellStyle name="20% - Accent4 8 2 4 2" xfId="15111"/>
    <cellStyle name="20% - Accent4 8 2 5" xfId="9524"/>
    <cellStyle name="20% - Accent4 8 3" xfId="1330"/>
    <cellStyle name="20% - Accent4 8 3 2" xfId="4176"/>
    <cellStyle name="20% - Accent4 8 3 2 2" xfId="11488"/>
    <cellStyle name="20% - Accent4 8 3 3" xfId="6292"/>
    <cellStyle name="20% - Accent4 8 3 3 2" xfId="13576"/>
    <cellStyle name="20% - Accent4 8 3 4" xfId="7871"/>
    <cellStyle name="20% - Accent4 8 3 4 2" xfId="15110"/>
    <cellStyle name="20% - Accent4 8 3 5" xfId="9720"/>
    <cellStyle name="20% - Accent4 8 4" xfId="2542"/>
    <cellStyle name="20% - Accent4 8 4 2" xfId="4177"/>
    <cellStyle name="20% - Accent4 8 4 2 2" xfId="11489"/>
    <cellStyle name="20% - Accent4 8 4 3" xfId="6291"/>
    <cellStyle name="20% - Accent4 8 4 3 2" xfId="13575"/>
    <cellStyle name="20% - Accent4 8 4 4" xfId="7870"/>
    <cellStyle name="20% - Accent4 8 4 4 2" xfId="15109"/>
    <cellStyle name="20% - Accent4 8 4 5" xfId="10237"/>
    <cellStyle name="20% - Accent4 8 5" xfId="2386"/>
    <cellStyle name="20% - Accent4 8 5 2" xfId="4178"/>
    <cellStyle name="20% - Accent4 8 5 2 2" xfId="11490"/>
    <cellStyle name="20% - Accent4 8 5 3" xfId="6290"/>
    <cellStyle name="20% - Accent4 8 5 3 2" xfId="13574"/>
    <cellStyle name="20% - Accent4 8 5 4" xfId="7869"/>
    <cellStyle name="20% - Accent4 8 5 4 2" xfId="15108"/>
    <cellStyle name="20% - Accent4 8 5 5" xfId="10103"/>
    <cellStyle name="20% - Accent4 8 6" xfId="2742"/>
    <cellStyle name="20% - Accent4 8 6 2" xfId="4179"/>
    <cellStyle name="20% - Accent4 8 6 2 2" xfId="11491"/>
    <cellStyle name="20% - Accent4 8 6 3" xfId="6289"/>
    <cellStyle name="20% - Accent4 8 6 3 2" xfId="13573"/>
    <cellStyle name="20% - Accent4 8 6 4" xfId="7867"/>
    <cellStyle name="20% - Accent4 8 6 4 2" xfId="15107"/>
    <cellStyle name="20% - Accent4 8 6 5" xfId="10427"/>
    <cellStyle name="20% - Accent4 8 7" xfId="3415"/>
    <cellStyle name="20% - Accent4 8 7 2" xfId="4180"/>
    <cellStyle name="20% - Accent4 8 7 2 2" xfId="11492"/>
    <cellStyle name="20% - Accent4 8 7 3" xfId="6288"/>
    <cellStyle name="20% - Accent4 8 7 3 2" xfId="13572"/>
    <cellStyle name="20% - Accent4 8 7 4" xfId="7866"/>
    <cellStyle name="20% - Accent4 8 7 4 2" xfId="15106"/>
    <cellStyle name="20% - Accent4 8 7 5" xfId="10797"/>
    <cellStyle name="20% - Accent4 8 8" xfId="4174"/>
    <cellStyle name="20% - Accent4 8 8 2" xfId="11486"/>
    <cellStyle name="20% - Accent4 8 9" xfId="6294"/>
    <cellStyle name="20% - Accent4 8 9 2" xfId="13578"/>
    <cellStyle name="20% - Accent4 9" xfId="573"/>
    <cellStyle name="20% - Accent4 9 10" xfId="7865"/>
    <cellStyle name="20% - Accent4 9 10 2" xfId="15105"/>
    <cellStyle name="20% - Accent4 9 11" xfId="9315"/>
    <cellStyle name="20% - Accent4 9 2" xfId="946"/>
    <cellStyle name="20% - Accent4 9 2 2" xfId="4182"/>
    <cellStyle name="20% - Accent4 9 2 2 2" xfId="11494"/>
    <cellStyle name="20% - Accent4 9 2 3" xfId="6286"/>
    <cellStyle name="20% - Accent4 9 2 3 2" xfId="13570"/>
    <cellStyle name="20% - Accent4 9 2 4" xfId="7864"/>
    <cellStyle name="20% - Accent4 9 2 4 2" xfId="15104"/>
    <cellStyle name="20% - Accent4 9 2 5" xfId="9577"/>
    <cellStyle name="20% - Accent4 9 3" xfId="1391"/>
    <cellStyle name="20% - Accent4 9 3 2" xfId="4183"/>
    <cellStyle name="20% - Accent4 9 3 2 2" xfId="11495"/>
    <cellStyle name="20% - Accent4 9 3 3" xfId="6285"/>
    <cellStyle name="20% - Accent4 9 3 3 2" xfId="13569"/>
    <cellStyle name="20% - Accent4 9 3 4" xfId="7863"/>
    <cellStyle name="20% - Accent4 9 3 4 2" xfId="15103"/>
    <cellStyle name="20% - Accent4 9 3 5" xfId="9773"/>
    <cellStyle name="20% - Accent4 9 4" xfId="2605"/>
    <cellStyle name="20% - Accent4 9 4 2" xfId="4184"/>
    <cellStyle name="20% - Accent4 9 4 2 2" xfId="11496"/>
    <cellStyle name="20% - Accent4 9 4 3" xfId="6284"/>
    <cellStyle name="20% - Accent4 9 4 3 2" xfId="13568"/>
    <cellStyle name="20% - Accent4 9 4 4" xfId="7862"/>
    <cellStyle name="20% - Accent4 9 4 4 2" xfId="15102"/>
    <cellStyle name="20% - Accent4 9 4 5" xfId="10298"/>
    <cellStyle name="20% - Accent4 9 5" xfId="2356"/>
    <cellStyle name="20% - Accent4 9 5 2" xfId="4185"/>
    <cellStyle name="20% - Accent4 9 5 2 2" xfId="11497"/>
    <cellStyle name="20% - Accent4 9 5 3" xfId="6283"/>
    <cellStyle name="20% - Accent4 9 5 3 2" xfId="13567"/>
    <cellStyle name="20% - Accent4 9 5 4" xfId="7853"/>
    <cellStyle name="20% - Accent4 9 5 4 2" xfId="15093"/>
    <cellStyle name="20% - Accent4 9 5 5" xfId="10075"/>
    <cellStyle name="20% - Accent4 9 6" xfId="2876"/>
    <cellStyle name="20% - Accent4 9 6 2" xfId="4186"/>
    <cellStyle name="20% - Accent4 9 6 2 2" xfId="11498"/>
    <cellStyle name="20% - Accent4 9 6 3" xfId="6282"/>
    <cellStyle name="20% - Accent4 9 6 3 2" xfId="13566"/>
    <cellStyle name="20% - Accent4 9 6 4" xfId="7844"/>
    <cellStyle name="20% - Accent4 9 6 4 2" xfId="15084"/>
    <cellStyle name="20% - Accent4 9 6 5" xfId="10545"/>
    <cellStyle name="20% - Accent4 9 7" xfId="3472"/>
    <cellStyle name="20% - Accent4 9 7 2" xfId="4187"/>
    <cellStyle name="20% - Accent4 9 7 2 2" xfId="11499"/>
    <cellStyle name="20% - Accent4 9 7 3" xfId="6274"/>
    <cellStyle name="20% - Accent4 9 7 3 2" xfId="13558"/>
    <cellStyle name="20% - Accent4 9 7 4" xfId="7835"/>
    <cellStyle name="20% - Accent4 9 7 4 2" xfId="15075"/>
    <cellStyle name="20% - Accent4 9 7 5" xfId="10850"/>
    <cellStyle name="20% - Accent4 9 8" xfId="4181"/>
    <cellStyle name="20% - Accent4 9 8 2" xfId="11493"/>
    <cellStyle name="20% - Accent4 9 9" xfId="6287"/>
    <cellStyle name="20% - Accent4 9 9 2" xfId="13571"/>
    <cellStyle name="20% - Accent5" xfId="26" builtinId="46" customBuiltin="1"/>
    <cellStyle name="20% - Accent5 10" xfId="664"/>
    <cellStyle name="20% - Accent5 10 10" xfId="7819"/>
    <cellStyle name="20% - Accent5 10 10 2" xfId="15059"/>
    <cellStyle name="20% - Accent5 10 11" xfId="9404"/>
    <cellStyle name="20% - Accent5 10 2" xfId="1034"/>
    <cellStyle name="20% - Accent5 10 2 2" xfId="4190"/>
    <cellStyle name="20% - Accent5 10 2 2 2" xfId="11502"/>
    <cellStyle name="20% - Accent5 10 2 3" xfId="6250"/>
    <cellStyle name="20% - Accent5 10 2 3 2" xfId="13534"/>
    <cellStyle name="20% - Accent5 10 2 4" xfId="7818"/>
    <cellStyle name="20% - Accent5 10 2 4 2" xfId="15058"/>
    <cellStyle name="20% - Accent5 10 2 5" xfId="9663"/>
    <cellStyle name="20% - Accent5 10 3" xfId="1482"/>
    <cellStyle name="20% - Accent5 10 3 2" xfId="4191"/>
    <cellStyle name="20% - Accent5 10 3 2 2" xfId="11503"/>
    <cellStyle name="20% - Accent5 10 3 3" xfId="6243"/>
    <cellStyle name="20% - Accent5 10 3 3 2" xfId="13527"/>
    <cellStyle name="20% - Accent5 10 3 4" xfId="7817"/>
    <cellStyle name="20% - Accent5 10 3 4 2" xfId="15057"/>
    <cellStyle name="20% - Accent5 10 3 5" xfId="9864"/>
    <cellStyle name="20% - Accent5 10 4" xfId="2698"/>
    <cellStyle name="20% - Accent5 10 4 2" xfId="4192"/>
    <cellStyle name="20% - Accent5 10 4 2 2" xfId="11504"/>
    <cellStyle name="20% - Accent5 10 4 3" xfId="6242"/>
    <cellStyle name="20% - Accent5 10 4 3 2" xfId="13526"/>
    <cellStyle name="20% - Accent5 10 4 4" xfId="7816"/>
    <cellStyle name="20% - Accent5 10 4 4 2" xfId="15056"/>
    <cellStyle name="20% - Accent5 10 4 5" xfId="10391"/>
    <cellStyle name="20% - Accent5 10 5" xfId="2921"/>
    <cellStyle name="20% - Accent5 10 5 2" xfId="4193"/>
    <cellStyle name="20% - Accent5 10 5 2 2" xfId="11505"/>
    <cellStyle name="20% - Accent5 10 5 3" xfId="6241"/>
    <cellStyle name="20% - Accent5 10 5 3 2" xfId="13525"/>
    <cellStyle name="20% - Accent5 10 5 4" xfId="7815"/>
    <cellStyle name="20% - Accent5 10 5 4 2" xfId="15055"/>
    <cellStyle name="20% - Accent5 10 5 5" xfId="10589"/>
    <cellStyle name="20% - Accent5 10 6" xfId="3035"/>
    <cellStyle name="20% - Accent5 10 6 2" xfId="4194"/>
    <cellStyle name="20% - Accent5 10 6 2 2" xfId="11506"/>
    <cellStyle name="20% - Accent5 10 6 3" xfId="6240"/>
    <cellStyle name="20% - Accent5 10 6 3 2" xfId="13524"/>
    <cellStyle name="20% - Accent5 10 6 4" xfId="7811"/>
    <cellStyle name="20% - Accent5 10 6 4 2" xfId="15051"/>
    <cellStyle name="20% - Accent5 10 6 5" xfId="10681"/>
    <cellStyle name="20% - Accent5 10 7" xfId="3565"/>
    <cellStyle name="20% - Accent5 10 7 2" xfId="4195"/>
    <cellStyle name="20% - Accent5 10 7 2 2" xfId="11507"/>
    <cellStyle name="20% - Accent5 10 7 3" xfId="6239"/>
    <cellStyle name="20% - Accent5 10 7 3 2" xfId="13523"/>
    <cellStyle name="20% - Accent5 10 7 4" xfId="7810"/>
    <cellStyle name="20% - Accent5 10 7 4 2" xfId="15050"/>
    <cellStyle name="20% - Accent5 10 7 5" xfId="10941"/>
    <cellStyle name="20% - Accent5 10 8" xfId="4189"/>
    <cellStyle name="20% - Accent5 10 8 2" xfId="11501"/>
    <cellStyle name="20% - Accent5 10 9" xfId="6258"/>
    <cellStyle name="20% - Accent5 10 9 2" xfId="13542"/>
    <cellStyle name="20% - Accent5 11" xfId="674"/>
    <cellStyle name="20% - Accent5 11 10" xfId="7809"/>
    <cellStyle name="20% - Accent5 11 10 2" xfId="15049"/>
    <cellStyle name="20% - Accent5 11 11" xfId="9414"/>
    <cellStyle name="20% - Accent5 11 2" xfId="1044"/>
    <cellStyle name="20% - Accent5 11 2 2" xfId="4197"/>
    <cellStyle name="20% - Accent5 11 2 2 2" xfId="11509"/>
    <cellStyle name="20% - Accent5 11 2 3" xfId="6234"/>
    <cellStyle name="20% - Accent5 11 2 3 2" xfId="13518"/>
    <cellStyle name="20% - Accent5 11 2 4" xfId="7808"/>
    <cellStyle name="20% - Accent5 11 2 4 2" xfId="15048"/>
    <cellStyle name="20% - Accent5 11 2 5" xfId="9673"/>
    <cellStyle name="20% - Accent5 11 3" xfId="1492"/>
    <cellStyle name="20% - Accent5 11 3 2" xfId="4198"/>
    <cellStyle name="20% - Accent5 11 3 2 2" xfId="11510"/>
    <cellStyle name="20% - Accent5 11 3 3" xfId="6233"/>
    <cellStyle name="20% - Accent5 11 3 3 2" xfId="13517"/>
    <cellStyle name="20% - Accent5 11 3 4" xfId="7807"/>
    <cellStyle name="20% - Accent5 11 3 4 2" xfId="15047"/>
    <cellStyle name="20% - Accent5 11 3 5" xfId="9874"/>
    <cellStyle name="20% - Accent5 11 4" xfId="2708"/>
    <cellStyle name="20% - Accent5 11 4 2" xfId="4199"/>
    <cellStyle name="20% - Accent5 11 4 2 2" xfId="11511"/>
    <cellStyle name="20% - Accent5 11 4 3" xfId="6232"/>
    <cellStyle name="20% - Accent5 11 4 3 2" xfId="13516"/>
    <cellStyle name="20% - Accent5 11 4 4" xfId="7806"/>
    <cellStyle name="20% - Accent5 11 4 4 2" xfId="15046"/>
    <cellStyle name="20% - Accent5 11 4 5" xfId="10401"/>
    <cellStyle name="20% - Accent5 11 5" xfId="2931"/>
    <cellStyle name="20% - Accent5 11 5 2" xfId="4200"/>
    <cellStyle name="20% - Accent5 11 5 2 2" xfId="11512"/>
    <cellStyle name="20% - Accent5 11 5 3" xfId="6231"/>
    <cellStyle name="20% - Accent5 11 5 3 2" xfId="13515"/>
    <cellStyle name="20% - Accent5 11 5 4" xfId="7805"/>
    <cellStyle name="20% - Accent5 11 5 4 2" xfId="15045"/>
    <cellStyle name="20% - Accent5 11 5 5" xfId="10599"/>
    <cellStyle name="20% - Accent5 11 6" xfId="3045"/>
    <cellStyle name="20% - Accent5 11 6 2" xfId="4201"/>
    <cellStyle name="20% - Accent5 11 6 2 2" xfId="11513"/>
    <cellStyle name="20% - Accent5 11 6 3" xfId="6230"/>
    <cellStyle name="20% - Accent5 11 6 3 2" xfId="13514"/>
    <cellStyle name="20% - Accent5 11 6 4" xfId="7804"/>
    <cellStyle name="20% - Accent5 11 6 4 2" xfId="15044"/>
    <cellStyle name="20% - Accent5 11 6 5" xfId="10691"/>
    <cellStyle name="20% - Accent5 11 7" xfId="3575"/>
    <cellStyle name="20% - Accent5 11 7 2" xfId="4202"/>
    <cellStyle name="20% - Accent5 11 7 2 2" xfId="11514"/>
    <cellStyle name="20% - Accent5 11 7 3" xfId="6229"/>
    <cellStyle name="20% - Accent5 11 7 3 2" xfId="13513"/>
    <cellStyle name="20% - Accent5 11 7 4" xfId="7803"/>
    <cellStyle name="20% - Accent5 11 7 4 2" xfId="15043"/>
    <cellStyle name="20% - Accent5 11 7 5" xfId="10951"/>
    <cellStyle name="20% - Accent5 11 8" xfId="4196"/>
    <cellStyle name="20% - Accent5 11 8 2" xfId="11508"/>
    <cellStyle name="20% - Accent5 11 9" xfId="6235"/>
    <cellStyle name="20% - Accent5 11 9 2" xfId="13519"/>
    <cellStyle name="20% - Accent5 12" xfId="682"/>
    <cellStyle name="20% - Accent5 12 10" xfId="7802"/>
    <cellStyle name="20% - Accent5 12 10 2" xfId="15042"/>
    <cellStyle name="20% - Accent5 12 11" xfId="9422"/>
    <cellStyle name="20% - Accent5 12 2" xfId="1052"/>
    <cellStyle name="20% - Accent5 12 2 2" xfId="4204"/>
    <cellStyle name="20% - Accent5 12 2 2 2" xfId="11516"/>
    <cellStyle name="20% - Accent5 12 2 3" xfId="6227"/>
    <cellStyle name="20% - Accent5 12 2 3 2" xfId="13511"/>
    <cellStyle name="20% - Accent5 12 2 4" xfId="7800"/>
    <cellStyle name="20% - Accent5 12 2 4 2" xfId="15041"/>
    <cellStyle name="20% - Accent5 12 2 5" xfId="9681"/>
    <cellStyle name="20% - Accent5 12 3" xfId="1500"/>
    <cellStyle name="20% - Accent5 12 3 2" xfId="4205"/>
    <cellStyle name="20% - Accent5 12 3 2 2" xfId="11517"/>
    <cellStyle name="20% - Accent5 12 3 3" xfId="6226"/>
    <cellStyle name="20% - Accent5 12 3 3 2" xfId="13510"/>
    <cellStyle name="20% - Accent5 12 3 4" xfId="7799"/>
    <cellStyle name="20% - Accent5 12 3 4 2" xfId="15040"/>
    <cellStyle name="20% - Accent5 12 3 5" xfId="9882"/>
    <cellStyle name="20% - Accent5 12 4" xfId="2716"/>
    <cellStyle name="20% - Accent5 12 4 2" xfId="4206"/>
    <cellStyle name="20% - Accent5 12 4 2 2" xfId="11518"/>
    <cellStyle name="20% - Accent5 12 4 3" xfId="6224"/>
    <cellStyle name="20% - Accent5 12 4 3 2" xfId="13509"/>
    <cellStyle name="20% - Accent5 12 4 4" xfId="7798"/>
    <cellStyle name="20% - Accent5 12 4 4 2" xfId="15039"/>
    <cellStyle name="20% - Accent5 12 4 5" xfId="10409"/>
    <cellStyle name="20% - Accent5 12 5" xfId="2939"/>
    <cellStyle name="20% - Accent5 12 5 2" xfId="4207"/>
    <cellStyle name="20% - Accent5 12 5 2 2" xfId="11519"/>
    <cellStyle name="20% - Accent5 12 5 3" xfId="6223"/>
    <cellStyle name="20% - Accent5 12 5 3 2" xfId="13508"/>
    <cellStyle name="20% - Accent5 12 5 4" xfId="7797"/>
    <cellStyle name="20% - Accent5 12 5 4 2" xfId="15038"/>
    <cellStyle name="20% - Accent5 12 5 5" xfId="10607"/>
    <cellStyle name="20% - Accent5 12 6" xfId="3053"/>
    <cellStyle name="20% - Accent5 12 6 2" xfId="4208"/>
    <cellStyle name="20% - Accent5 12 6 2 2" xfId="11520"/>
    <cellStyle name="20% - Accent5 12 6 3" xfId="6222"/>
    <cellStyle name="20% - Accent5 12 6 3 2" xfId="13507"/>
    <cellStyle name="20% - Accent5 12 6 4" xfId="7796"/>
    <cellStyle name="20% - Accent5 12 6 4 2" xfId="15037"/>
    <cellStyle name="20% - Accent5 12 6 5" xfId="10699"/>
    <cellStyle name="20% - Accent5 12 7" xfId="3583"/>
    <cellStyle name="20% - Accent5 12 7 2" xfId="4209"/>
    <cellStyle name="20% - Accent5 12 7 2 2" xfId="11521"/>
    <cellStyle name="20% - Accent5 12 7 3" xfId="6221"/>
    <cellStyle name="20% - Accent5 12 7 3 2" xfId="13506"/>
    <cellStyle name="20% - Accent5 12 7 4" xfId="7795"/>
    <cellStyle name="20% - Accent5 12 7 4 2" xfId="15036"/>
    <cellStyle name="20% - Accent5 12 7 5" xfId="10959"/>
    <cellStyle name="20% - Accent5 12 8" xfId="4203"/>
    <cellStyle name="20% - Accent5 12 8 2" xfId="11515"/>
    <cellStyle name="20% - Accent5 12 9" xfId="6228"/>
    <cellStyle name="20% - Accent5 12 9 2" xfId="13512"/>
    <cellStyle name="20% - Accent5 13" xfId="706"/>
    <cellStyle name="20% - Accent5 13 2" xfId="4210"/>
    <cellStyle name="20% - Accent5 13 2 2" xfId="11522"/>
    <cellStyle name="20% - Accent5 13 3" xfId="6220"/>
    <cellStyle name="20% - Accent5 13 3 2" xfId="13505"/>
    <cellStyle name="20% - Accent5 13 4" xfId="7794"/>
    <cellStyle name="20% - Accent5 13 4 2" xfId="15035"/>
    <cellStyle name="20% - Accent5 13 5" xfId="9440"/>
    <cellStyle name="20% - Accent5 14" xfId="861"/>
    <cellStyle name="20% - Accent5 14 2" xfId="4211"/>
    <cellStyle name="20% - Accent5 14 2 2" xfId="11523"/>
    <cellStyle name="20% - Accent5 14 3" xfId="6219"/>
    <cellStyle name="20% - Accent5 14 3 2" xfId="13504"/>
    <cellStyle name="20% - Accent5 14 4" xfId="7793"/>
    <cellStyle name="20% - Accent5 14 4 2" xfId="15034"/>
    <cellStyle name="20% - Accent5 14 5" xfId="9500"/>
    <cellStyle name="20% - Accent5 15" xfId="698"/>
    <cellStyle name="20% - Accent5 16" xfId="1558"/>
    <cellStyle name="20% - Accent5 17" xfId="1524"/>
    <cellStyle name="20% - Accent5 18" xfId="688"/>
    <cellStyle name="20% - Accent5 19" xfId="1588"/>
    <cellStyle name="20% - Accent5 2" xfId="312"/>
    <cellStyle name="20% - Accent5 2 2" xfId="1706"/>
    <cellStyle name="20% - Accent5 2 3" xfId="1707"/>
    <cellStyle name="20% - Accent5 20" xfId="1629"/>
    <cellStyle name="20% - Accent5 21" xfId="1704"/>
    <cellStyle name="20% - Accent5 21 2" xfId="4217"/>
    <cellStyle name="20% - Accent5 21 2 2" xfId="11529"/>
    <cellStyle name="20% - Accent5 21 3" xfId="6217"/>
    <cellStyle name="20% - Accent5 21 3 2" xfId="13503"/>
    <cellStyle name="20% - Accent5 21 4" xfId="7791"/>
    <cellStyle name="20% - Accent5 21 4 2" xfId="15033"/>
    <cellStyle name="20% - Accent5 21 5" xfId="9894"/>
    <cellStyle name="20% - Accent5 22" xfId="1944"/>
    <cellStyle name="20% - Accent5 22 2" xfId="4218"/>
    <cellStyle name="20% - Accent5 22 2 2" xfId="11530"/>
    <cellStyle name="20% - Accent5 22 3" xfId="6216"/>
    <cellStyle name="20% - Accent5 22 3 2" xfId="13502"/>
    <cellStyle name="20% - Accent5 22 4" xfId="7789"/>
    <cellStyle name="20% - Accent5 22 4 2" xfId="15032"/>
    <cellStyle name="20% - Accent5 22 5" xfId="9930"/>
    <cellStyle name="20% - Accent5 23" xfId="2143"/>
    <cellStyle name="20% - Accent5 23 2" xfId="4219"/>
    <cellStyle name="20% - Accent5 23 2 2" xfId="11531"/>
    <cellStyle name="20% - Accent5 23 3" xfId="6215"/>
    <cellStyle name="20% - Accent5 23 3 2" xfId="13501"/>
    <cellStyle name="20% - Accent5 23 4" xfId="7788"/>
    <cellStyle name="20% - Accent5 23 4 2" xfId="15031"/>
    <cellStyle name="20% - Accent5 23 5" xfId="9963"/>
    <cellStyle name="20% - Accent5 24" xfId="2209"/>
    <cellStyle name="20% - Accent5 24 2" xfId="4220"/>
    <cellStyle name="20% - Accent5 24 2 2" xfId="11532"/>
    <cellStyle name="20% - Accent5 24 3" xfId="6213"/>
    <cellStyle name="20% - Accent5 24 3 2" xfId="13500"/>
    <cellStyle name="20% - Accent5 24 4" xfId="7787"/>
    <cellStyle name="20% - Accent5 24 4 2" xfId="15030"/>
    <cellStyle name="20% - Accent5 24 5" xfId="9983"/>
    <cellStyle name="20% - Accent5 25" xfId="2313"/>
    <cellStyle name="20% - Accent5 25 2" xfId="4221"/>
    <cellStyle name="20% - Accent5 25 2 2" xfId="11533"/>
    <cellStyle name="20% - Accent5 25 3" xfId="6212"/>
    <cellStyle name="20% - Accent5 25 3 2" xfId="13499"/>
    <cellStyle name="20% - Accent5 25 4" xfId="7786"/>
    <cellStyle name="20% - Accent5 25 4 2" xfId="15029"/>
    <cellStyle name="20% - Accent5 25 5" xfId="10033"/>
    <cellStyle name="20% - Accent5 26" xfId="2821"/>
    <cellStyle name="20% - Accent5 26 2" xfId="4222"/>
    <cellStyle name="20% - Accent5 26 2 2" xfId="11534"/>
    <cellStyle name="20% - Accent5 26 3" xfId="6211"/>
    <cellStyle name="20% - Accent5 26 3 2" xfId="13498"/>
    <cellStyle name="20% - Accent5 26 4" xfId="7785"/>
    <cellStyle name="20% - Accent5 26 4 2" xfId="15028"/>
    <cellStyle name="20% - Accent5 26 5" xfId="10499"/>
    <cellStyle name="20% - Accent5 27" xfId="2979"/>
    <cellStyle name="20% - Accent5 27 2" xfId="4223"/>
    <cellStyle name="20% - Accent5 27 2 2" xfId="11535"/>
    <cellStyle name="20% - Accent5 27 3" xfId="6210"/>
    <cellStyle name="20% - Accent5 27 3 2" xfId="13497"/>
    <cellStyle name="20% - Accent5 27 4" xfId="7784"/>
    <cellStyle name="20% - Accent5 27 4 2" xfId="15027"/>
    <cellStyle name="20% - Accent5 27 5" xfId="10634"/>
    <cellStyle name="20% - Accent5 28" xfId="3321"/>
    <cellStyle name="20% - Accent5 28 2" xfId="4224"/>
    <cellStyle name="20% - Accent5 28 2 2" xfId="11536"/>
    <cellStyle name="20% - Accent5 28 3" xfId="6209"/>
    <cellStyle name="20% - Accent5 28 3 2" xfId="13496"/>
    <cellStyle name="20% - Accent5 28 4" xfId="7783"/>
    <cellStyle name="20% - Accent5 28 4 2" xfId="15026"/>
    <cellStyle name="20% - Accent5 28 5" xfId="10739"/>
    <cellStyle name="20% - Accent5 29" xfId="4188"/>
    <cellStyle name="20% - Accent5 29 2" xfId="11500"/>
    <cellStyle name="20% - Accent5 3" xfId="313"/>
    <cellStyle name="20% - Accent5 3 2" xfId="1709"/>
    <cellStyle name="20% - Accent5 3 3" xfId="1710"/>
    <cellStyle name="20% - Accent5 30" xfId="6266"/>
    <cellStyle name="20% - Accent5 30 2" xfId="13550"/>
    <cellStyle name="20% - Accent5 31" xfId="7826"/>
    <cellStyle name="20% - Accent5 31 2" xfId="15066"/>
    <cellStyle name="20% - Accent5 32" xfId="9170"/>
    <cellStyle name="20% - Accent5 4" xfId="405"/>
    <cellStyle name="20% - Accent5 4 10" xfId="2423"/>
    <cellStyle name="20% - Accent5 4 10 2" xfId="4229"/>
    <cellStyle name="20% - Accent5 4 10 2 2" xfId="11541"/>
    <cellStyle name="20% - Accent5 4 10 3" xfId="6207"/>
    <cellStyle name="20% - Accent5 4 10 3 2" xfId="13494"/>
    <cellStyle name="20% - Accent5 4 10 4" xfId="7781"/>
    <cellStyle name="20% - Accent5 4 10 4 2" xfId="15024"/>
    <cellStyle name="20% - Accent5 4 10 5" xfId="10131"/>
    <cellStyle name="20% - Accent5 4 11" xfId="2582"/>
    <cellStyle name="20% - Accent5 4 11 2" xfId="4230"/>
    <cellStyle name="20% - Accent5 4 11 2 2" xfId="11542"/>
    <cellStyle name="20% - Accent5 4 11 3" xfId="6206"/>
    <cellStyle name="20% - Accent5 4 11 3 2" xfId="13493"/>
    <cellStyle name="20% - Accent5 4 11 4" xfId="7780"/>
    <cellStyle name="20% - Accent5 4 11 4 2" xfId="15023"/>
    <cellStyle name="20% - Accent5 4 11 5" xfId="10277"/>
    <cellStyle name="20% - Accent5 4 12" xfId="2367"/>
    <cellStyle name="20% - Accent5 4 12 2" xfId="4231"/>
    <cellStyle name="20% - Accent5 4 12 2 2" xfId="11543"/>
    <cellStyle name="20% - Accent5 4 12 3" xfId="6205"/>
    <cellStyle name="20% - Accent5 4 12 3 2" xfId="13492"/>
    <cellStyle name="20% - Accent5 4 12 4" xfId="7779"/>
    <cellStyle name="20% - Accent5 4 12 4 2" xfId="15022"/>
    <cellStyle name="20% - Accent5 4 12 5" xfId="10084"/>
    <cellStyle name="20% - Accent5 4 13" xfId="3356"/>
    <cellStyle name="20% - Accent5 4 13 2" xfId="4232"/>
    <cellStyle name="20% - Accent5 4 13 2 2" xfId="11544"/>
    <cellStyle name="20% - Accent5 4 13 3" xfId="6204"/>
    <cellStyle name="20% - Accent5 4 13 3 2" xfId="13491"/>
    <cellStyle name="20% - Accent5 4 13 4" xfId="7778"/>
    <cellStyle name="20% - Accent5 4 13 4 2" xfId="15021"/>
    <cellStyle name="20% - Accent5 4 13 5" xfId="10750"/>
    <cellStyle name="20% - Accent5 4 14" xfId="4228"/>
    <cellStyle name="20% - Accent5 4 14 2" xfId="11540"/>
    <cellStyle name="20% - Accent5 4 15" xfId="6208"/>
    <cellStyle name="20% - Accent5 4 15 2" xfId="13495"/>
    <cellStyle name="20% - Accent5 4 16" xfId="7782"/>
    <cellStyle name="20% - Accent5 4 16 2" xfId="15025"/>
    <cellStyle name="20% - Accent5 4 17" xfId="9218"/>
    <cellStyle name="20% - Accent5 4 2" xfId="560"/>
    <cellStyle name="20% - Accent5 4 2 10" xfId="2870"/>
    <cellStyle name="20% - Accent5 4 2 10 2" xfId="4234"/>
    <cellStyle name="20% - Accent5 4 2 10 2 2" xfId="11546"/>
    <cellStyle name="20% - Accent5 4 2 10 3" xfId="6202"/>
    <cellStyle name="20% - Accent5 4 2 10 3 2" xfId="13489"/>
    <cellStyle name="20% - Accent5 4 2 10 4" xfId="7776"/>
    <cellStyle name="20% - Accent5 4 2 10 4 2" xfId="15019"/>
    <cellStyle name="20% - Accent5 4 2 10 5" xfId="10542"/>
    <cellStyle name="20% - Accent5 4 2 11" xfId="3458"/>
    <cellStyle name="20% - Accent5 4 2 11 2" xfId="4235"/>
    <cellStyle name="20% - Accent5 4 2 11 2 2" xfId="11547"/>
    <cellStyle name="20% - Accent5 4 2 11 3" xfId="6201"/>
    <cellStyle name="20% - Accent5 4 2 11 3 2" xfId="13488"/>
    <cellStyle name="20% - Accent5 4 2 11 4" xfId="7775"/>
    <cellStyle name="20% - Accent5 4 2 11 4 2" xfId="15018"/>
    <cellStyle name="20% - Accent5 4 2 11 5" xfId="10836"/>
    <cellStyle name="20% - Accent5 4 2 12" xfId="4233"/>
    <cellStyle name="20% - Accent5 4 2 12 2" xfId="11545"/>
    <cellStyle name="20% - Accent5 4 2 13" xfId="6203"/>
    <cellStyle name="20% - Accent5 4 2 13 2" xfId="13490"/>
    <cellStyle name="20% - Accent5 4 2 14" xfId="7777"/>
    <cellStyle name="20% - Accent5 4 2 14 2" xfId="15020"/>
    <cellStyle name="20% - Accent5 4 2 15" xfId="9303"/>
    <cellStyle name="20% - Accent5 4 2 2" xfId="933"/>
    <cellStyle name="20% - Accent5 4 2 2 2" xfId="4236"/>
    <cellStyle name="20% - Accent5 4 2 2 2 2" xfId="11548"/>
    <cellStyle name="20% - Accent5 4 2 2 3" xfId="6200"/>
    <cellStyle name="20% - Accent5 4 2 2 3 2" xfId="13487"/>
    <cellStyle name="20% - Accent5 4 2 2 4" xfId="7774"/>
    <cellStyle name="20% - Accent5 4 2 2 4 2" xfId="15017"/>
    <cellStyle name="20% - Accent5 4 2 2 5" xfId="9565"/>
    <cellStyle name="20% - Accent5 4 2 3" xfId="1376"/>
    <cellStyle name="20% - Accent5 4 2 3 2" xfId="4237"/>
    <cellStyle name="20% - Accent5 4 2 3 2 2" xfId="11549"/>
    <cellStyle name="20% - Accent5 4 2 3 3" xfId="6199"/>
    <cellStyle name="20% - Accent5 4 2 3 3 2" xfId="13486"/>
    <cellStyle name="20% - Accent5 4 2 3 4" xfId="7772"/>
    <cellStyle name="20% - Accent5 4 2 3 4 2" xfId="15016"/>
    <cellStyle name="20% - Accent5 4 2 3 5" xfId="9759"/>
    <cellStyle name="20% - Accent5 4 2 4" xfId="1712"/>
    <cellStyle name="20% - Accent5 4 2 4 2" xfId="4238"/>
    <cellStyle name="20% - Accent5 4 2 4 2 2" xfId="11550"/>
    <cellStyle name="20% - Accent5 4 2 4 3" xfId="6198"/>
    <cellStyle name="20% - Accent5 4 2 4 3 2" xfId="13485"/>
    <cellStyle name="20% - Accent5 4 2 4 4" xfId="7771"/>
    <cellStyle name="20% - Accent5 4 2 4 4 2" xfId="15015"/>
    <cellStyle name="20% - Accent5 4 2 4 5" xfId="9896"/>
    <cellStyle name="20% - Accent5 4 2 5" xfId="1930"/>
    <cellStyle name="20% - Accent5 4 2 5 2" xfId="4239"/>
    <cellStyle name="20% - Accent5 4 2 5 2 2" xfId="11551"/>
    <cellStyle name="20% - Accent5 4 2 5 3" xfId="6196"/>
    <cellStyle name="20% - Accent5 4 2 5 3 2" xfId="13484"/>
    <cellStyle name="20% - Accent5 4 2 5 4" xfId="7770"/>
    <cellStyle name="20% - Accent5 4 2 5 4 2" xfId="15014"/>
    <cellStyle name="20% - Accent5 4 2 5 5" xfId="9929"/>
    <cellStyle name="20% - Accent5 4 2 6" xfId="2139"/>
    <cellStyle name="20% - Accent5 4 2 6 2" xfId="4240"/>
    <cellStyle name="20% - Accent5 4 2 6 2 2" xfId="11552"/>
    <cellStyle name="20% - Accent5 4 2 6 3" xfId="6195"/>
    <cellStyle name="20% - Accent5 4 2 6 3 2" xfId="13483"/>
    <cellStyle name="20% - Accent5 4 2 6 4" xfId="7769"/>
    <cellStyle name="20% - Accent5 4 2 6 4 2" xfId="15013"/>
    <cellStyle name="20% - Accent5 4 2 6 5" xfId="9962"/>
    <cellStyle name="20% - Accent5 4 2 7" xfId="2206"/>
    <cellStyle name="20% - Accent5 4 2 7 2" xfId="4241"/>
    <cellStyle name="20% - Accent5 4 2 7 2 2" xfId="11553"/>
    <cellStyle name="20% - Accent5 4 2 7 3" xfId="6194"/>
    <cellStyle name="20% - Accent5 4 2 7 3 2" xfId="13482"/>
    <cellStyle name="20% - Accent5 4 2 7 4" xfId="7768"/>
    <cellStyle name="20% - Accent5 4 2 7 4 2" xfId="15012"/>
    <cellStyle name="20% - Accent5 4 2 7 5" xfId="9982"/>
    <cellStyle name="20% - Accent5 4 2 8" xfId="2590"/>
    <cellStyle name="20% - Accent5 4 2 8 2" xfId="4242"/>
    <cellStyle name="20% - Accent5 4 2 8 2 2" xfId="11554"/>
    <cellStyle name="20% - Accent5 4 2 8 3" xfId="6193"/>
    <cellStyle name="20% - Accent5 4 2 8 3 2" xfId="13481"/>
    <cellStyle name="20% - Accent5 4 2 8 4" xfId="7767"/>
    <cellStyle name="20% - Accent5 4 2 8 4 2" xfId="15011"/>
    <cellStyle name="20% - Accent5 4 2 8 5" xfId="10284"/>
    <cellStyle name="20% - Accent5 4 2 9" xfId="2363"/>
    <cellStyle name="20% - Accent5 4 2 9 2" xfId="4243"/>
    <cellStyle name="20% - Accent5 4 2 9 2 2" xfId="11555"/>
    <cellStyle name="20% - Accent5 4 2 9 3" xfId="6192"/>
    <cellStyle name="20% - Accent5 4 2 9 3 2" xfId="13480"/>
    <cellStyle name="20% - Accent5 4 2 9 4" xfId="7766"/>
    <cellStyle name="20% - Accent5 4 2 9 4 2" xfId="15010"/>
    <cellStyle name="20% - Accent5 4 2 9 5" xfId="10081"/>
    <cellStyle name="20% - Accent5 4 3" xfId="524"/>
    <cellStyle name="20% - Accent5 4 3 10" xfId="2844"/>
    <cellStyle name="20% - Accent5 4 3 10 2" xfId="4245"/>
    <cellStyle name="20% - Accent5 4 3 10 2 2" xfId="11557"/>
    <cellStyle name="20% - Accent5 4 3 10 3" xfId="6190"/>
    <cellStyle name="20% - Accent5 4 3 10 3 2" xfId="13478"/>
    <cellStyle name="20% - Accent5 4 3 10 4" xfId="7764"/>
    <cellStyle name="20% - Accent5 4 3 10 4 2" xfId="15008"/>
    <cellStyle name="20% - Accent5 4 3 10 5" xfId="10518"/>
    <cellStyle name="20% - Accent5 4 3 11" xfId="3427"/>
    <cellStyle name="20% - Accent5 4 3 11 2" xfId="4246"/>
    <cellStyle name="20% - Accent5 4 3 11 2 2" xfId="11558"/>
    <cellStyle name="20% - Accent5 4 3 11 3" xfId="6189"/>
    <cellStyle name="20% - Accent5 4 3 11 3 2" xfId="13477"/>
    <cellStyle name="20% - Accent5 4 3 11 4" xfId="7762"/>
    <cellStyle name="20% - Accent5 4 3 11 4 2" xfId="15007"/>
    <cellStyle name="20% - Accent5 4 3 11 5" xfId="10808"/>
    <cellStyle name="20% - Accent5 4 3 12" xfId="4244"/>
    <cellStyle name="20% - Accent5 4 3 12 2" xfId="11556"/>
    <cellStyle name="20% - Accent5 4 3 13" xfId="6191"/>
    <cellStyle name="20% - Accent5 4 3 13 2" xfId="13479"/>
    <cellStyle name="20% - Accent5 4 3 14" xfId="7765"/>
    <cellStyle name="20% - Accent5 4 3 14 2" xfId="15009"/>
    <cellStyle name="20% - Accent5 4 3 15" xfId="9275"/>
    <cellStyle name="20% - Accent5 4 3 2" xfId="900"/>
    <cellStyle name="20% - Accent5 4 3 2 2" xfId="4247"/>
    <cellStyle name="20% - Accent5 4 3 2 2 2" xfId="11559"/>
    <cellStyle name="20% - Accent5 4 3 2 3" xfId="6188"/>
    <cellStyle name="20% - Accent5 4 3 2 3 2" xfId="13476"/>
    <cellStyle name="20% - Accent5 4 3 2 4" xfId="7760"/>
    <cellStyle name="20% - Accent5 4 3 2 4 2" xfId="15006"/>
    <cellStyle name="20% - Accent5 4 3 2 5" xfId="9535"/>
    <cellStyle name="20% - Accent5 4 3 3" xfId="1341"/>
    <cellStyle name="20% - Accent5 4 3 3 2" xfId="4248"/>
    <cellStyle name="20% - Accent5 4 3 3 2 2" xfId="11560"/>
    <cellStyle name="20% - Accent5 4 3 3 3" xfId="6186"/>
    <cellStyle name="20% - Accent5 4 3 3 3 2" xfId="13475"/>
    <cellStyle name="20% - Accent5 4 3 3 4" xfId="7759"/>
    <cellStyle name="20% - Accent5 4 3 3 4 2" xfId="15005"/>
    <cellStyle name="20% - Accent5 4 3 3 5" xfId="9731"/>
    <cellStyle name="20% - Accent5 4 3 4" xfId="1713"/>
    <cellStyle name="20% - Accent5 4 3 5" xfId="1928"/>
    <cellStyle name="20% - Accent5 4 3 6" xfId="2138"/>
    <cellStyle name="20% - Accent5 4 3 7" xfId="2205"/>
    <cellStyle name="20% - Accent5 4 3 8" xfId="2554"/>
    <cellStyle name="20% - Accent5 4 3 8 2" xfId="4253"/>
    <cellStyle name="20% - Accent5 4 3 8 2 2" xfId="11565"/>
    <cellStyle name="20% - Accent5 4 3 8 3" xfId="6185"/>
    <cellStyle name="20% - Accent5 4 3 8 3 2" xfId="13474"/>
    <cellStyle name="20% - Accent5 4 3 8 4" xfId="7758"/>
    <cellStyle name="20% - Accent5 4 3 8 4 2" xfId="15004"/>
    <cellStyle name="20% - Accent5 4 3 8 5" xfId="10249"/>
    <cellStyle name="20% - Accent5 4 3 9" xfId="2380"/>
    <cellStyle name="20% - Accent5 4 3 9 2" xfId="4254"/>
    <cellStyle name="20% - Accent5 4 3 9 2 2" xfId="11566"/>
    <cellStyle name="20% - Accent5 4 3 9 3" xfId="6184"/>
    <cellStyle name="20% - Accent5 4 3 9 3 2" xfId="13473"/>
    <cellStyle name="20% - Accent5 4 3 9 4" xfId="7757"/>
    <cellStyle name="20% - Accent5 4 3 9 4 2" xfId="15003"/>
    <cellStyle name="20% - Accent5 4 3 9 5" xfId="10097"/>
    <cellStyle name="20% - Accent5 4 4" xfId="785"/>
    <cellStyle name="20% - Accent5 4 4 2" xfId="4255"/>
    <cellStyle name="20% - Accent5 4 4 2 2" xfId="11567"/>
    <cellStyle name="20% - Accent5 4 4 3" xfId="6183"/>
    <cellStyle name="20% - Accent5 4 4 3 2" xfId="13472"/>
    <cellStyle name="20% - Accent5 4 4 4" xfId="7756"/>
    <cellStyle name="20% - Accent5 4 4 4 2" xfId="15002"/>
    <cellStyle name="20% - Accent5 4 4 5" xfId="9462"/>
    <cellStyle name="20% - Accent5 4 5" xfId="697"/>
    <cellStyle name="20% - Accent5 4 5 2" xfId="4256"/>
    <cellStyle name="20% - Accent5 4 5 2 2" xfId="11568"/>
    <cellStyle name="20% - Accent5 4 5 3" xfId="6182"/>
    <cellStyle name="20% - Accent5 4 5 3 2" xfId="13471"/>
    <cellStyle name="20% - Accent5 4 5 4" xfId="7755"/>
    <cellStyle name="20% - Accent5 4 5 4 2" xfId="15001"/>
    <cellStyle name="20% - Accent5 4 5 5" xfId="9434"/>
    <cellStyle name="20% - Accent5 4 6" xfId="1711"/>
    <cellStyle name="20% - Accent5 4 7" xfId="1933"/>
    <cellStyle name="20% - Accent5 4 8" xfId="2140"/>
    <cellStyle name="20% - Accent5 4 9" xfId="2207"/>
    <cellStyle name="20% - Accent5 5" xfId="447"/>
    <cellStyle name="20% - Accent5 5 10" xfId="2478"/>
    <cellStyle name="20% - Accent5 5 10 2" xfId="4262"/>
    <cellStyle name="20% - Accent5 5 10 2 2" xfId="11574"/>
    <cellStyle name="20% - Accent5 5 10 3" xfId="6179"/>
    <cellStyle name="20% - Accent5 5 10 3 2" xfId="13469"/>
    <cellStyle name="20% - Accent5 5 10 4" xfId="7752"/>
    <cellStyle name="20% - Accent5 5 10 4 2" xfId="14999"/>
    <cellStyle name="20% - Accent5 5 10 5" xfId="10176"/>
    <cellStyle name="20% - Accent5 5 11" xfId="2808"/>
    <cellStyle name="20% - Accent5 5 11 2" xfId="4263"/>
    <cellStyle name="20% - Accent5 5 11 2 2" xfId="11575"/>
    <cellStyle name="20% - Accent5 5 11 3" xfId="6178"/>
    <cellStyle name="20% - Accent5 5 11 3 2" xfId="13468"/>
    <cellStyle name="20% - Accent5 5 11 4" xfId="7751"/>
    <cellStyle name="20% - Accent5 5 11 4 2" xfId="14998"/>
    <cellStyle name="20% - Accent5 5 11 5" xfId="10488"/>
    <cellStyle name="20% - Accent5 5 12" xfId="2974"/>
    <cellStyle name="20% - Accent5 5 12 2" xfId="4264"/>
    <cellStyle name="20% - Accent5 5 12 2 2" xfId="11576"/>
    <cellStyle name="20% - Accent5 5 12 3" xfId="6177"/>
    <cellStyle name="20% - Accent5 5 12 3 2" xfId="13467"/>
    <cellStyle name="20% - Accent5 5 12 4" xfId="7750"/>
    <cellStyle name="20% - Accent5 5 12 4 2" xfId="14997"/>
    <cellStyle name="20% - Accent5 5 12 5" xfId="10631"/>
    <cellStyle name="20% - Accent5 5 13" xfId="3383"/>
    <cellStyle name="20% - Accent5 5 13 2" xfId="4265"/>
    <cellStyle name="20% - Accent5 5 13 2 2" xfId="11577"/>
    <cellStyle name="20% - Accent5 5 13 3" xfId="6176"/>
    <cellStyle name="20% - Accent5 5 13 3 2" xfId="13466"/>
    <cellStyle name="20% - Accent5 5 13 4" xfId="7749"/>
    <cellStyle name="20% - Accent5 5 13 4 2" xfId="14996"/>
    <cellStyle name="20% - Accent5 5 13 5" xfId="10770"/>
    <cellStyle name="20% - Accent5 5 14" xfId="4261"/>
    <cellStyle name="20% - Accent5 5 14 2" xfId="11573"/>
    <cellStyle name="20% - Accent5 5 15" xfId="6180"/>
    <cellStyle name="20% - Accent5 5 15 2" xfId="13470"/>
    <cellStyle name="20% - Accent5 5 16" xfId="7753"/>
    <cellStyle name="20% - Accent5 5 16 2" xfId="15000"/>
    <cellStyle name="20% - Accent5 5 17" xfId="9238"/>
    <cellStyle name="20% - Accent5 5 2" xfId="584"/>
    <cellStyle name="20% - Accent5 5 2 10" xfId="7748"/>
    <cellStyle name="20% - Accent5 5 2 10 2" xfId="14995"/>
    <cellStyle name="20% - Accent5 5 2 11" xfId="9326"/>
    <cellStyle name="20% - Accent5 5 2 2" xfId="957"/>
    <cellStyle name="20% - Accent5 5 2 2 2" xfId="4267"/>
    <cellStyle name="20% - Accent5 5 2 2 2 2" xfId="11579"/>
    <cellStyle name="20% - Accent5 5 2 2 3" xfId="6174"/>
    <cellStyle name="20% - Accent5 5 2 2 3 2" xfId="13464"/>
    <cellStyle name="20% - Accent5 5 2 2 4" xfId="7747"/>
    <cellStyle name="20% - Accent5 5 2 2 4 2" xfId="14994"/>
    <cellStyle name="20% - Accent5 5 2 2 5" xfId="9588"/>
    <cellStyle name="20% - Accent5 5 2 3" xfId="1402"/>
    <cellStyle name="20% - Accent5 5 2 3 2" xfId="4268"/>
    <cellStyle name="20% - Accent5 5 2 3 2 2" xfId="11580"/>
    <cellStyle name="20% - Accent5 5 2 3 3" xfId="6173"/>
    <cellStyle name="20% - Accent5 5 2 3 3 2" xfId="13463"/>
    <cellStyle name="20% - Accent5 5 2 3 4" xfId="7746"/>
    <cellStyle name="20% - Accent5 5 2 3 4 2" xfId="14993"/>
    <cellStyle name="20% - Accent5 5 2 3 5" xfId="9784"/>
    <cellStyle name="20% - Accent5 5 2 4" xfId="2616"/>
    <cellStyle name="20% - Accent5 5 2 4 2" xfId="4269"/>
    <cellStyle name="20% - Accent5 5 2 4 2 2" xfId="11581"/>
    <cellStyle name="20% - Accent5 5 2 4 3" xfId="6172"/>
    <cellStyle name="20% - Accent5 5 2 4 3 2" xfId="13462"/>
    <cellStyle name="20% - Accent5 5 2 4 4" xfId="7745"/>
    <cellStyle name="20% - Accent5 5 2 4 4 2" xfId="14992"/>
    <cellStyle name="20% - Accent5 5 2 4 5" xfId="10309"/>
    <cellStyle name="20% - Accent5 5 2 5" xfId="2466"/>
    <cellStyle name="20% - Accent5 5 2 5 2" xfId="4270"/>
    <cellStyle name="20% - Accent5 5 2 5 2 2" xfId="11582"/>
    <cellStyle name="20% - Accent5 5 2 5 3" xfId="6171"/>
    <cellStyle name="20% - Accent5 5 2 5 3 2" xfId="13461"/>
    <cellStyle name="20% - Accent5 5 2 5 4" xfId="7744"/>
    <cellStyle name="20% - Accent5 5 2 5 4 2" xfId="14991"/>
    <cellStyle name="20% - Accent5 5 2 5 5" xfId="10165"/>
    <cellStyle name="20% - Accent5 5 2 6" xfId="2827"/>
    <cellStyle name="20% - Accent5 5 2 6 2" xfId="4271"/>
    <cellStyle name="20% - Accent5 5 2 6 2 2" xfId="11583"/>
    <cellStyle name="20% - Accent5 5 2 6 3" xfId="6170"/>
    <cellStyle name="20% - Accent5 5 2 6 3 2" xfId="13460"/>
    <cellStyle name="20% - Accent5 5 2 6 4" xfId="7743"/>
    <cellStyle name="20% - Accent5 5 2 6 4 2" xfId="14990"/>
    <cellStyle name="20% - Accent5 5 2 6 5" xfId="10504"/>
    <cellStyle name="20% - Accent5 5 2 7" xfId="3483"/>
    <cellStyle name="20% - Accent5 5 2 7 2" xfId="4272"/>
    <cellStyle name="20% - Accent5 5 2 7 2 2" xfId="11584"/>
    <cellStyle name="20% - Accent5 5 2 7 3" xfId="6169"/>
    <cellStyle name="20% - Accent5 5 2 7 3 2" xfId="13459"/>
    <cellStyle name="20% - Accent5 5 2 7 4" xfId="7742"/>
    <cellStyle name="20% - Accent5 5 2 7 4 2" xfId="14989"/>
    <cellStyle name="20% - Accent5 5 2 7 5" xfId="10861"/>
    <cellStyle name="20% - Accent5 5 2 8" xfId="4266"/>
    <cellStyle name="20% - Accent5 5 2 8 2" xfId="11578"/>
    <cellStyle name="20% - Accent5 5 2 9" xfId="6175"/>
    <cellStyle name="20% - Accent5 5 2 9 2" xfId="13465"/>
    <cellStyle name="20% - Accent5 5 3" xfId="621"/>
    <cellStyle name="20% - Accent5 5 3 10" xfId="7741"/>
    <cellStyle name="20% - Accent5 5 3 10 2" xfId="14988"/>
    <cellStyle name="20% - Accent5 5 3 11" xfId="9361"/>
    <cellStyle name="20% - Accent5 5 3 2" xfId="994"/>
    <cellStyle name="20% - Accent5 5 3 2 2" xfId="4274"/>
    <cellStyle name="20% - Accent5 5 3 2 2 2" xfId="11586"/>
    <cellStyle name="20% - Accent5 5 3 2 3" xfId="6167"/>
    <cellStyle name="20% - Accent5 5 3 2 3 2" xfId="13457"/>
    <cellStyle name="20% - Accent5 5 3 2 4" xfId="7740"/>
    <cellStyle name="20% - Accent5 5 3 2 4 2" xfId="14987"/>
    <cellStyle name="20% - Accent5 5 3 2 5" xfId="9623"/>
    <cellStyle name="20% - Accent5 5 3 3" xfId="1439"/>
    <cellStyle name="20% - Accent5 5 3 3 2" xfId="4275"/>
    <cellStyle name="20% - Accent5 5 3 3 2 2" xfId="11587"/>
    <cellStyle name="20% - Accent5 5 3 3 3" xfId="6166"/>
    <cellStyle name="20% - Accent5 5 3 3 3 2" xfId="13456"/>
    <cellStyle name="20% - Accent5 5 3 3 4" xfId="7739"/>
    <cellStyle name="20% - Accent5 5 3 3 4 2" xfId="14986"/>
    <cellStyle name="20% - Accent5 5 3 3 5" xfId="9821"/>
    <cellStyle name="20% - Accent5 5 3 4" xfId="2655"/>
    <cellStyle name="20% - Accent5 5 3 4 2" xfId="4276"/>
    <cellStyle name="20% - Accent5 5 3 4 2 2" xfId="11588"/>
    <cellStyle name="20% - Accent5 5 3 4 3" xfId="6165"/>
    <cellStyle name="20% - Accent5 5 3 4 3 2" xfId="13455"/>
    <cellStyle name="20% - Accent5 5 3 4 4" xfId="7738"/>
    <cellStyle name="20% - Accent5 5 3 4 4 2" xfId="14985"/>
    <cellStyle name="20% - Accent5 5 3 4 5" xfId="10348"/>
    <cellStyle name="20% - Accent5 5 3 5" xfId="2469"/>
    <cellStyle name="20% - Accent5 5 3 5 2" xfId="4277"/>
    <cellStyle name="20% - Accent5 5 3 5 2 2" xfId="11589"/>
    <cellStyle name="20% - Accent5 5 3 5 3" xfId="6164"/>
    <cellStyle name="20% - Accent5 5 3 5 3 2" xfId="13454"/>
    <cellStyle name="20% - Accent5 5 3 5 4" xfId="7736"/>
    <cellStyle name="20% - Accent5 5 3 5 4 2" xfId="14984"/>
    <cellStyle name="20% - Accent5 5 3 5 5" xfId="10167"/>
    <cellStyle name="20% - Accent5 5 3 6" xfId="2570"/>
    <cellStyle name="20% - Accent5 5 3 6 2" xfId="4278"/>
    <cellStyle name="20% - Accent5 5 3 6 2 2" xfId="11590"/>
    <cellStyle name="20% - Accent5 5 3 6 3" xfId="6163"/>
    <cellStyle name="20% - Accent5 5 3 6 3 2" xfId="13453"/>
    <cellStyle name="20% - Accent5 5 3 6 4" xfId="7735"/>
    <cellStyle name="20% - Accent5 5 3 6 4 2" xfId="14983"/>
    <cellStyle name="20% - Accent5 5 3 6 5" xfId="10265"/>
    <cellStyle name="20% - Accent5 5 3 7" xfId="3522"/>
    <cellStyle name="20% - Accent5 5 3 7 2" xfId="4279"/>
    <cellStyle name="20% - Accent5 5 3 7 2 2" xfId="11591"/>
    <cellStyle name="20% - Accent5 5 3 7 3" xfId="6162"/>
    <cellStyle name="20% - Accent5 5 3 7 3 2" xfId="13452"/>
    <cellStyle name="20% - Accent5 5 3 7 4" xfId="7734"/>
    <cellStyle name="20% - Accent5 5 3 7 4 2" xfId="14982"/>
    <cellStyle name="20% - Accent5 5 3 7 5" xfId="10898"/>
    <cellStyle name="20% - Accent5 5 3 8" xfId="4273"/>
    <cellStyle name="20% - Accent5 5 3 8 2" xfId="11585"/>
    <cellStyle name="20% - Accent5 5 3 9" xfId="6168"/>
    <cellStyle name="20% - Accent5 5 3 9 2" xfId="13458"/>
    <cellStyle name="20% - Accent5 5 4" xfId="836"/>
    <cellStyle name="20% - Accent5 5 4 2" xfId="4280"/>
    <cellStyle name="20% - Accent5 5 4 2 2" xfId="11592"/>
    <cellStyle name="20% - Accent5 5 4 3" xfId="6160"/>
    <cellStyle name="20% - Accent5 5 4 3 2" xfId="13451"/>
    <cellStyle name="20% - Accent5 5 4 4" xfId="7733"/>
    <cellStyle name="20% - Accent5 5 4 4 2" xfId="14981"/>
    <cellStyle name="20% - Accent5 5 4 5" xfId="9489"/>
    <cellStyle name="20% - Accent5 5 5" xfId="1281"/>
    <cellStyle name="20% - Accent5 5 5 2" xfId="4281"/>
    <cellStyle name="20% - Accent5 5 5 2 2" xfId="11593"/>
    <cellStyle name="20% - Accent5 5 5 3" xfId="6159"/>
    <cellStyle name="20% - Accent5 5 5 3 2" xfId="13450"/>
    <cellStyle name="20% - Accent5 5 5 4" xfId="7732"/>
    <cellStyle name="20% - Accent5 5 5 4 2" xfId="14980"/>
    <cellStyle name="20% - Accent5 5 5 5" xfId="9693"/>
    <cellStyle name="20% - Accent5 5 6" xfId="1714"/>
    <cellStyle name="20% - Accent5 5 7" xfId="1927"/>
    <cellStyle name="20% - Accent5 5 8" xfId="2137"/>
    <cellStyle name="20% - Accent5 5 9" xfId="2204"/>
    <cellStyle name="20% - Accent5 6" xfId="479"/>
    <cellStyle name="20% - Accent5 7" xfId="496"/>
    <cellStyle name="20% - Accent5 7 10" xfId="4287"/>
    <cellStyle name="20% - Accent5 7 10 2" xfId="11599"/>
    <cellStyle name="20% - Accent5 7 11" xfId="6158"/>
    <cellStyle name="20% - Accent5 7 11 2" xfId="13449"/>
    <cellStyle name="20% - Accent5 7 12" xfId="7731"/>
    <cellStyle name="20% - Accent5 7 12 2" xfId="14979"/>
    <cellStyle name="20% - Accent5 7 13" xfId="9254"/>
    <cellStyle name="20% - Accent5 7 2" xfId="605"/>
    <cellStyle name="20% - Accent5 7 2 10" xfId="7730"/>
    <cellStyle name="20% - Accent5 7 2 10 2" xfId="14978"/>
    <cellStyle name="20% - Accent5 7 2 11" xfId="9347"/>
    <cellStyle name="20% - Accent5 7 2 2" xfId="978"/>
    <cellStyle name="20% - Accent5 7 2 2 2" xfId="4289"/>
    <cellStyle name="20% - Accent5 7 2 2 2 2" xfId="11601"/>
    <cellStyle name="20% - Accent5 7 2 2 3" xfId="6156"/>
    <cellStyle name="20% - Accent5 7 2 2 3 2" xfId="13447"/>
    <cellStyle name="20% - Accent5 7 2 2 4" xfId="7729"/>
    <cellStyle name="20% - Accent5 7 2 2 4 2" xfId="14977"/>
    <cellStyle name="20% - Accent5 7 2 2 5" xfId="9609"/>
    <cellStyle name="20% - Accent5 7 2 3" xfId="1425"/>
    <cellStyle name="20% - Accent5 7 2 3 2" xfId="4290"/>
    <cellStyle name="20% - Accent5 7 2 3 2 2" xfId="11602"/>
    <cellStyle name="20% - Accent5 7 2 3 3" xfId="6155"/>
    <cellStyle name="20% - Accent5 7 2 3 3 2" xfId="13446"/>
    <cellStyle name="20% - Accent5 7 2 3 4" xfId="7728"/>
    <cellStyle name="20% - Accent5 7 2 3 4 2" xfId="14976"/>
    <cellStyle name="20% - Accent5 7 2 3 5" xfId="9807"/>
    <cellStyle name="20% - Accent5 7 2 4" xfId="2639"/>
    <cellStyle name="20% - Accent5 7 2 4 2" xfId="4291"/>
    <cellStyle name="20% - Accent5 7 2 4 2 2" xfId="11603"/>
    <cellStyle name="20% - Accent5 7 2 4 3" xfId="6154"/>
    <cellStyle name="20% - Accent5 7 2 4 3 2" xfId="13445"/>
    <cellStyle name="20% - Accent5 7 2 4 4" xfId="7727"/>
    <cellStyle name="20% - Accent5 7 2 4 4 2" xfId="14975"/>
    <cellStyle name="20% - Accent5 7 2 4 5" xfId="10332"/>
    <cellStyle name="20% - Accent5 7 2 5" xfId="2337"/>
    <cellStyle name="20% - Accent5 7 2 5 2" xfId="4292"/>
    <cellStyle name="20% - Accent5 7 2 5 2 2" xfId="11604"/>
    <cellStyle name="20% - Accent5 7 2 5 3" xfId="6153"/>
    <cellStyle name="20% - Accent5 7 2 5 3 2" xfId="13444"/>
    <cellStyle name="20% - Accent5 7 2 5 4" xfId="7726"/>
    <cellStyle name="20% - Accent5 7 2 5 4 2" xfId="14974"/>
    <cellStyle name="20% - Accent5 7 2 5 5" xfId="10056"/>
    <cellStyle name="20% - Accent5 7 2 6" xfId="2839"/>
    <cellStyle name="20% - Accent5 7 2 6 2" xfId="4293"/>
    <cellStyle name="20% - Accent5 7 2 6 2 2" xfId="11605"/>
    <cellStyle name="20% - Accent5 7 2 6 3" xfId="6152"/>
    <cellStyle name="20% - Accent5 7 2 6 3 2" xfId="13443"/>
    <cellStyle name="20% - Accent5 7 2 6 4" xfId="7725"/>
    <cellStyle name="20% - Accent5 7 2 6 4 2" xfId="14973"/>
    <cellStyle name="20% - Accent5 7 2 6 5" xfId="10516"/>
    <cellStyle name="20% - Accent5 7 2 7" xfId="3506"/>
    <cellStyle name="20% - Accent5 7 2 7 2" xfId="4294"/>
    <cellStyle name="20% - Accent5 7 2 7 2 2" xfId="11606"/>
    <cellStyle name="20% - Accent5 7 2 7 3" xfId="6151"/>
    <cellStyle name="20% - Accent5 7 2 7 3 2" xfId="13442"/>
    <cellStyle name="20% - Accent5 7 2 7 4" xfId="7724"/>
    <cellStyle name="20% - Accent5 7 2 7 4 2" xfId="14972"/>
    <cellStyle name="20% - Accent5 7 2 7 5" xfId="10884"/>
    <cellStyle name="20% - Accent5 7 2 8" xfId="4288"/>
    <cellStyle name="20% - Accent5 7 2 8 2" xfId="11600"/>
    <cellStyle name="20% - Accent5 7 2 9" xfId="6157"/>
    <cellStyle name="20% - Accent5 7 2 9 2" xfId="13448"/>
    <cellStyle name="20% - Accent5 7 3" xfId="637"/>
    <cellStyle name="20% - Accent5 7 3 10" xfId="7723"/>
    <cellStyle name="20% - Accent5 7 3 10 2" xfId="14971"/>
    <cellStyle name="20% - Accent5 7 3 11" xfId="9377"/>
    <cellStyle name="20% - Accent5 7 3 2" xfId="1010"/>
    <cellStyle name="20% - Accent5 7 3 2 2" xfId="4296"/>
    <cellStyle name="20% - Accent5 7 3 2 2 2" xfId="11608"/>
    <cellStyle name="20% - Accent5 7 3 2 3" xfId="6149"/>
    <cellStyle name="20% - Accent5 7 3 2 3 2" xfId="13440"/>
    <cellStyle name="20% - Accent5 7 3 2 4" xfId="7722"/>
    <cellStyle name="20% - Accent5 7 3 2 4 2" xfId="14970"/>
    <cellStyle name="20% - Accent5 7 3 2 5" xfId="9639"/>
    <cellStyle name="20% - Accent5 7 3 3" xfId="1455"/>
    <cellStyle name="20% - Accent5 7 3 3 2" xfId="4297"/>
    <cellStyle name="20% - Accent5 7 3 3 2 2" xfId="11609"/>
    <cellStyle name="20% - Accent5 7 3 3 3" xfId="6148"/>
    <cellStyle name="20% - Accent5 7 3 3 3 2" xfId="13439"/>
    <cellStyle name="20% - Accent5 7 3 3 4" xfId="7721"/>
    <cellStyle name="20% - Accent5 7 3 3 4 2" xfId="14969"/>
    <cellStyle name="20% - Accent5 7 3 3 5" xfId="9837"/>
    <cellStyle name="20% - Accent5 7 3 4" xfId="2671"/>
    <cellStyle name="20% - Accent5 7 3 4 2" xfId="4298"/>
    <cellStyle name="20% - Accent5 7 3 4 2 2" xfId="11610"/>
    <cellStyle name="20% - Accent5 7 3 4 3" xfId="6147"/>
    <cellStyle name="20% - Accent5 7 3 4 3 2" xfId="13438"/>
    <cellStyle name="20% - Accent5 7 3 4 4" xfId="7720"/>
    <cellStyle name="20% - Accent5 7 3 4 4 2" xfId="14968"/>
    <cellStyle name="20% - Accent5 7 3 4 5" xfId="10364"/>
    <cellStyle name="20% - Accent5 7 3 5" xfId="2894"/>
    <cellStyle name="20% - Accent5 7 3 5 2" xfId="4299"/>
    <cellStyle name="20% - Accent5 7 3 5 2 2" xfId="11611"/>
    <cellStyle name="20% - Accent5 7 3 5 3" xfId="6146"/>
    <cellStyle name="20% - Accent5 7 3 5 3 2" xfId="13437"/>
    <cellStyle name="20% - Accent5 7 3 5 4" xfId="7719"/>
    <cellStyle name="20% - Accent5 7 3 5 4 2" xfId="14967"/>
    <cellStyle name="20% - Accent5 7 3 5 5" xfId="10562"/>
    <cellStyle name="20% - Accent5 7 3 6" xfId="3008"/>
    <cellStyle name="20% - Accent5 7 3 6 2" xfId="4300"/>
    <cellStyle name="20% - Accent5 7 3 6 2 2" xfId="11612"/>
    <cellStyle name="20% - Accent5 7 3 6 3" xfId="6145"/>
    <cellStyle name="20% - Accent5 7 3 6 3 2" xfId="13436"/>
    <cellStyle name="20% - Accent5 7 3 6 4" xfId="7718"/>
    <cellStyle name="20% - Accent5 7 3 6 4 2" xfId="14966"/>
    <cellStyle name="20% - Accent5 7 3 6 5" xfId="10654"/>
    <cellStyle name="20% - Accent5 7 3 7" xfId="3538"/>
    <cellStyle name="20% - Accent5 7 3 7 2" xfId="4301"/>
    <cellStyle name="20% - Accent5 7 3 7 2 2" xfId="11613"/>
    <cellStyle name="20% - Accent5 7 3 7 3" xfId="6144"/>
    <cellStyle name="20% - Accent5 7 3 7 3 2" xfId="13435"/>
    <cellStyle name="20% - Accent5 7 3 7 4" xfId="7717"/>
    <cellStyle name="20% - Accent5 7 3 7 4 2" xfId="14965"/>
    <cellStyle name="20% - Accent5 7 3 7 5" xfId="10914"/>
    <cellStyle name="20% - Accent5 7 3 8" xfId="4295"/>
    <cellStyle name="20% - Accent5 7 3 8 2" xfId="11607"/>
    <cellStyle name="20% - Accent5 7 3 9" xfId="6150"/>
    <cellStyle name="20% - Accent5 7 3 9 2" xfId="13441"/>
    <cellStyle name="20% - Accent5 7 4" xfId="874"/>
    <cellStyle name="20% - Accent5 7 4 2" xfId="4302"/>
    <cellStyle name="20% - Accent5 7 4 2 2" xfId="11614"/>
    <cellStyle name="20% - Accent5 7 4 3" xfId="6143"/>
    <cellStyle name="20% - Accent5 7 4 3 2" xfId="13434"/>
    <cellStyle name="20% - Accent5 7 4 4" xfId="7716"/>
    <cellStyle name="20% - Accent5 7 4 4 2" xfId="14964"/>
    <cellStyle name="20% - Accent5 7 4 5" xfId="9511"/>
    <cellStyle name="20% - Accent5 7 5" xfId="1316"/>
    <cellStyle name="20% - Accent5 7 5 2" xfId="4303"/>
    <cellStyle name="20% - Accent5 7 5 2 2" xfId="11615"/>
    <cellStyle name="20% - Accent5 7 5 3" xfId="6142"/>
    <cellStyle name="20% - Accent5 7 5 3 2" xfId="13433"/>
    <cellStyle name="20% - Accent5 7 5 4" xfId="7715"/>
    <cellStyle name="20% - Accent5 7 5 4 2" xfId="14963"/>
    <cellStyle name="20% - Accent5 7 5 5" xfId="9709"/>
    <cellStyle name="20% - Accent5 7 6" xfId="2525"/>
    <cellStyle name="20% - Accent5 7 6 2" xfId="4304"/>
    <cellStyle name="20% - Accent5 7 6 2 2" xfId="11616"/>
    <cellStyle name="20% - Accent5 7 6 3" xfId="6141"/>
    <cellStyle name="20% - Accent5 7 6 3 2" xfId="13432"/>
    <cellStyle name="20% - Accent5 7 6 4" xfId="7714"/>
    <cellStyle name="20% - Accent5 7 6 4 2" xfId="14962"/>
    <cellStyle name="20% - Accent5 7 6 5" xfId="10220"/>
    <cellStyle name="20% - Accent5 7 7" xfId="2443"/>
    <cellStyle name="20% - Accent5 7 7 2" xfId="4305"/>
    <cellStyle name="20% - Accent5 7 7 2 2" xfId="11617"/>
    <cellStyle name="20% - Accent5 7 7 3" xfId="6140"/>
    <cellStyle name="20% - Accent5 7 7 3 2" xfId="13431"/>
    <cellStyle name="20% - Accent5 7 7 4" xfId="7713"/>
    <cellStyle name="20% - Accent5 7 7 4 2" xfId="14961"/>
    <cellStyle name="20% - Accent5 7 7 5" xfId="10148"/>
    <cellStyle name="20% - Accent5 7 8" xfId="2810"/>
    <cellStyle name="20% - Accent5 7 8 2" xfId="4306"/>
    <cellStyle name="20% - Accent5 7 8 2 2" xfId="11618"/>
    <cellStyle name="20% - Accent5 7 8 3" xfId="6139"/>
    <cellStyle name="20% - Accent5 7 8 3 2" xfId="13430"/>
    <cellStyle name="20% - Accent5 7 8 4" xfId="7712"/>
    <cellStyle name="20% - Accent5 7 8 4 2" xfId="14960"/>
    <cellStyle name="20% - Accent5 7 8 5" xfId="10490"/>
    <cellStyle name="20% - Accent5 7 9" xfId="3401"/>
    <cellStyle name="20% - Accent5 7 9 2" xfId="4307"/>
    <cellStyle name="20% - Accent5 7 9 2 2" xfId="11619"/>
    <cellStyle name="20% - Accent5 7 9 3" xfId="6138"/>
    <cellStyle name="20% - Accent5 7 9 3 2" xfId="13429"/>
    <cellStyle name="20% - Accent5 7 9 4" xfId="7711"/>
    <cellStyle name="20% - Accent5 7 9 4 2" xfId="14959"/>
    <cellStyle name="20% - Accent5 7 9 5" xfId="10786"/>
    <cellStyle name="20% - Accent5 8" xfId="513"/>
    <cellStyle name="20% - Accent5 8 10" xfId="7710"/>
    <cellStyle name="20% - Accent5 8 10 2" xfId="14958"/>
    <cellStyle name="20% - Accent5 8 11" xfId="9265"/>
    <cellStyle name="20% - Accent5 8 2" xfId="889"/>
    <cellStyle name="20% - Accent5 8 2 2" xfId="4309"/>
    <cellStyle name="20% - Accent5 8 2 2 2" xfId="11621"/>
    <cellStyle name="20% - Accent5 8 2 3" xfId="6136"/>
    <cellStyle name="20% - Accent5 8 2 3 2" xfId="13427"/>
    <cellStyle name="20% - Accent5 8 2 4" xfId="7709"/>
    <cellStyle name="20% - Accent5 8 2 4 2" xfId="14957"/>
    <cellStyle name="20% - Accent5 8 2 5" xfId="9525"/>
    <cellStyle name="20% - Accent5 8 3" xfId="1331"/>
    <cellStyle name="20% - Accent5 8 3 2" xfId="4310"/>
    <cellStyle name="20% - Accent5 8 3 2 2" xfId="11622"/>
    <cellStyle name="20% - Accent5 8 3 3" xfId="6135"/>
    <cellStyle name="20% - Accent5 8 3 3 2" xfId="13426"/>
    <cellStyle name="20% - Accent5 8 3 4" xfId="7708"/>
    <cellStyle name="20% - Accent5 8 3 4 2" xfId="14956"/>
    <cellStyle name="20% - Accent5 8 3 5" xfId="9721"/>
    <cellStyle name="20% - Accent5 8 4" xfId="2543"/>
    <cellStyle name="20% - Accent5 8 4 2" xfId="4311"/>
    <cellStyle name="20% - Accent5 8 4 2 2" xfId="11623"/>
    <cellStyle name="20% - Accent5 8 4 3" xfId="6134"/>
    <cellStyle name="20% - Accent5 8 4 3 2" xfId="13425"/>
    <cellStyle name="20% - Accent5 8 4 4" xfId="7707"/>
    <cellStyle name="20% - Accent5 8 4 4 2" xfId="14955"/>
    <cellStyle name="20% - Accent5 8 4 5" xfId="10238"/>
    <cellStyle name="20% - Accent5 8 5" xfId="2289"/>
    <cellStyle name="20% - Accent5 8 5 2" xfId="4312"/>
    <cellStyle name="20% - Accent5 8 5 2 2" xfId="11624"/>
    <cellStyle name="20% - Accent5 8 5 3" xfId="6133"/>
    <cellStyle name="20% - Accent5 8 5 3 2" xfId="13424"/>
    <cellStyle name="20% - Accent5 8 5 4" xfId="7706"/>
    <cellStyle name="20% - Accent5 8 5 4 2" xfId="14954"/>
    <cellStyle name="20% - Accent5 8 5 5" xfId="10009"/>
    <cellStyle name="20% - Accent5 8 6" xfId="2395"/>
    <cellStyle name="20% - Accent5 8 6 2" xfId="4313"/>
    <cellStyle name="20% - Accent5 8 6 2 2" xfId="11625"/>
    <cellStyle name="20% - Accent5 8 6 3" xfId="6132"/>
    <cellStyle name="20% - Accent5 8 6 3 2" xfId="13423"/>
    <cellStyle name="20% - Accent5 8 6 4" xfId="7705"/>
    <cellStyle name="20% - Accent5 8 6 4 2" xfId="14953"/>
    <cellStyle name="20% - Accent5 8 6 5" xfId="10110"/>
    <cellStyle name="20% - Accent5 8 7" xfId="3416"/>
    <cellStyle name="20% - Accent5 8 7 2" xfId="4314"/>
    <cellStyle name="20% - Accent5 8 7 2 2" xfId="11626"/>
    <cellStyle name="20% - Accent5 8 7 3" xfId="6131"/>
    <cellStyle name="20% - Accent5 8 7 3 2" xfId="13422"/>
    <cellStyle name="20% - Accent5 8 7 4" xfId="7704"/>
    <cellStyle name="20% - Accent5 8 7 4 2" xfId="14952"/>
    <cellStyle name="20% - Accent5 8 7 5" xfId="10798"/>
    <cellStyle name="20% - Accent5 8 8" xfId="4308"/>
    <cellStyle name="20% - Accent5 8 8 2" xfId="11620"/>
    <cellStyle name="20% - Accent5 8 9" xfId="6137"/>
    <cellStyle name="20% - Accent5 8 9 2" xfId="13428"/>
    <cellStyle name="20% - Accent5 9" xfId="551"/>
    <cellStyle name="20% - Accent5 9 10" xfId="7703"/>
    <cellStyle name="20% - Accent5 9 10 2" xfId="14951"/>
    <cellStyle name="20% - Accent5 9 11" xfId="9296"/>
    <cellStyle name="20% - Accent5 9 2" xfId="925"/>
    <cellStyle name="20% - Accent5 9 2 2" xfId="4316"/>
    <cellStyle name="20% - Accent5 9 2 2 2" xfId="11628"/>
    <cellStyle name="20% - Accent5 9 2 3" xfId="6129"/>
    <cellStyle name="20% - Accent5 9 2 3 2" xfId="13420"/>
    <cellStyle name="20% - Accent5 9 2 4" xfId="7702"/>
    <cellStyle name="20% - Accent5 9 2 4 2" xfId="14950"/>
    <cellStyle name="20% - Accent5 9 2 5" xfId="9558"/>
    <cellStyle name="20% - Accent5 9 3" xfId="1367"/>
    <cellStyle name="20% - Accent5 9 3 2" xfId="4317"/>
    <cellStyle name="20% - Accent5 9 3 2 2" xfId="11629"/>
    <cellStyle name="20% - Accent5 9 3 3" xfId="6128"/>
    <cellStyle name="20% - Accent5 9 3 3 2" xfId="13419"/>
    <cellStyle name="20% - Accent5 9 3 4" xfId="7701"/>
    <cellStyle name="20% - Accent5 9 3 4 2" xfId="14949"/>
    <cellStyle name="20% - Accent5 9 3 5" xfId="9752"/>
    <cellStyle name="20% - Accent5 9 4" xfId="2581"/>
    <cellStyle name="20% - Accent5 9 4 2" xfId="4318"/>
    <cellStyle name="20% - Accent5 9 4 2 2" xfId="11630"/>
    <cellStyle name="20% - Accent5 9 4 3" xfId="6127"/>
    <cellStyle name="20% - Accent5 9 4 3 2" xfId="13418"/>
    <cellStyle name="20% - Accent5 9 4 4" xfId="7700"/>
    <cellStyle name="20% - Accent5 9 4 4 2" xfId="14948"/>
    <cellStyle name="20% - Accent5 9 4 5" xfId="10276"/>
    <cellStyle name="20% - Accent5 9 5" xfId="2368"/>
    <cellStyle name="20% - Accent5 9 5 2" xfId="4319"/>
    <cellStyle name="20% - Accent5 9 5 2 2" xfId="11631"/>
    <cellStyle name="20% - Accent5 9 5 3" xfId="6126"/>
    <cellStyle name="20% - Accent5 9 5 3 2" xfId="13417"/>
    <cellStyle name="20% - Accent5 9 5 4" xfId="7698"/>
    <cellStyle name="20% - Accent5 9 5 4 2" xfId="14947"/>
    <cellStyle name="20% - Accent5 9 5 5" xfId="10085"/>
    <cellStyle name="20% - Accent5 9 6" xfId="2825"/>
    <cellStyle name="20% - Accent5 9 6 2" xfId="4320"/>
    <cellStyle name="20% - Accent5 9 6 2 2" xfId="11632"/>
    <cellStyle name="20% - Accent5 9 6 3" xfId="6125"/>
    <cellStyle name="20% - Accent5 9 6 3 2" xfId="13416"/>
    <cellStyle name="20% - Accent5 9 6 4" xfId="7675"/>
    <cellStyle name="20% - Accent5 9 6 4 2" xfId="14924"/>
    <cellStyle name="20% - Accent5 9 6 5" xfId="10502"/>
    <cellStyle name="20% - Accent5 9 7" xfId="3449"/>
    <cellStyle name="20% - Accent5 9 7 2" xfId="4321"/>
    <cellStyle name="20% - Accent5 9 7 2 2" xfId="11633"/>
    <cellStyle name="20% - Accent5 9 7 3" xfId="6124"/>
    <cellStyle name="20% - Accent5 9 7 3 2" xfId="13415"/>
    <cellStyle name="20% - Accent5 9 7 4" xfId="7674"/>
    <cellStyle name="20% - Accent5 9 7 4 2" xfId="14923"/>
    <cellStyle name="20% - Accent5 9 7 5" xfId="10829"/>
    <cellStyle name="20% - Accent5 9 8" xfId="4315"/>
    <cellStyle name="20% - Accent5 9 8 2" xfId="11627"/>
    <cellStyle name="20% - Accent5 9 9" xfId="6130"/>
    <cellStyle name="20% - Accent5 9 9 2" xfId="13421"/>
    <cellStyle name="20% - Accent6" xfId="30" builtinId="50" customBuiltin="1"/>
    <cellStyle name="20% - Accent6 10" xfId="667"/>
    <cellStyle name="20% - Accent6 10 10" xfId="7672"/>
    <cellStyle name="20% - Accent6 10 10 2" xfId="14921"/>
    <cellStyle name="20% - Accent6 10 11" xfId="9407"/>
    <cellStyle name="20% - Accent6 10 2" xfId="1037"/>
    <cellStyle name="20% - Accent6 10 2 2" xfId="4324"/>
    <cellStyle name="20% - Accent6 10 2 2 2" xfId="11636"/>
    <cellStyle name="20% - Accent6 10 2 3" xfId="6098"/>
    <cellStyle name="20% - Accent6 10 2 3 2" xfId="13390"/>
    <cellStyle name="20% - Accent6 10 2 4" xfId="7671"/>
    <cellStyle name="20% - Accent6 10 2 4 2" xfId="14920"/>
    <cellStyle name="20% - Accent6 10 2 5" xfId="9666"/>
    <cellStyle name="20% - Accent6 10 3" xfId="1485"/>
    <cellStyle name="20% - Accent6 10 3 2" xfId="4325"/>
    <cellStyle name="20% - Accent6 10 3 2 2" xfId="11637"/>
    <cellStyle name="20% - Accent6 10 3 3" xfId="6097"/>
    <cellStyle name="20% - Accent6 10 3 3 2" xfId="13389"/>
    <cellStyle name="20% - Accent6 10 3 4" xfId="7670"/>
    <cellStyle name="20% - Accent6 10 3 4 2" xfId="14919"/>
    <cellStyle name="20% - Accent6 10 3 5" xfId="9867"/>
    <cellStyle name="20% - Accent6 10 4" xfId="2701"/>
    <cellStyle name="20% - Accent6 10 4 2" xfId="4326"/>
    <cellStyle name="20% - Accent6 10 4 2 2" xfId="11638"/>
    <cellStyle name="20% - Accent6 10 4 3" xfId="6096"/>
    <cellStyle name="20% - Accent6 10 4 3 2" xfId="13388"/>
    <cellStyle name="20% - Accent6 10 4 4" xfId="7647"/>
    <cellStyle name="20% - Accent6 10 4 4 2" xfId="14896"/>
    <cellStyle name="20% - Accent6 10 4 5" xfId="10394"/>
    <cellStyle name="20% - Accent6 10 5" xfId="2924"/>
    <cellStyle name="20% - Accent6 10 5 2" xfId="4327"/>
    <cellStyle name="20% - Accent6 10 5 2 2" xfId="11639"/>
    <cellStyle name="20% - Accent6 10 5 3" xfId="6095"/>
    <cellStyle name="20% - Accent6 10 5 3 2" xfId="13387"/>
    <cellStyle name="20% - Accent6 10 5 4" xfId="7646"/>
    <cellStyle name="20% - Accent6 10 5 4 2" xfId="14895"/>
    <cellStyle name="20% - Accent6 10 5 5" xfId="10592"/>
    <cellStyle name="20% - Accent6 10 6" xfId="3038"/>
    <cellStyle name="20% - Accent6 10 6 2" xfId="4328"/>
    <cellStyle name="20% - Accent6 10 6 2 2" xfId="11640"/>
    <cellStyle name="20% - Accent6 10 6 3" xfId="6094"/>
    <cellStyle name="20% - Accent6 10 6 3 2" xfId="13386"/>
    <cellStyle name="20% - Accent6 10 6 4" xfId="7645"/>
    <cellStyle name="20% - Accent6 10 6 4 2" xfId="14894"/>
    <cellStyle name="20% - Accent6 10 6 5" xfId="10684"/>
    <cellStyle name="20% - Accent6 10 7" xfId="3568"/>
    <cellStyle name="20% - Accent6 10 7 2" xfId="4329"/>
    <cellStyle name="20% - Accent6 10 7 2 2" xfId="11641"/>
    <cellStyle name="20% - Accent6 10 7 3" xfId="6071"/>
    <cellStyle name="20% - Accent6 10 7 3 2" xfId="13363"/>
    <cellStyle name="20% - Accent6 10 7 4" xfId="7644"/>
    <cellStyle name="20% - Accent6 10 7 4 2" xfId="14893"/>
    <cellStyle name="20% - Accent6 10 7 5" xfId="10944"/>
    <cellStyle name="20% - Accent6 10 8" xfId="4323"/>
    <cellStyle name="20% - Accent6 10 8 2" xfId="11635"/>
    <cellStyle name="20% - Accent6 10 9" xfId="6099"/>
    <cellStyle name="20% - Accent6 10 9 2" xfId="13391"/>
    <cellStyle name="20% - Accent6 11" xfId="677"/>
    <cellStyle name="20% - Accent6 11 10" xfId="7643"/>
    <cellStyle name="20% - Accent6 11 10 2" xfId="14892"/>
    <cellStyle name="20% - Accent6 11 11" xfId="9417"/>
    <cellStyle name="20% - Accent6 11 2" xfId="1047"/>
    <cellStyle name="20% - Accent6 11 2 2" xfId="4331"/>
    <cellStyle name="20% - Accent6 11 2 2 2" xfId="11643"/>
    <cellStyle name="20% - Accent6 11 2 3" xfId="6069"/>
    <cellStyle name="20% - Accent6 11 2 3 2" xfId="13361"/>
    <cellStyle name="20% - Accent6 11 2 4" xfId="7642"/>
    <cellStyle name="20% - Accent6 11 2 4 2" xfId="14891"/>
    <cellStyle name="20% - Accent6 11 2 5" xfId="9676"/>
    <cellStyle name="20% - Accent6 11 3" xfId="1495"/>
    <cellStyle name="20% - Accent6 11 3 2" xfId="4332"/>
    <cellStyle name="20% - Accent6 11 3 2 2" xfId="11644"/>
    <cellStyle name="20% - Accent6 11 3 3" xfId="6068"/>
    <cellStyle name="20% - Accent6 11 3 3 2" xfId="13360"/>
    <cellStyle name="20% - Accent6 11 3 4" xfId="7641"/>
    <cellStyle name="20% - Accent6 11 3 4 2" xfId="14890"/>
    <cellStyle name="20% - Accent6 11 3 5" xfId="9877"/>
    <cellStyle name="20% - Accent6 11 4" xfId="2711"/>
    <cellStyle name="20% - Accent6 11 4 2" xfId="4333"/>
    <cellStyle name="20% - Accent6 11 4 2 2" xfId="11645"/>
    <cellStyle name="20% - Accent6 11 4 3" xfId="6067"/>
    <cellStyle name="20% - Accent6 11 4 3 2" xfId="13359"/>
    <cellStyle name="20% - Accent6 11 4 4" xfId="7640"/>
    <cellStyle name="20% - Accent6 11 4 4 2" xfId="14889"/>
    <cellStyle name="20% - Accent6 11 4 5" xfId="10404"/>
    <cellStyle name="20% - Accent6 11 5" xfId="2934"/>
    <cellStyle name="20% - Accent6 11 5 2" xfId="4334"/>
    <cellStyle name="20% - Accent6 11 5 2 2" xfId="11646"/>
    <cellStyle name="20% - Accent6 11 5 3" xfId="6066"/>
    <cellStyle name="20% - Accent6 11 5 3 2" xfId="13358"/>
    <cellStyle name="20% - Accent6 11 5 4" xfId="7639"/>
    <cellStyle name="20% - Accent6 11 5 4 2" xfId="14888"/>
    <cellStyle name="20% - Accent6 11 5 5" xfId="10602"/>
    <cellStyle name="20% - Accent6 11 6" xfId="3048"/>
    <cellStyle name="20% - Accent6 11 6 2" xfId="4335"/>
    <cellStyle name="20% - Accent6 11 6 2 2" xfId="11647"/>
    <cellStyle name="20% - Accent6 11 6 3" xfId="6065"/>
    <cellStyle name="20% - Accent6 11 6 3 2" xfId="13357"/>
    <cellStyle name="20% - Accent6 11 6 4" xfId="7638"/>
    <cellStyle name="20% - Accent6 11 6 4 2" xfId="14887"/>
    <cellStyle name="20% - Accent6 11 6 5" xfId="10694"/>
    <cellStyle name="20% - Accent6 11 7" xfId="3578"/>
    <cellStyle name="20% - Accent6 11 7 2" xfId="4336"/>
    <cellStyle name="20% - Accent6 11 7 2 2" xfId="11648"/>
    <cellStyle name="20% - Accent6 11 7 3" xfId="6064"/>
    <cellStyle name="20% - Accent6 11 7 3 2" xfId="13356"/>
    <cellStyle name="20% - Accent6 11 7 4" xfId="7637"/>
    <cellStyle name="20% - Accent6 11 7 4 2" xfId="14886"/>
    <cellStyle name="20% - Accent6 11 7 5" xfId="10954"/>
    <cellStyle name="20% - Accent6 11 8" xfId="4330"/>
    <cellStyle name="20% - Accent6 11 8 2" xfId="11642"/>
    <cellStyle name="20% - Accent6 11 9" xfId="6070"/>
    <cellStyle name="20% - Accent6 11 9 2" xfId="13362"/>
    <cellStyle name="20% - Accent6 12" xfId="684"/>
    <cellStyle name="20% - Accent6 12 10" xfId="7636"/>
    <cellStyle name="20% - Accent6 12 10 2" xfId="14885"/>
    <cellStyle name="20% - Accent6 12 11" xfId="9424"/>
    <cellStyle name="20% - Accent6 12 2" xfId="1054"/>
    <cellStyle name="20% - Accent6 12 2 2" xfId="4338"/>
    <cellStyle name="20% - Accent6 12 2 2 2" xfId="11650"/>
    <cellStyle name="20% - Accent6 12 2 3" xfId="6062"/>
    <cellStyle name="20% - Accent6 12 2 3 2" xfId="13354"/>
    <cellStyle name="20% - Accent6 12 2 4" xfId="7635"/>
    <cellStyle name="20% - Accent6 12 2 4 2" xfId="14884"/>
    <cellStyle name="20% - Accent6 12 2 5" xfId="9683"/>
    <cellStyle name="20% - Accent6 12 3" xfId="1502"/>
    <cellStyle name="20% - Accent6 12 3 2" xfId="4339"/>
    <cellStyle name="20% - Accent6 12 3 2 2" xfId="11651"/>
    <cellStyle name="20% - Accent6 12 3 3" xfId="6061"/>
    <cellStyle name="20% - Accent6 12 3 3 2" xfId="13353"/>
    <cellStyle name="20% - Accent6 12 3 4" xfId="7634"/>
    <cellStyle name="20% - Accent6 12 3 4 2" xfId="14883"/>
    <cellStyle name="20% - Accent6 12 3 5" xfId="9884"/>
    <cellStyle name="20% - Accent6 12 4" xfId="2718"/>
    <cellStyle name="20% - Accent6 12 4 2" xfId="4340"/>
    <cellStyle name="20% - Accent6 12 4 2 2" xfId="11652"/>
    <cellStyle name="20% - Accent6 12 4 3" xfId="6060"/>
    <cellStyle name="20% - Accent6 12 4 3 2" xfId="13352"/>
    <cellStyle name="20% - Accent6 12 4 4" xfId="7633"/>
    <cellStyle name="20% - Accent6 12 4 4 2" xfId="14882"/>
    <cellStyle name="20% - Accent6 12 4 5" xfId="10411"/>
    <cellStyle name="20% - Accent6 12 5" xfId="2941"/>
    <cellStyle name="20% - Accent6 12 5 2" xfId="4341"/>
    <cellStyle name="20% - Accent6 12 5 2 2" xfId="11653"/>
    <cellStyle name="20% - Accent6 12 5 3" xfId="6059"/>
    <cellStyle name="20% - Accent6 12 5 3 2" xfId="13351"/>
    <cellStyle name="20% - Accent6 12 5 4" xfId="7632"/>
    <cellStyle name="20% - Accent6 12 5 4 2" xfId="14881"/>
    <cellStyle name="20% - Accent6 12 5 5" xfId="10609"/>
    <cellStyle name="20% - Accent6 12 6" xfId="3055"/>
    <cellStyle name="20% - Accent6 12 6 2" xfId="4342"/>
    <cellStyle name="20% - Accent6 12 6 2 2" xfId="11654"/>
    <cellStyle name="20% - Accent6 12 6 3" xfId="6058"/>
    <cellStyle name="20% - Accent6 12 6 3 2" xfId="13350"/>
    <cellStyle name="20% - Accent6 12 6 4" xfId="7631"/>
    <cellStyle name="20% - Accent6 12 6 4 2" xfId="14880"/>
    <cellStyle name="20% - Accent6 12 6 5" xfId="10701"/>
    <cellStyle name="20% - Accent6 12 7" xfId="3585"/>
    <cellStyle name="20% - Accent6 12 7 2" xfId="4343"/>
    <cellStyle name="20% - Accent6 12 7 2 2" xfId="11655"/>
    <cellStyle name="20% - Accent6 12 7 3" xfId="6057"/>
    <cellStyle name="20% - Accent6 12 7 3 2" xfId="13349"/>
    <cellStyle name="20% - Accent6 12 7 4" xfId="7630"/>
    <cellStyle name="20% - Accent6 12 7 4 2" xfId="14879"/>
    <cellStyle name="20% - Accent6 12 7 5" xfId="10961"/>
    <cellStyle name="20% - Accent6 12 8" xfId="4337"/>
    <cellStyle name="20% - Accent6 12 8 2" xfId="11649"/>
    <cellStyle name="20% - Accent6 12 9" xfId="6063"/>
    <cellStyle name="20% - Accent6 12 9 2" xfId="13355"/>
    <cellStyle name="20% - Accent6 13" xfId="710"/>
    <cellStyle name="20% - Accent6 13 2" xfId="4344"/>
    <cellStyle name="20% - Accent6 13 2 2" xfId="11656"/>
    <cellStyle name="20% - Accent6 13 3" xfId="6056"/>
    <cellStyle name="20% - Accent6 13 3 2" xfId="13348"/>
    <cellStyle name="20% - Accent6 13 4" xfId="7629"/>
    <cellStyle name="20% - Accent6 13 4 2" xfId="14878"/>
    <cellStyle name="20% - Accent6 13 5" xfId="9442"/>
    <cellStyle name="20% - Accent6 14" xfId="820"/>
    <cellStyle name="20% - Accent6 14 2" xfId="4345"/>
    <cellStyle name="20% - Accent6 14 2 2" xfId="11657"/>
    <cellStyle name="20% - Accent6 14 3" xfId="6055"/>
    <cellStyle name="20% - Accent6 14 3 2" xfId="13347"/>
    <cellStyle name="20% - Accent6 14 4" xfId="7628"/>
    <cellStyle name="20% - Accent6 14 4 2" xfId="14877"/>
    <cellStyle name="20% - Accent6 14 5" xfId="9477"/>
    <cellStyle name="20% - Accent6 15" xfId="742"/>
    <cellStyle name="20% - Accent6 16" xfId="1528"/>
    <cellStyle name="20% - Accent6 17" xfId="1574"/>
    <cellStyle name="20% - Accent6 18" xfId="749"/>
    <cellStyle name="20% - Accent6 19" xfId="1589"/>
    <cellStyle name="20% - Accent6 2" xfId="314"/>
    <cellStyle name="20% - Accent6 2 2" xfId="1717"/>
    <cellStyle name="20% - Accent6 2 3" xfId="1718"/>
    <cellStyle name="20% - Accent6 20" xfId="1630"/>
    <cellStyle name="20% - Accent6 21" xfId="1715"/>
    <cellStyle name="20% - Accent6 21 2" xfId="4351"/>
    <cellStyle name="20% - Accent6 21 2 2" xfId="11663"/>
    <cellStyle name="20% - Accent6 21 3" xfId="6046"/>
    <cellStyle name="20% - Accent6 21 3 2" xfId="13338"/>
    <cellStyle name="20% - Accent6 21 4" xfId="7627"/>
    <cellStyle name="20% - Accent6 21 4 2" xfId="14876"/>
    <cellStyle name="20% - Accent6 21 5" xfId="9897"/>
    <cellStyle name="20% - Accent6 22" xfId="1915"/>
    <cellStyle name="20% - Accent6 22 2" xfId="4352"/>
    <cellStyle name="20% - Accent6 22 2 2" xfId="11664"/>
    <cellStyle name="20% - Accent6 22 3" xfId="6045"/>
    <cellStyle name="20% - Accent6 22 3 2" xfId="13337"/>
    <cellStyle name="20% - Accent6 22 4" xfId="7626"/>
    <cellStyle name="20% - Accent6 22 4 2" xfId="14875"/>
    <cellStyle name="20% - Accent6 22 5" xfId="9928"/>
    <cellStyle name="20% - Accent6 23" xfId="2136"/>
    <cellStyle name="20% - Accent6 23 2" xfId="4353"/>
    <cellStyle name="20% - Accent6 23 2 2" xfId="11665"/>
    <cellStyle name="20% - Accent6 23 3" xfId="6044"/>
    <cellStyle name="20% - Accent6 23 3 2" xfId="13336"/>
    <cellStyle name="20% - Accent6 23 4" xfId="7625"/>
    <cellStyle name="20% - Accent6 23 4 2" xfId="14874"/>
    <cellStyle name="20% - Accent6 23 5" xfId="9961"/>
    <cellStyle name="20% - Accent6 24" xfId="2203"/>
    <cellStyle name="20% - Accent6 24 2" xfId="4354"/>
    <cellStyle name="20% - Accent6 24 2 2" xfId="11666"/>
    <cellStyle name="20% - Accent6 24 3" xfId="6043"/>
    <cellStyle name="20% - Accent6 24 3 2" xfId="13335"/>
    <cellStyle name="20% - Accent6 24 4" xfId="7624"/>
    <cellStyle name="20% - Accent6 24 4 2" xfId="14873"/>
    <cellStyle name="20% - Accent6 24 5" xfId="9981"/>
    <cellStyle name="20% - Accent6 25" xfId="2317"/>
    <cellStyle name="20% - Accent6 25 2" xfId="4355"/>
    <cellStyle name="20% - Accent6 25 2 2" xfId="11667"/>
    <cellStyle name="20% - Accent6 25 3" xfId="6042"/>
    <cellStyle name="20% - Accent6 25 3 2" xfId="13334"/>
    <cellStyle name="20% - Accent6 25 4" xfId="7623"/>
    <cellStyle name="20% - Accent6 25 4 2" xfId="14872"/>
    <cellStyle name="20% - Accent6 25 5" xfId="10037"/>
    <cellStyle name="20% - Accent6 26" xfId="2572"/>
    <cellStyle name="20% - Accent6 26 2" xfId="4356"/>
    <cellStyle name="20% - Accent6 26 2 2" xfId="11668"/>
    <cellStyle name="20% - Accent6 26 3" xfId="6041"/>
    <cellStyle name="20% - Accent6 26 3 2" xfId="13333"/>
    <cellStyle name="20% - Accent6 26 4" xfId="7622"/>
    <cellStyle name="20% - Accent6 26 4 2" xfId="14871"/>
    <cellStyle name="20% - Accent6 26 5" xfId="10267"/>
    <cellStyle name="20% - Accent6 27" xfId="2490"/>
    <cellStyle name="20% - Accent6 27 2" xfId="4357"/>
    <cellStyle name="20% - Accent6 27 2 2" xfId="11669"/>
    <cellStyle name="20% - Accent6 27 3" xfId="6040"/>
    <cellStyle name="20% - Accent6 27 3 2" xfId="13332"/>
    <cellStyle name="20% - Accent6 27 4" xfId="7621"/>
    <cellStyle name="20% - Accent6 27 4 2" xfId="14870"/>
    <cellStyle name="20% - Accent6 27 5" xfId="10188"/>
    <cellStyle name="20% - Accent6 28" xfId="3323"/>
    <cellStyle name="20% - Accent6 28 2" xfId="4358"/>
    <cellStyle name="20% - Accent6 28 2 2" xfId="11670"/>
    <cellStyle name="20% - Accent6 28 3" xfId="6039"/>
    <cellStyle name="20% - Accent6 28 3 2" xfId="13331"/>
    <cellStyle name="20% - Accent6 28 4" xfId="7620"/>
    <cellStyle name="20% - Accent6 28 4 2" xfId="14869"/>
    <cellStyle name="20% - Accent6 28 5" xfId="10741"/>
    <cellStyle name="20% - Accent6 29" xfId="4322"/>
    <cellStyle name="20% - Accent6 29 2" xfId="11634"/>
    <cellStyle name="20% - Accent6 3" xfId="315"/>
    <cellStyle name="20% - Accent6 3 2" xfId="1719"/>
    <cellStyle name="20% - Accent6 3 3" xfId="1720"/>
    <cellStyle name="20% - Accent6 30" xfId="6122"/>
    <cellStyle name="20% - Accent6 30 2" xfId="13414"/>
    <cellStyle name="20% - Accent6 31" xfId="7673"/>
    <cellStyle name="20% - Accent6 31 2" xfId="14922"/>
    <cellStyle name="20% - Accent6 32" xfId="9172"/>
    <cellStyle name="20% - Accent6 4" xfId="406"/>
    <cellStyle name="20% - Accent6 4 10" xfId="2424"/>
    <cellStyle name="20% - Accent6 4 10 2" xfId="4363"/>
    <cellStyle name="20% - Accent6 4 10 2 2" xfId="11675"/>
    <cellStyle name="20% - Accent6 4 10 3" xfId="6034"/>
    <cellStyle name="20% - Accent6 4 10 3 2" xfId="13326"/>
    <cellStyle name="20% - Accent6 4 10 4" xfId="7618"/>
    <cellStyle name="20% - Accent6 4 10 4 2" xfId="14867"/>
    <cellStyle name="20% - Accent6 4 10 5" xfId="10132"/>
    <cellStyle name="20% - Accent6 4 11" xfId="2841"/>
    <cellStyle name="20% - Accent6 4 11 2" xfId="4364"/>
    <cellStyle name="20% - Accent6 4 11 2 2" xfId="11676"/>
    <cellStyle name="20% - Accent6 4 11 3" xfId="6033"/>
    <cellStyle name="20% - Accent6 4 11 3 2" xfId="13325"/>
    <cellStyle name="20% - Accent6 4 11 4" xfId="7617"/>
    <cellStyle name="20% - Accent6 4 11 4 2" xfId="14866"/>
    <cellStyle name="20% - Accent6 4 11 5" xfId="10517"/>
    <cellStyle name="20% - Accent6 4 12" xfId="2987"/>
    <cellStyle name="20% - Accent6 4 12 2" xfId="4365"/>
    <cellStyle name="20% - Accent6 4 12 2 2" xfId="11677"/>
    <cellStyle name="20% - Accent6 4 12 3" xfId="6032"/>
    <cellStyle name="20% - Accent6 4 12 3 2" xfId="13324"/>
    <cellStyle name="20% - Accent6 4 12 4" xfId="7616"/>
    <cellStyle name="20% - Accent6 4 12 4 2" xfId="14865"/>
    <cellStyle name="20% - Accent6 4 12 5" xfId="10640"/>
    <cellStyle name="20% - Accent6 4 13" xfId="3357"/>
    <cellStyle name="20% - Accent6 4 13 2" xfId="4366"/>
    <cellStyle name="20% - Accent6 4 13 2 2" xfId="11678"/>
    <cellStyle name="20% - Accent6 4 13 3" xfId="6031"/>
    <cellStyle name="20% - Accent6 4 13 3 2" xfId="13323"/>
    <cellStyle name="20% - Accent6 4 13 4" xfId="7615"/>
    <cellStyle name="20% - Accent6 4 13 4 2" xfId="14864"/>
    <cellStyle name="20% - Accent6 4 13 5" xfId="10751"/>
    <cellStyle name="20% - Accent6 4 14" xfId="4362"/>
    <cellStyle name="20% - Accent6 4 14 2" xfId="11674"/>
    <cellStyle name="20% - Accent6 4 15" xfId="6035"/>
    <cellStyle name="20% - Accent6 4 15 2" xfId="13327"/>
    <cellStyle name="20% - Accent6 4 16" xfId="7619"/>
    <cellStyle name="20% - Accent6 4 16 2" xfId="14868"/>
    <cellStyle name="20% - Accent6 4 17" xfId="9219"/>
    <cellStyle name="20% - Accent6 4 2" xfId="561"/>
    <cellStyle name="20% - Accent6 4 2 10" xfId="2838"/>
    <cellStyle name="20% - Accent6 4 2 10 2" xfId="4368"/>
    <cellStyle name="20% - Accent6 4 2 10 2 2" xfId="11680"/>
    <cellStyle name="20% - Accent6 4 2 10 3" xfId="6029"/>
    <cellStyle name="20% - Accent6 4 2 10 3 2" xfId="13321"/>
    <cellStyle name="20% - Accent6 4 2 10 4" xfId="7612"/>
    <cellStyle name="20% - Accent6 4 2 10 4 2" xfId="14862"/>
    <cellStyle name="20% - Accent6 4 2 10 5" xfId="10515"/>
    <cellStyle name="20% - Accent6 4 2 11" xfId="3459"/>
    <cellStyle name="20% - Accent6 4 2 11 2" xfId="4369"/>
    <cellStyle name="20% - Accent6 4 2 11 2 2" xfId="11681"/>
    <cellStyle name="20% - Accent6 4 2 11 3" xfId="6028"/>
    <cellStyle name="20% - Accent6 4 2 11 3 2" xfId="13320"/>
    <cellStyle name="20% - Accent6 4 2 11 4" xfId="7611"/>
    <cellStyle name="20% - Accent6 4 2 11 4 2" xfId="14861"/>
    <cellStyle name="20% - Accent6 4 2 11 5" xfId="10837"/>
    <cellStyle name="20% - Accent6 4 2 12" xfId="4367"/>
    <cellStyle name="20% - Accent6 4 2 12 2" xfId="11679"/>
    <cellStyle name="20% - Accent6 4 2 13" xfId="6030"/>
    <cellStyle name="20% - Accent6 4 2 13 2" xfId="13322"/>
    <cellStyle name="20% - Accent6 4 2 14" xfId="7613"/>
    <cellStyle name="20% - Accent6 4 2 14 2" xfId="14863"/>
    <cellStyle name="20% - Accent6 4 2 15" xfId="9304"/>
    <cellStyle name="20% - Accent6 4 2 2" xfId="934"/>
    <cellStyle name="20% - Accent6 4 2 2 2" xfId="4370"/>
    <cellStyle name="20% - Accent6 4 2 2 2 2" xfId="11682"/>
    <cellStyle name="20% - Accent6 4 2 2 3" xfId="6027"/>
    <cellStyle name="20% - Accent6 4 2 2 3 2" xfId="13319"/>
    <cellStyle name="20% - Accent6 4 2 2 4" xfId="7610"/>
    <cellStyle name="20% - Accent6 4 2 2 4 2" xfId="14860"/>
    <cellStyle name="20% - Accent6 4 2 2 5" xfId="9566"/>
    <cellStyle name="20% - Accent6 4 2 3" xfId="1377"/>
    <cellStyle name="20% - Accent6 4 2 3 2" xfId="4371"/>
    <cellStyle name="20% - Accent6 4 2 3 2 2" xfId="11683"/>
    <cellStyle name="20% - Accent6 4 2 3 3" xfId="6026"/>
    <cellStyle name="20% - Accent6 4 2 3 3 2" xfId="13318"/>
    <cellStyle name="20% - Accent6 4 2 3 4" xfId="7609"/>
    <cellStyle name="20% - Accent6 4 2 3 4 2" xfId="14859"/>
    <cellStyle name="20% - Accent6 4 2 3 5" xfId="9760"/>
    <cellStyle name="20% - Accent6 4 2 4" xfId="1722"/>
    <cellStyle name="20% - Accent6 4 2 4 2" xfId="4372"/>
    <cellStyle name="20% - Accent6 4 2 4 2 2" xfId="11684"/>
    <cellStyle name="20% - Accent6 4 2 4 3" xfId="6025"/>
    <cellStyle name="20% - Accent6 4 2 4 3 2" xfId="13317"/>
    <cellStyle name="20% - Accent6 4 2 4 4" xfId="7608"/>
    <cellStyle name="20% - Accent6 4 2 4 4 2" xfId="14858"/>
    <cellStyle name="20% - Accent6 4 2 4 5" xfId="9898"/>
    <cellStyle name="20% - Accent6 4 2 5" xfId="1895"/>
    <cellStyle name="20% - Accent6 4 2 5 2" xfId="4373"/>
    <cellStyle name="20% - Accent6 4 2 5 2 2" xfId="11685"/>
    <cellStyle name="20% - Accent6 4 2 5 3" xfId="6024"/>
    <cellStyle name="20% - Accent6 4 2 5 3 2" xfId="13316"/>
    <cellStyle name="20% - Accent6 4 2 5 4" xfId="7607"/>
    <cellStyle name="20% - Accent6 4 2 5 4 2" xfId="14857"/>
    <cellStyle name="20% - Accent6 4 2 5 5" xfId="9925"/>
    <cellStyle name="20% - Accent6 4 2 6" xfId="2132"/>
    <cellStyle name="20% - Accent6 4 2 6 2" xfId="4374"/>
    <cellStyle name="20% - Accent6 4 2 6 2 2" xfId="11686"/>
    <cellStyle name="20% - Accent6 4 2 6 3" xfId="6023"/>
    <cellStyle name="20% - Accent6 4 2 6 3 2" xfId="13315"/>
    <cellStyle name="20% - Accent6 4 2 6 4" xfId="7606"/>
    <cellStyle name="20% - Accent6 4 2 6 4 2" xfId="14856"/>
    <cellStyle name="20% - Accent6 4 2 6 5" xfId="9960"/>
    <cellStyle name="20% - Accent6 4 2 7" xfId="2200"/>
    <cellStyle name="20% - Accent6 4 2 7 2" xfId="4375"/>
    <cellStyle name="20% - Accent6 4 2 7 2 2" xfId="11687"/>
    <cellStyle name="20% - Accent6 4 2 7 3" xfId="6022"/>
    <cellStyle name="20% - Accent6 4 2 7 3 2" xfId="13314"/>
    <cellStyle name="20% - Accent6 4 2 7 4" xfId="7605"/>
    <cellStyle name="20% - Accent6 4 2 7 4 2" xfId="14855"/>
    <cellStyle name="20% - Accent6 4 2 7 5" xfId="9980"/>
    <cellStyle name="20% - Accent6 4 2 8" xfId="2591"/>
    <cellStyle name="20% - Accent6 4 2 8 2" xfId="4376"/>
    <cellStyle name="20% - Accent6 4 2 8 2 2" xfId="11688"/>
    <cellStyle name="20% - Accent6 4 2 8 3" xfId="6021"/>
    <cellStyle name="20% - Accent6 4 2 8 3 2" xfId="13313"/>
    <cellStyle name="20% - Accent6 4 2 8 4" xfId="7604"/>
    <cellStyle name="20% - Accent6 4 2 8 4 2" xfId="14854"/>
    <cellStyle name="20% - Accent6 4 2 8 5" xfId="10285"/>
    <cellStyle name="20% - Accent6 4 2 9" xfId="2308"/>
    <cellStyle name="20% - Accent6 4 2 9 2" xfId="4377"/>
    <cellStyle name="20% - Accent6 4 2 9 2 2" xfId="11689"/>
    <cellStyle name="20% - Accent6 4 2 9 3" xfId="6020"/>
    <cellStyle name="20% - Accent6 4 2 9 3 2" xfId="13312"/>
    <cellStyle name="20% - Accent6 4 2 9 4" xfId="7603"/>
    <cellStyle name="20% - Accent6 4 2 9 4 2" xfId="14853"/>
    <cellStyle name="20% - Accent6 4 2 9 5" xfId="10028"/>
    <cellStyle name="20% - Accent6 4 3" xfId="592"/>
    <cellStyle name="20% - Accent6 4 3 10" xfId="2880"/>
    <cellStyle name="20% - Accent6 4 3 10 2" xfId="4379"/>
    <cellStyle name="20% - Accent6 4 3 10 2 2" xfId="11691"/>
    <cellStyle name="20% - Accent6 4 3 10 3" xfId="6018"/>
    <cellStyle name="20% - Accent6 4 3 10 3 2" xfId="13310"/>
    <cellStyle name="20% - Accent6 4 3 10 4" xfId="7601"/>
    <cellStyle name="20% - Accent6 4 3 10 4 2" xfId="14851"/>
    <cellStyle name="20% - Accent6 4 3 10 5" xfId="10548"/>
    <cellStyle name="20% - Accent6 4 3 11" xfId="3491"/>
    <cellStyle name="20% - Accent6 4 3 11 2" xfId="4380"/>
    <cellStyle name="20% - Accent6 4 3 11 2 2" xfId="11692"/>
    <cellStyle name="20% - Accent6 4 3 11 3" xfId="6017"/>
    <cellStyle name="20% - Accent6 4 3 11 3 2" xfId="13309"/>
    <cellStyle name="20% - Accent6 4 3 11 4" xfId="7600"/>
    <cellStyle name="20% - Accent6 4 3 11 4 2" xfId="14850"/>
    <cellStyle name="20% - Accent6 4 3 11 5" xfId="10869"/>
    <cellStyle name="20% - Accent6 4 3 12" xfId="4378"/>
    <cellStyle name="20% - Accent6 4 3 12 2" xfId="11690"/>
    <cellStyle name="20% - Accent6 4 3 13" xfId="6019"/>
    <cellStyle name="20% - Accent6 4 3 13 2" xfId="13311"/>
    <cellStyle name="20% - Accent6 4 3 14" xfId="7602"/>
    <cellStyle name="20% - Accent6 4 3 14 2" xfId="14852"/>
    <cellStyle name="20% - Accent6 4 3 15" xfId="9334"/>
    <cellStyle name="20% - Accent6 4 3 2" xfId="964"/>
    <cellStyle name="20% - Accent6 4 3 2 2" xfId="4381"/>
    <cellStyle name="20% - Accent6 4 3 2 2 2" xfId="11693"/>
    <cellStyle name="20% - Accent6 4 3 2 3" xfId="6016"/>
    <cellStyle name="20% - Accent6 4 3 2 3 2" xfId="13308"/>
    <cellStyle name="20% - Accent6 4 3 2 4" xfId="7599"/>
    <cellStyle name="20% - Accent6 4 3 2 4 2" xfId="14849"/>
    <cellStyle name="20% - Accent6 4 3 2 5" xfId="9595"/>
    <cellStyle name="20% - Accent6 4 3 3" xfId="1410"/>
    <cellStyle name="20% - Accent6 4 3 3 2" xfId="4382"/>
    <cellStyle name="20% - Accent6 4 3 3 2 2" xfId="11694"/>
    <cellStyle name="20% - Accent6 4 3 3 3" xfId="6015"/>
    <cellStyle name="20% - Accent6 4 3 3 3 2" xfId="13307"/>
    <cellStyle name="20% - Accent6 4 3 3 4" xfId="7598"/>
    <cellStyle name="20% - Accent6 4 3 3 4 2" xfId="14848"/>
    <cellStyle name="20% - Accent6 4 3 3 5" xfId="9792"/>
    <cellStyle name="20% - Accent6 4 3 4" xfId="1723"/>
    <cellStyle name="20% - Accent6 4 3 5" xfId="1892"/>
    <cellStyle name="20% - Accent6 4 3 6" xfId="2131"/>
    <cellStyle name="20% - Accent6 4 3 7" xfId="2199"/>
    <cellStyle name="20% - Accent6 4 3 8" xfId="2624"/>
    <cellStyle name="20% - Accent6 4 3 8 2" xfId="4387"/>
    <cellStyle name="20% - Accent6 4 3 8 2 2" xfId="11699"/>
    <cellStyle name="20% - Accent6 4 3 8 3" xfId="6006"/>
    <cellStyle name="20% - Accent6 4 3 8 3 2" xfId="13298"/>
    <cellStyle name="20% - Accent6 4 3 8 4" xfId="7593"/>
    <cellStyle name="20% - Accent6 4 3 8 4 2" xfId="14843"/>
    <cellStyle name="20% - Accent6 4 3 8 5" xfId="10317"/>
    <cellStyle name="20% - Accent6 4 3 9" xfId="2499"/>
    <cellStyle name="20% - Accent6 4 3 9 2" xfId="4388"/>
    <cellStyle name="20% - Accent6 4 3 9 2 2" xfId="11700"/>
    <cellStyle name="20% - Accent6 4 3 9 3" xfId="6005"/>
    <cellStyle name="20% - Accent6 4 3 9 3 2" xfId="13297"/>
    <cellStyle name="20% - Accent6 4 3 9 4" xfId="7592"/>
    <cellStyle name="20% - Accent6 4 3 9 4 2" xfId="14842"/>
    <cellStyle name="20% - Accent6 4 3 9 5" xfId="10197"/>
    <cellStyle name="20% - Accent6 4 4" xfId="786"/>
    <cellStyle name="20% - Accent6 4 4 2" xfId="4389"/>
    <cellStyle name="20% - Accent6 4 4 2 2" xfId="11701"/>
    <cellStyle name="20% - Accent6 4 4 3" xfId="6004"/>
    <cellStyle name="20% - Accent6 4 4 3 2" xfId="13296"/>
    <cellStyle name="20% - Accent6 4 4 4" xfId="7591"/>
    <cellStyle name="20% - Accent6 4 4 4 2" xfId="14841"/>
    <cellStyle name="20% - Accent6 4 4 5" xfId="9463"/>
    <cellStyle name="20% - Accent6 4 5" xfId="851"/>
    <cellStyle name="20% - Accent6 4 5 2" xfId="4390"/>
    <cellStyle name="20% - Accent6 4 5 2 2" xfId="11702"/>
    <cellStyle name="20% - Accent6 4 5 3" xfId="6003"/>
    <cellStyle name="20% - Accent6 4 5 3 2" xfId="13295"/>
    <cellStyle name="20% - Accent6 4 5 4" xfId="7590"/>
    <cellStyle name="20% - Accent6 4 5 4 2" xfId="14840"/>
    <cellStyle name="20% - Accent6 4 5 5" xfId="9496"/>
    <cellStyle name="20% - Accent6 4 6" xfId="1721"/>
    <cellStyle name="20% - Accent6 4 7" xfId="1898"/>
    <cellStyle name="20% - Accent6 4 8" xfId="2133"/>
    <cellStyle name="20% - Accent6 4 9" xfId="2201"/>
    <cellStyle name="20% - Accent6 5" xfId="449"/>
    <cellStyle name="20% - Accent6 5 10" xfId="2480"/>
    <cellStyle name="20% - Accent6 5 10 2" xfId="4396"/>
    <cellStyle name="20% - Accent6 5 10 2 2" xfId="11708"/>
    <cellStyle name="20% - Accent6 5 10 3" xfId="5997"/>
    <cellStyle name="20% - Accent6 5 10 3 2" xfId="13289"/>
    <cellStyle name="20% - Accent6 5 10 4" xfId="7588"/>
    <cellStyle name="20% - Accent6 5 10 4 2" xfId="14838"/>
    <cellStyle name="20% - Accent6 5 10 5" xfId="10178"/>
    <cellStyle name="20% - Accent6 5 11" xfId="2861"/>
    <cellStyle name="20% - Accent6 5 11 2" xfId="4397"/>
    <cellStyle name="20% - Accent6 5 11 2 2" xfId="11709"/>
    <cellStyle name="20% - Accent6 5 11 3" xfId="5996"/>
    <cellStyle name="20% - Accent6 5 11 3 2" xfId="13288"/>
    <cellStyle name="20% - Accent6 5 11 4" xfId="7587"/>
    <cellStyle name="20% - Accent6 5 11 4 2" xfId="14837"/>
    <cellStyle name="20% - Accent6 5 11 5" xfId="10534"/>
    <cellStyle name="20% - Accent6 5 12" xfId="2992"/>
    <cellStyle name="20% - Accent6 5 12 2" xfId="4398"/>
    <cellStyle name="20% - Accent6 5 12 2 2" xfId="11710"/>
    <cellStyle name="20% - Accent6 5 12 3" xfId="5995"/>
    <cellStyle name="20% - Accent6 5 12 3 2" xfId="13287"/>
    <cellStyle name="20% - Accent6 5 12 4" xfId="7586"/>
    <cellStyle name="20% - Accent6 5 12 4 2" xfId="14836"/>
    <cellStyle name="20% - Accent6 5 12 5" xfId="10642"/>
    <cellStyle name="20% - Accent6 5 13" xfId="3385"/>
    <cellStyle name="20% - Accent6 5 13 2" xfId="4399"/>
    <cellStyle name="20% - Accent6 5 13 2 2" xfId="11711"/>
    <cellStyle name="20% - Accent6 5 13 3" xfId="5994"/>
    <cellStyle name="20% - Accent6 5 13 3 2" xfId="13286"/>
    <cellStyle name="20% - Accent6 5 13 4" xfId="7585"/>
    <cellStyle name="20% - Accent6 5 13 4 2" xfId="14835"/>
    <cellStyle name="20% - Accent6 5 13 5" xfId="10772"/>
    <cellStyle name="20% - Accent6 5 14" xfId="4395"/>
    <cellStyle name="20% - Accent6 5 14 2" xfId="11707"/>
    <cellStyle name="20% - Accent6 5 15" xfId="5998"/>
    <cellStyle name="20% - Accent6 5 15 2" xfId="13290"/>
    <cellStyle name="20% - Accent6 5 16" xfId="7589"/>
    <cellStyle name="20% - Accent6 5 16 2" xfId="14839"/>
    <cellStyle name="20% - Accent6 5 17" xfId="9240"/>
    <cellStyle name="20% - Accent6 5 2" xfId="586"/>
    <cellStyle name="20% - Accent6 5 2 10" xfId="7584"/>
    <cellStyle name="20% - Accent6 5 2 10 2" xfId="14834"/>
    <cellStyle name="20% - Accent6 5 2 11" xfId="9328"/>
    <cellStyle name="20% - Accent6 5 2 2" xfId="959"/>
    <cellStyle name="20% - Accent6 5 2 2 2" xfId="4401"/>
    <cellStyle name="20% - Accent6 5 2 2 2 2" xfId="11713"/>
    <cellStyle name="20% - Accent6 5 2 2 3" xfId="5992"/>
    <cellStyle name="20% - Accent6 5 2 2 3 2" xfId="13284"/>
    <cellStyle name="20% - Accent6 5 2 2 4" xfId="7583"/>
    <cellStyle name="20% - Accent6 5 2 2 4 2" xfId="14833"/>
    <cellStyle name="20% - Accent6 5 2 2 5" xfId="9590"/>
    <cellStyle name="20% - Accent6 5 2 3" xfId="1404"/>
    <cellStyle name="20% - Accent6 5 2 3 2" xfId="4402"/>
    <cellStyle name="20% - Accent6 5 2 3 2 2" xfId="11714"/>
    <cellStyle name="20% - Accent6 5 2 3 3" xfId="5991"/>
    <cellStyle name="20% - Accent6 5 2 3 3 2" xfId="13283"/>
    <cellStyle name="20% - Accent6 5 2 3 4" xfId="7582"/>
    <cellStyle name="20% - Accent6 5 2 3 4 2" xfId="14832"/>
    <cellStyle name="20% - Accent6 5 2 3 5" xfId="9786"/>
    <cellStyle name="20% - Accent6 5 2 4" xfId="2618"/>
    <cellStyle name="20% - Accent6 5 2 4 2" xfId="4403"/>
    <cellStyle name="20% - Accent6 5 2 4 2 2" xfId="11715"/>
    <cellStyle name="20% - Accent6 5 2 4 3" xfId="5990"/>
    <cellStyle name="20% - Accent6 5 2 4 3 2" xfId="13282"/>
    <cellStyle name="20% - Accent6 5 2 4 4" xfId="7581"/>
    <cellStyle name="20% - Accent6 5 2 4 4 2" xfId="14831"/>
    <cellStyle name="20% - Accent6 5 2 4 5" xfId="10311"/>
    <cellStyle name="20% - Accent6 5 2 5" xfId="2349"/>
    <cellStyle name="20% - Accent6 5 2 5 2" xfId="4404"/>
    <cellStyle name="20% - Accent6 5 2 5 2 2" xfId="11716"/>
    <cellStyle name="20% - Accent6 5 2 5 3" xfId="5989"/>
    <cellStyle name="20% - Accent6 5 2 5 3 2" xfId="13281"/>
    <cellStyle name="20% - Accent6 5 2 5 4" xfId="7580"/>
    <cellStyle name="20% - Accent6 5 2 5 4 2" xfId="14830"/>
    <cellStyle name="20% - Accent6 5 2 5 5" xfId="10068"/>
    <cellStyle name="20% - Accent6 5 2 6" xfId="2773"/>
    <cellStyle name="20% - Accent6 5 2 6 2" xfId="4405"/>
    <cellStyle name="20% - Accent6 5 2 6 2 2" xfId="11717"/>
    <cellStyle name="20% - Accent6 5 2 6 3" xfId="5988"/>
    <cellStyle name="20% - Accent6 5 2 6 3 2" xfId="13280"/>
    <cellStyle name="20% - Accent6 5 2 6 4" xfId="7579"/>
    <cellStyle name="20% - Accent6 5 2 6 4 2" xfId="14829"/>
    <cellStyle name="20% - Accent6 5 2 6 5" xfId="10455"/>
    <cellStyle name="20% - Accent6 5 2 7" xfId="3485"/>
    <cellStyle name="20% - Accent6 5 2 7 2" xfId="4406"/>
    <cellStyle name="20% - Accent6 5 2 7 2 2" xfId="11718"/>
    <cellStyle name="20% - Accent6 5 2 7 3" xfId="5987"/>
    <cellStyle name="20% - Accent6 5 2 7 3 2" xfId="13279"/>
    <cellStyle name="20% - Accent6 5 2 7 4" xfId="7578"/>
    <cellStyle name="20% - Accent6 5 2 7 4 2" xfId="14828"/>
    <cellStyle name="20% - Accent6 5 2 7 5" xfId="10863"/>
    <cellStyle name="20% - Accent6 5 2 8" xfId="4400"/>
    <cellStyle name="20% - Accent6 5 2 8 2" xfId="11712"/>
    <cellStyle name="20% - Accent6 5 2 9" xfId="5993"/>
    <cellStyle name="20% - Accent6 5 2 9 2" xfId="13285"/>
    <cellStyle name="20% - Accent6 5 3" xfId="623"/>
    <cellStyle name="20% - Accent6 5 3 10" xfId="7577"/>
    <cellStyle name="20% - Accent6 5 3 10 2" xfId="14827"/>
    <cellStyle name="20% - Accent6 5 3 11" xfId="9363"/>
    <cellStyle name="20% - Accent6 5 3 2" xfId="996"/>
    <cellStyle name="20% - Accent6 5 3 2 2" xfId="4408"/>
    <cellStyle name="20% - Accent6 5 3 2 2 2" xfId="11720"/>
    <cellStyle name="20% - Accent6 5 3 2 3" xfId="5985"/>
    <cellStyle name="20% - Accent6 5 3 2 3 2" xfId="13277"/>
    <cellStyle name="20% - Accent6 5 3 2 4" xfId="7576"/>
    <cellStyle name="20% - Accent6 5 3 2 4 2" xfId="14826"/>
    <cellStyle name="20% - Accent6 5 3 2 5" xfId="9625"/>
    <cellStyle name="20% - Accent6 5 3 3" xfId="1441"/>
    <cellStyle name="20% - Accent6 5 3 3 2" xfId="4409"/>
    <cellStyle name="20% - Accent6 5 3 3 2 2" xfId="11721"/>
    <cellStyle name="20% - Accent6 5 3 3 3" xfId="5984"/>
    <cellStyle name="20% - Accent6 5 3 3 3 2" xfId="13276"/>
    <cellStyle name="20% - Accent6 5 3 3 4" xfId="7575"/>
    <cellStyle name="20% - Accent6 5 3 3 4 2" xfId="14825"/>
    <cellStyle name="20% - Accent6 5 3 3 5" xfId="9823"/>
    <cellStyle name="20% - Accent6 5 3 4" xfId="2657"/>
    <cellStyle name="20% - Accent6 5 3 4 2" xfId="4410"/>
    <cellStyle name="20% - Accent6 5 3 4 2 2" xfId="11722"/>
    <cellStyle name="20% - Accent6 5 3 4 3" xfId="5983"/>
    <cellStyle name="20% - Accent6 5 3 4 3 2" xfId="13275"/>
    <cellStyle name="20% - Accent6 5 3 4 4" xfId="7574"/>
    <cellStyle name="20% - Accent6 5 3 4 4 2" xfId="14824"/>
    <cellStyle name="20% - Accent6 5 3 4 5" xfId="10350"/>
    <cellStyle name="20% - Accent6 5 3 5" xfId="2325"/>
    <cellStyle name="20% - Accent6 5 3 5 2" xfId="4411"/>
    <cellStyle name="20% - Accent6 5 3 5 2 2" xfId="11723"/>
    <cellStyle name="20% - Accent6 5 3 5 3" xfId="5982"/>
    <cellStyle name="20% - Accent6 5 3 5 3 2" xfId="13274"/>
    <cellStyle name="20% - Accent6 5 3 5 4" xfId="7573"/>
    <cellStyle name="20% - Accent6 5 3 5 4 2" xfId="14823"/>
    <cellStyle name="20% - Accent6 5 3 5 5" xfId="10044"/>
    <cellStyle name="20% - Accent6 5 3 6" xfId="2854"/>
    <cellStyle name="20% - Accent6 5 3 6 2" xfId="4412"/>
    <cellStyle name="20% - Accent6 5 3 6 2 2" xfId="11724"/>
    <cellStyle name="20% - Accent6 5 3 6 3" xfId="5981"/>
    <cellStyle name="20% - Accent6 5 3 6 3 2" xfId="13273"/>
    <cellStyle name="20% - Accent6 5 3 6 4" xfId="7572"/>
    <cellStyle name="20% - Accent6 5 3 6 4 2" xfId="14822"/>
    <cellStyle name="20% - Accent6 5 3 6 5" xfId="10528"/>
    <cellStyle name="20% - Accent6 5 3 7" xfId="3524"/>
    <cellStyle name="20% - Accent6 5 3 7 2" xfId="4413"/>
    <cellStyle name="20% - Accent6 5 3 7 2 2" xfId="11725"/>
    <cellStyle name="20% - Accent6 5 3 7 3" xfId="5980"/>
    <cellStyle name="20% - Accent6 5 3 7 3 2" xfId="13272"/>
    <cellStyle name="20% - Accent6 5 3 7 4" xfId="7571"/>
    <cellStyle name="20% - Accent6 5 3 7 4 2" xfId="14821"/>
    <cellStyle name="20% - Accent6 5 3 7 5" xfId="10900"/>
    <cellStyle name="20% - Accent6 5 3 8" xfId="4407"/>
    <cellStyle name="20% - Accent6 5 3 8 2" xfId="11719"/>
    <cellStyle name="20% - Accent6 5 3 9" xfId="5986"/>
    <cellStyle name="20% - Accent6 5 3 9 2" xfId="13278"/>
    <cellStyle name="20% - Accent6 5 4" xfId="838"/>
    <cellStyle name="20% - Accent6 5 4 2" xfId="4414"/>
    <cellStyle name="20% - Accent6 5 4 2 2" xfId="11726"/>
    <cellStyle name="20% - Accent6 5 4 3" xfId="5979"/>
    <cellStyle name="20% - Accent6 5 4 3 2" xfId="13271"/>
    <cellStyle name="20% - Accent6 5 4 4" xfId="7570"/>
    <cellStyle name="20% - Accent6 5 4 4 2" xfId="14820"/>
    <cellStyle name="20% - Accent6 5 4 5" xfId="9491"/>
    <cellStyle name="20% - Accent6 5 5" xfId="1283"/>
    <cellStyle name="20% - Accent6 5 5 2" xfId="4415"/>
    <cellStyle name="20% - Accent6 5 5 2 2" xfId="11727"/>
    <cellStyle name="20% - Accent6 5 5 3" xfId="5978"/>
    <cellStyle name="20% - Accent6 5 5 3 2" xfId="13270"/>
    <cellStyle name="20% - Accent6 5 5 4" xfId="7569"/>
    <cellStyle name="20% - Accent6 5 5 4 2" xfId="14819"/>
    <cellStyle name="20% - Accent6 5 5 5" xfId="9695"/>
    <cellStyle name="20% - Accent6 5 6" xfId="1724"/>
    <cellStyle name="20% - Accent6 5 7" xfId="1889"/>
    <cellStyle name="20% - Accent6 5 8" xfId="2130"/>
    <cellStyle name="20% - Accent6 5 9" xfId="2198"/>
    <cellStyle name="20% - Accent6 6" xfId="424"/>
    <cellStyle name="20% - Accent6 7" xfId="498"/>
    <cellStyle name="20% - Accent6 7 10" xfId="4421"/>
    <cellStyle name="20% - Accent6 7 10 2" xfId="11733"/>
    <cellStyle name="20% - Accent6 7 11" xfId="5972"/>
    <cellStyle name="20% - Accent6 7 11 2" xfId="13264"/>
    <cellStyle name="20% - Accent6 7 12" xfId="7568"/>
    <cellStyle name="20% - Accent6 7 12 2" xfId="14818"/>
    <cellStyle name="20% - Accent6 7 13" xfId="9256"/>
    <cellStyle name="20% - Accent6 7 2" xfId="607"/>
    <cellStyle name="20% - Accent6 7 2 10" xfId="7567"/>
    <cellStyle name="20% - Accent6 7 2 10 2" xfId="14817"/>
    <cellStyle name="20% - Accent6 7 2 11" xfId="9349"/>
    <cellStyle name="20% - Accent6 7 2 2" xfId="980"/>
    <cellStyle name="20% - Accent6 7 2 2 2" xfId="4423"/>
    <cellStyle name="20% - Accent6 7 2 2 2 2" xfId="11735"/>
    <cellStyle name="20% - Accent6 7 2 2 3" xfId="5970"/>
    <cellStyle name="20% - Accent6 7 2 2 3 2" xfId="13262"/>
    <cellStyle name="20% - Accent6 7 2 2 4" xfId="7566"/>
    <cellStyle name="20% - Accent6 7 2 2 4 2" xfId="14816"/>
    <cellStyle name="20% - Accent6 7 2 2 5" xfId="9611"/>
    <cellStyle name="20% - Accent6 7 2 3" xfId="1427"/>
    <cellStyle name="20% - Accent6 7 2 3 2" xfId="4424"/>
    <cellStyle name="20% - Accent6 7 2 3 2 2" xfId="11736"/>
    <cellStyle name="20% - Accent6 7 2 3 3" xfId="5969"/>
    <cellStyle name="20% - Accent6 7 2 3 3 2" xfId="13261"/>
    <cellStyle name="20% - Accent6 7 2 3 4" xfId="7565"/>
    <cellStyle name="20% - Accent6 7 2 3 4 2" xfId="14815"/>
    <cellStyle name="20% - Accent6 7 2 3 5" xfId="9809"/>
    <cellStyle name="20% - Accent6 7 2 4" xfId="2641"/>
    <cellStyle name="20% - Accent6 7 2 4 2" xfId="4425"/>
    <cellStyle name="20% - Accent6 7 2 4 2 2" xfId="11737"/>
    <cellStyle name="20% - Accent6 7 2 4 3" xfId="5968"/>
    <cellStyle name="20% - Accent6 7 2 4 3 2" xfId="13260"/>
    <cellStyle name="20% - Accent6 7 2 4 4" xfId="7564"/>
    <cellStyle name="20% - Accent6 7 2 4 4 2" xfId="14814"/>
    <cellStyle name="20% - Accent6 7 2 4 5" xfId="10334"/>
    <cellStyle name="20% - Accent6 7 2 5" xfId="2336"/>
    <cellStyle name="20% - Accent6 7 2 5 2" xfId="4426"/>
    <cellStyle name="20% - Accent6 7 2 5 2 2" xfId="11738"/>
    <cellStyle name="20% - Accent6 7 2 5 3" xfId="5967"/>
    <cellStyle name="20% - Accent6 7 2 5 3 2" xfId="13259"/>
    <cellStyle name="20% - Accent6 7 2 5 4" xfId="7563"/>
    <cellStyle name="20% - Accent6 7 2 5 4 2" xfId="14813"/>
    <cellStyle name="20% - Accent6 7 2 5 5" xfId="10055"/>
    <cellStyle name="20% - Accent6 7 2 6" xfId="2796"/>
    <cellStyle name="20% - Accent6 7 2 6 2" xfId="4427"/>
    <cellStyle name="20% - Accent6 7 2 6 2 2" xfId="11739"/>
    <cellStyle name="20% - Accent6 7 2 6 3" xfId="5966"/>
    <cellStyle name="20% - Accent6 7 2 6 3 2" xfId="13258"/>
    <cellStyle name="20% - Accent6 7 2 6 4" xfId="7562"/>
    <cellStyle name="20% - Accent6 7 2 6 4 2" xfId="14812"/>
    <cellStyle name="20% - Accent6 7 2 6 5" xfId="10476"/>
    <cellStyle name="20% - Accent6 7 2 7" xfId="3508"/>
    <cellStyle name="20% - Accent6 7 2 7 2" xfId="4428"/>
    <cellStyle name="20% - Accent6 7 2 7 2 2" xfId="11740"/>
    <cellStyle name="20% - Accent6 7 2 7 3" xfId="5965"/>
    <cellStyle name="20% - Accent6 7 2 7 3 2" xfId="13257"/>
    <cellStyle name="20% - Accent6 7 2 7 4" xfId="7561"/>
    <cellStyle name="20% - Accent6 7 2 7 4 2" xfId="14811"/>
    <cellStyle name="20% - Accent6 7 2 7 5" xfId="10886"/>
    <cellStyle name="20% - Accent6 7 2 8" xfId="4422"/>
    <cellStyle name="20% - Accent6 7 2 8 2" xfId="11734"/>
    <cellStyle name="20% - Accent6 7 2 9" xfId="5971"/>
    <cellStyle name="20% - Accent6 7 2 9 2" xfId="13263"/>
    <cellStyle name="20% - Accent6 7 3" xfId="639"/>
    <cellStyle name="20% - Accent6 7 3 10" xfId="7560"/>
    <cellStyle name="20% - Accent6 7 3 10 2" xfId="14810"/>
    <cellStyle name="20% - Accent6 7 3 11" xfId="9379"/>
    <cellStyle name="20% - Accent6 7 3 2" xfId="1012"/>
    <cellStyle name="20% - Accent6 7 3 2 2" xfId="4430"/>
    <cellStyle name="20% - Accent6 7 3 2 2 2" xfId="11742"/>
    <cellStyle name="20% - Accent6 7 3 2 3" xfId="5963"/>
    <cellStyle name="20% - Accent6 7 3 2 3 2" xfId="13255"/>
    <cellStyle name="20% - Accent6 7 3 2 4" xfId="7559"/>
    <cellStyle name="20% - Accent6 7 3 2 4 2" xfId="14809"/>
    <cellStyle name="20% - Accent6 7 3 2 5" xfId="9641"/>
    <cellStyle name="20% - Accent6 7 3 3" xfId="1457"/>
    <cellStyle name="20% - Accent6 7 3 3 2" xfId="4431"/>
    <cellStyle name="20% - Accent6 7 3 3 2 2" xfId="11743"/>
    <cellStyle name="20% - Accent6 7 3 3 3" xfId="5962"/>
    <cellStyle name="20% - Accent6 7 3 3 3 2" xfId="13254"/>
    <cellStyle name="20% - Accent6 7 3 3 4" xfId="7558"/>
    <cellStyle name="20% - Accent6 7 3 3 4 2" xfId="14808"/>
    <cellStyle name="20% - Accent6 7 3 3 5" xfId="9839"/>
    <cellStyle name="20% - Accent6 7 3 4" xfId="2673"/>
    <cellStyle name="20% - Accent6 7 3 4 2" xfId="4432"/>
    <cellStyle name="20% - Accent6 7 3 4 2 2" xfId="11744"/>
    <cellStyle name="20% - Accent6 7 3 4 3" xfId="5961"/>
    <cellStyle name="20% - Accent6 7 3 4 3 2" xfId="13253"/>
    <cellStyle name="20% - Accent6 7 3 4 4" xfId="7557"/>
    <cellStyle name="20% - Accent6 7 3 4 4 2" xfId="14807"/>
    <cellStyle name="20% - Accent6 7 3 4 5" xfId="10366"/>
    <cellStyle name="20% - Accent6 7 3 5" xfId="2896"/>
    <cellStyle name="20% - Accent6 7 3 5 2" xfId="4433"/>
    <cellStyle name="20% - Accent6 7 3 5 2 2" xfId="11745"/>
    <cellStyle name="20% - Accent6 7 3 5 3" xfId="5960"/>
    <cellStyle name="20% - Accent6 7 3 5 3 2" xfId="13252"/>
    <cellStyle name="20% - Accent6 7 3 5 4" xfId="7556"/>
    <cellStyle name="20% - Accent6 7 3 5 4 2" xfId="14806"/>
    <cellStyle name="20% - Accent6 7 3 5 5" xfId="10564"/>
    <cellStyle name="20% - Accent6 7 3 6" xfId="3010"/>
    <cellStyle name="20% - Accent6 7 3 6 2" xfId="4434"/>
    <cellStyle name="20% - Accent6 7 3 6 2 2" xfId="11746"/>
    <cellStyle name="20% - Accent6 7 3 6 3" xfId="5959"/>
    <cellStyle name="20% - Accent6 7 3 6 3 2" xfId="13251"/>
    <cellStyle name="20% - Accent6 7 3 6 4" xfId="7555"/>
    <cellStyle name="20% - Accent6 7 3 6 4 2" xfId="14805"/>
    <cellStyle name="20% - Accent6 7 3 6 5" xfId="10656"/>
    <cellStyle name="20% - Accent6 7 3 7" xfId="3540"/>
    <cellStyle name="20% - Accent6 7 3 7 2" xfId="4435"/>
    <cellStyle name="20% - Accent6 7 3 7 2 2" xfId="11747"/>
    <cellStyle name="20% - Accent6 7 3 7 3" xfId="5958"/>
    <cellStyle name="20% - Accent6 7 3 7 3 2" xfId="13250"/>
    <cellStyle name="20% - Accent6 7 3 7 4" xfId="7554"/>
    <cellStyle name="20% - Accent6 7 3 7 4 2" xfId="14804"/>
    <cellStyle name="20% - Accent6 7 3 7 5" xfId="10916"/>
    <cellStyle name="20% - Accent6 7 3 8" xfId="4429"/>
    <cellStyle name="20% - Accent6 7 3 8 2" xfId="11741"/>
    <cellStyle name="20% - Accent6 7 3 9" xfId="5964"/>
    <cellStyle name="20% - Accent6 7 3 9 2" xfId="13256"/>
    <cellStyle name="20% - Accent6 7 4" xfId="876"/>
    <cellStyle name="20% - Accent6 7 4 2" xfId="4436"/>
    <cellStyle name="20% - Accent6 7 4 2 2" xfId="11748"/>
    <cellStyle name="20% - Accent6 7 4 3" xfId="5957"/>
    <cellStyle name="20% - Accent6 7 4 3 2" xfId="13249"/>
    <cellStyle name="20% - Accent6 7 4 4" xfId="7553"/>
    <cellStyle name="20% - Accent6 7 4 4 2" xfId="14803"/>
    <cellStyle name="20% - Accent6 7 4 5" xfId="9513"/>
    <cellStyle name="20% - Accent6 7 5" xfId="1318"/>
    <cellStyle name="20% - Accent6 7 5 2" xfId="4437"/>
    <cellStyle name="20% - Accent6 7 5 2 2" xfId="11749"/>
    <cellStyle name="20% - Accent6 7 5 3" xfId="5956"/>
    <cellStyle name="20% - Accent6 7 5 3 2" xfId="13248"/>
    <cellStyle name="20% - Accent6 7 5 4" xfId="7552"/>
    <cellStyle name="20% - Accent6 7 5 4 2" xfId="14802"/>
    <cellStyle name="20% - Accent6 7 5 5" xfId="9711"/>
    <cellStyle name="20% - Accent6 7 6" xfId="2527"/>
    <cellStyle name="20% - Accent6 7 6 2" xfId="4438"/>
    <cellStyle name="20% - Accent6 7 6 2 2" xfId="11750"/>
    <cellStyle name="20% - Accent6 7 6 3" xfId="5955"/>
    <cellStyle name="20% - Accent6 7 6 3 2" xfId="13247"/>
    <cellStyle name="20% - Accent6 7 6 4" xfId="7551"/>
    <cellStyle name="20% - Accent6 7 6 4 2" xfId="14801"/>
    <cellStyle name="20% - Accent6 7 6 5" xfId="10222"/>
    <cellStyle name="20% - Accent6 7 7" xfId="2445"/>
    <cellStyle name="20% - Accent6 7 7 2" xfId="4439"/>
    <cellStyle name="20% - Accent6 7 7 2 2" xfId="11751"/>
    <cellStyle name="20% - Accent6 7 7 3" xfId="5954"/>
    <cellStyle name="20% - Accent6 7 7 3 2" xfId="13246"/>
    <cellStyle name="20% - Accent6 7 7 4" xfId="7550"/>
    <cellStyle name="20% - Accent6 7 7 4 2" xfId="14800"/>
    <cellStyle name="20% - Accent6 7 7 5" xfId="10150"/>
    <cellStyle name="20% - Accent6 7 8" xfId="2778"/>
    <cellStyle name="20% - Accent6 7 8 2" xfId="4440"/>
    <cellStyle name="20% - Accent6 7 8 2 2" xfId="11752"/>
    <cellStyle name="20% - Accent6 7 8 3" xfId="5953"/>
    <cellStyle name="20% - Accent6 7 8 3 2" xfId="13245"/>
    <cellStyle name="20% - Accent6 7 8 4" xfId="7549"/>
    <cellStyle name="20% - Accent6 7 8 4 2" xfId="14799"/>
    <cellStyle name="20% - Accent6 7 8 5" xfId="10459"/>
    <cellStyle name="20% - Accent6 7 9" xfId="3403"/>
    <cellStyle name="20% - Accent6 7 9 2" xfId="4441"/>
    <cellStyle name="20% - Accent6 7 9 2 2" xfId="11753"/>
    <cellStyle name="20% - Accent6 7 9 3" xfId="5952"/>
    <cellStyle name="20% - Accent6 7 9 3 2" xfId="13244"/>
    <cellStyle name="20% - Accent6 7 9 4" xfId="7548"/>
    <cellStyle name="20% - Accent6 7 9 4 2" xfId="14798"/>
    <cellStyle name="20% - Accent6 7 9 5" xfId="10788"/>
    <cellStyle name="20% - Accent6 8" xfId="514"/>
    <cellStyle name="20% - Accent6 8 10" xfId="7547"/>
    <cellStyle name="20% - Accent6 8 10 2" xfId="14797"/>
    <cellStyle name="20% - Accent6 8 11" xfId="9266"/>
    <cellStyle name="20% - Accent6 8 2" xfId="890"/>
    <cellStyle name="20% - Accent6 8 2 2" xfId="4443"/>
    <cellStyle name="20% - Accent6 8 2 2 2" xfId="11755"/>
    <cellStyle name="20% - Accent6 8 2 3" xfId="5950"/>
    <cellStyle name="20% - Accent6 8 2 3 2" xfId="13242"/>
    <cellStyle name="20% - Accent6 8 2 4" xfId="7546"/>
    <cellStyle name="20% - Accent6 8 2 4 2" xfId="14796"/>
    <cellStyle name="20% - Accent6 8 2 5" xfId="9526"/>
    <cellStyle name="20% - Accent6 8 3" xfId="1332"/>
    <cellStyle name="20% - Accent6 8 3 2" xfId="4444"/>
    <cellStyle name="20% - Accent6 8 3 2 2" xfId="11756"/>
    <cellStyle name="20% - Accent6 8 3 3" xfId="5949"/>
    <cellStyle name="20% - Accent6 8 3 3 2" xfId="13241"/>
    <cellStyle name="20% - Accent6 8 3 4" xfId="7545"/>
    <cellStyle name="20% - Accent6 8 3 4 2" xfId="14795"/>
    <cellStyle name="20% - Accent6 8 3 5" xfId="9722"/>
    <cellStyle name="20% - Accent6 8 4" xfId="2544"/>
    <cellStyle name="20% - Accent6 8 4 2" xfId="4445"/>
    <cellStyle name="20% - Accent6 8 4 2 2" xfId="11757"/>
    <cellStyle name="20% - Accent6 8 4 3" xfId="5948"/>
    <cellStyle name="20% - Accent6 8 4 3 2" xfId="13240"/>
    <cellStyle name="20% - Accent6 8 4 4" xfId="7544"/>
    <cellStyle name="20% - Accent6 8 4 4 2" xfId="14794"/>
    <cellStyle name="20% - Accent6 8 4 5" xfId="10239"/>
    <cellStyle name="20% - Accent6 8 5" xfId="2486"/>
    <cellStyle name="20% - Accent6 8 5 2" xfId="4446"/>
    <cellStyle name="20% - Accent6 8 5 2 2" xfId="11758"/>
    <cellStyle name="20% - Accent6 8 5 3" xfId="5947"/>
    <cellStyle name="20% - Accent6 8 5 3 2" xfId="13239"/>
    <cellStyle name="20% - Accent6 8 5 4" xfId="7543"/>
    <cellStyle name="20% - Accent6 8 5 4 2" xfId="14793"/>
    <cellStyle name="20% - Accent6 8 5 5" xfId="10184"/>
    <cellStyle name="20% - Accent6 8 6" xfId="2837"/>
    <cellStyle name="20% - Accent6 8 6 2" xfId="4447"/>
    <cellStyle name="20% - Accent6 8 6 2 2" xfId="11759"/>
    <cellStyle name="20% - Accent6 8 6 3" xfId="5946"/>
    <cellStyle name="20% - Accent6 8 6 3 2" xfId="13238"/>
    <cellStyle name="20% - Accent6 8 6 4" xfId="7542"/>
    <cellStyle name="20% - Accent6 8 6 4 2" xfId="14792"/>
    <cellStyle name="20% - Accent6 8 6 5" xfId="10514"/>
    <cellStyle name="20% - Accent6 8 7" xfId="3417"/>
    <cellStyle name="20% - Accent6 8 7 2" xfId="4448"/>
    <cellStyle name="20% - Accent6 8 7 2 2" xfId="11760"/>
    <cellStyle name="20% - Accent6 8 7 3" xfId="5945"/>
    <cellStyle name="20% - Accent6 8 7 3 2" xfId="13237"/>
    <cellStyle name="20% - Accent6 8 7 4" xfId="7541"/>
    <cellStyle name="20% - Accent6 8 7 4 2" xfId="14791"/>
    <cellStyle name="20% - Accent6 8 7 5" xfId="10799"/>
    <cellStyle name="20% - Accent6 8 8" xfId="4442"/>
    <cellStyle name="20% - Accent6 8 8 2" xfId="11754"/>
    <cellStyle name="20% - Accent6 8 9" xfId="5951"/>
    <cellStyle name="20% - Accent6 8 9 2" xfId="13243"/>
    <cellStyle name="20% - Accent6 9" xfId="550"/>
    <cellStyle name="20% - Accent6 9 10" xfId="7540"/>
    <cellStyle name="20% - Accent6 9 10 2" xfId="14790"/>
    <cellStyle name="20% - Accent6 9 11" xfId="9295"/>
    <cellStyle name="20% - Accent6 9 2" xfId="924"/>
    <cellStyle name="20% - Accent6 9 2 2" xfId="4450"/>
    <cellStyle name="20% - Accent6 9 2 2 2" xfId="11762"/>
    <cellStyle name="20% - Accent6 9 2 3" xfId="5943"/>
    <cellStyle name="20% - Accent6 9 2 3 2" xfId="13235"/>
    <cellStyle name="20% - Accent6 9 2 4" xfId="7539"/>
    <cellStyle name="20% - Accent6 9 2 4 2" xfId="14789"/>
    <cellStyle name="20% - Accent6 9 2 5" xfId="9557"/>
    <cellStyle name="20% - Accent6 9 3" xfId="1366"/>
    <cellStyle name="20% - Accent6 9 3 2" xfId="4451"/>
    <cellStyle name="20% - Accent6 9 3 2 2" xfId="11763"/>
    <cellStyle name="20% - Accent6 9 3 3" xfId="5942"/>
    <cellStyle name="20% - Accent6 9 3 3 2" xfId="13234"/>
    <cellStyle name="20% - Accent6 9 3 4" xfId="7538"/>
    <cellStyle name="20% - Accent6 9 3 4 2" xfId="14788"/>
    <cellStyle name="20% - Accent6 9 3 5" xfId="9751"/>
    <cellStyle name="20% - Accent6 9 4" xfId="2580"/>
    <cellStyle name="20% - Accent6 9 4 2" xfId="4452"/>
    <cellStyle name="20% - Accent6 9 4 2 2" xfId="11764"/>
    <cellStyle name="20% - Accent6 9 4 3" xfId="5941"/>
    <cellStyle name="20% - Accent6 9 4 3 2" xfId="13233"/>
    <cellStyle name="20% - Accent6 9 4 4" xfId="7537"/>
    <cellStyle name="20% - Accent6 9 4 4 2" xfId="14787"/>
    <cellStyle name="20% - Accent6 9 4 5" xfId="10275"/>
    <cellStyle name="20% - Accent6 9 5" xfId="2459"/>
    <cellStyle name="20% - Accent6 9 5 2" xfId="4453"/>
    <cellStyle name="20% - Accent6 9 5 2 2" xfId="11765"/>
    <cellStyle name="20% - Accent6 9 5 3" xfId="5940"/>
    <cellStyle name="20% - Accent6 9 5 3 2" xfId="13232"/>
    <cellStyle name="20% - Accent6 9 5 4" xfId="7536"/>
    <cellStyle name="20% - Accent6 9 5 4 2" xfId="14786"/>
    <cellStyle name="20% - Accent6 9 5 5" xfId="10158"/>
    <cellStyle name="20% - Accent6 9 6" xfId="2646"/>
    <cellStyle name="20% - Accent6 9 6 2" xfId="4454"/>
    <cellStyle name="20% - Accent6 9 6 2 2" xfId="11766"/>
    <cellStyle name="20% - Accent6 9 6 3" xfId="5939"/>
    <cellStyle name="20% - Accent6 9 6 3 2" xfId="13231"/>
    <cellStyle name="20% - Accent6 9 6 4" xfId="7535"/>
    <cellStyle name="20% - Accent6 9 6 4 2" xfId="14785"/>
    <cellStyle name="20% - Accent6 9 6 5" xfId="10339"/>
    <cellStyle name="20% - Accent6 9 7" xfId="3448"/>
    <cellStyle name="20% - Accent6 9 7 2" xfId="4455"/>
    <cellStyle name="20% - Accent6 9 7 2 2" xfId="11767"/>
    <cellStyle name="20% - Accent6 9 7 3" xfId="5938"/>
    <cellStyle name="20% - Accent6 9 7 3 2" xfId="13230"/>
    <cellStyle name="20% - Accent6 9 7 4" xfId="7534"/>
    <cellStyle name="20% - Accent6 9 7 4 2" xfId="14784"/>
    <cellStyle name="20% - Accent6 9 7 5" xfId="10828"/>
    <cellStyle name="20% - Accent6 9 8" xfId="4449"/>
    <cellStyle name="20% - Accent6 9 8 2" xfId="11761"/>
    <cellStyle name="20% - Accent6 9 9" xfId="5944"/>
    <cellStyle name="20% - Accent6 9 9 2" xfId="13236"/>
    <cellStyle name="40% - Accent1" xfId="11" builtinId="31" customBuiltin="1"/>
    <cellStyle name="40% - Accent1 10" xfId="652"/>
    <cellStyle name="40% - Accent1 10 10" xfId="7532"/>
    <cellStyle name="40% - Accent1 10 10 2" xfId="14782"/>
    <cellStyle name="40% - Accent1 10 11" xfId="9392"/>
    <cellStyle name="40% - Accent1 10 2" xfId="1022"/>
    <cellStyle name="40% - Accent1 10 2 2" xfId="4458"/>
    <cellStyle name="40% - Accent1 10 2 2 2" xfId="11770"/>
    <cellStyle name="40% - Accent1 10 2 3" xfId="5935"/>
    <cellStyle name="40% - Accent1 10 2 3 2" xfId="13227"/>
    <cellStyle name="40% - Accent1 10 2 4" xfId="7531"/>
    <cellStyle name="40% - Accent1 10 2 4 2" xfId="14781"/>
    <cellStyle name="40% - Accent1 10 2 5" xfId="9651"/>
    <cellStyle name="40% - Accent1 10 3" xfId="1470"/>
    <cellStyle name="40% - Accent1 10 3 2" xfId="4459"/>
    <cellStyle name="40% - Accent1 10 3 2 2" xfId="11771"/>
    <cellStyle name="40% - Accent1 10 3 3" xfId="5934"/>
    <cellStyle name="40% - Accent1 10 3 3 2" xfId="13226"/>
    <cellStyle name="40% - Accent1 10 3 4" xfId="7530"/>
    <cellStyle name="40% - Accent1 10 3 4 2" xfId="14780"/>
    <cellStyle name="40% - Accent1 10 3 5" xfId="9852"/>
    <cellStyle name="40% - Accent1 10 4" xfId="2686"/>
    <cellStyle name="40% - Accent1 10 4 2" xfId="4460"/>
    <cellStyle name="40% - Accent1 10 4 2 2" xfId="11772"/>
    <cellStyle name="40% - Accent1 10 4 3" xfId="5933"/>
    <cellStyle name="40% - Accent1 10 4 3 2" xfId="13225"/>
    <cellStyle name="40% - Accent1 10 4 4" xfId="7529"/>
    <cellStyle name="40% - Accent1 10 4 4 2" xfId="14779"/>
    <cellStyle name="40% - Accent1 10 4 5" xfId="10379"/>
    <cellStyle name="40% - Accent1 10 5" xfId="2909"/>
    <cellStyle name="40% - Accent1 10 5 2" xfId="4461"/>
    <cellStyle name="40% - Accent1 10 5 2 2" xfId="11773"/>
    <cellStyle name="40% - Accent1 10 5 3" xfId="5932"/>
    <cellStyle name="40% - Accent1 10 5 3 2" xfId="13224"/>
    <cellStyle name="40% - Accent1 10 5 4" xfId="7528"/>
    <cellStyle name="40% - Accent1 10 5 4 2" xfId="14778"/>
    <cellStyle name="40% - Accent1 10 5 5" xfId="10577"/>
    <cellStyle name="40% - Accent1 10 6" xfId="3023"/>
    <cellStyle name="40% - Accent1 10 6 2" xfId="4462"/>
    <cellStyle name="40% - Accent1 10 6 2 2" xfId="11774"/>
    <cellStyle name="40% - Accent1 10 6 3" xfId="5931"/>
    <cellStyle name="40% - Accent1 10 6 3 2" xfId="13223"/>
    <cellStyle name="40% - Accent1 10 6 4" xfId="7527"/>
    <cellStyle name="40% - Accent1 10 6 4 2" xfId="14777"/>
    <cellStyle name="40% - Accent1 10 6 5" xfId="10669"/>
    <cellStyle name="40% - Accent1 10 7" xfId="3553"/>
    <cellStyle name="40% - Accent1 10 7 2" xfId="4463"/>
    <cellStyle name="40% - Accent1 10 7 2 2" xfId="11775"/>
    <cellStyle name="40% - Accent1 10 7 3" xfId="5930"/>
    <cellStyle name="40% - Accent1 10 7 3 2" xfId="13222"/>
    <cellStyle name="40% - Accent1 10 7 4" xfId="7526"/>
    <cellStyle name="40% - Accent1 10 7 4 2" xfId="14776"/>
    <cellStyle name="40% - Accent1 10 7 5" xfId="10929"/>
    <cellStyle name="40% - Accent1 10 8" xfId="4457"/>
    <cellStyle name="40% - Accent1 10 8 2" xfId="11769"/>
    <cellStyle name="40% - Accent1 10 9" xfId="5936"/>
    <cellStyle name="40% - Accent1 10 9 2" xfId="13228"/>
    <cellStyle name="40% - Accent1 11" xfId="654"/>
    <cellStyle name="40% - Accent1 11 10" xfId="7525"/>
    <cellStyle name="40% - Accent1 11 10 2" xfId="14775"/>
    <cellStyle name="40% - Accent1 11 11" xfId="9394"/>
    <cellStyle name="40% - Accent1 11 2" xfId="1024"/>
    <cellStyle name="40% - Accent1 11 2 2" xfId="4465"/>
    <cellStyle name="40% - Accent1 11 2 2 2" xfId="11777"/>
    <cellStyle name="40% - Accent1 11 2 3" xfId="5928"/>
    <cellStyle name="40% - Accent1 11 2 3 2" xfId="13220"/>
    <cellStyle name="40% - Accent1 11 2 4" xfId="7524"/>
    <cellStyle name="40% - Accent1 11 2 4 2" xfId="14774"/>
    <cellStyle name="40% - Accent1 11 2 5" xfId="9653"/>
    <cellStyle name="40% - Accent1 11 3" xfId="1472"/>
    <cellStyle name="40% - Accent1 11 3 2" xfId="4466"/>
    <cellStyle name="40% - Accent1 11 3 2 2" xfId="11778"/>
    <cellStyle name="40% - Accent1 11 3 3" xfId="5927"/>
    <cellStyle name="40% - Accent1 11 3 3 2" xfId="13219"/>
    <cellStyle name="40% - Accent1 11 3 4" xfId="7523"/>
    <cellStyle name="40% - Accent1 11 3 4 2" xfId="14773"/>
    <cellStyle name="40% - Accent1 11 3 5" xfId="9854"/>
    <cellStyle name="40% - Accent1 11 4" xfId="2688"/>
    <cellStyle name="40% - Accent1 11 4 2" xfId="4467"/>
    <cellStyle name="40% - Accent1 11 4 2 2" xfId="11779"/>
    <cellStyle name="40% - Accent1 11 4 3" xfId="5926"/>
    <cellStyle name="40% - Accent1 11 4 3 2" xfId="13218"/>
    <cellStyle name="40% - Accent1 11 4 4" xfId="7522"/>
    <cellStyle name="40% - Accent1 11 4 4 2" xfId="14772"/>
    <cellStyle name="40% - Accent1 11 4 5" xfId="10381"/>
    <cellStyle name="40% - Accent1 11 5" xfId="2911"/>
    <cellStyle name="40% - Accent1 11 5 2" xfId="4468"/>
    <cellStyle name="40% - Accent1 11 5 2 2" xfId="11780"/>
    <cellStyle name="40% - Accent1 11 5 3" xfId="5925"/>
    <cellStyle name="40% - Accent1 11 5 3 2" xfId="13217"/>
    <cellStyle name="40% - Accent1 11 5 4" xfId="7521"/>
    <cellStyle name="40% - Accent1 11 5 4 2" xfId="14771"/>
    <cellStyle name="40% - Accent1 11 5 5" xfId="10579"/>
    <cellStyle name="40% - Accent1 11 6" xfId="3025"/>
    <cellStyle name="40% - Accent1 11 6 2" xfId="4469"/>
    <cellStyle name="40% - Accent1 11 6 2 2" xfId="11781"/>
    <cellStyle name="40% - Accent1 11 6 3" xfId="5924"/>
    <cellStyle name="40% - Accent1 11 6 3 2" xfId="13216"/>
    <cellStyle name="40% - Accent1 11 6 4" xfId="7520"/>
    <cellStyle name="40% - Accent1 11 6 4 2" xfId="14770"/>
    <cellStyle name="40% - Accent1 11 6 5" xfId="10671"/>
    <cellStyle name="40% - Accent1 11 7" xfId="3555"/>
    <cellStyle name="40% - Accent1 11 7 2" xfId="4470"/>
    <cellStyle name="40% - Accent1 11 7 2 2" xfId="11782"/>
    <cellStyle name="40% - Accent1 11 7 3" xfId="5923"/>
    <cellStyle name="40% - Accent1 11 7 3 2" xfId="13215"/>
    <cellStyle name="40% - Accent1 11 7 4" xfId="7519"/>
    <cellStyle name="40% - Accent1 11 7 4 2" xfId="14769"/>
    <cellStyle name="40% - Accent1 11 7 5" xfId="10931"/>
    <cellStyle name="40% - Accent1 11 8" xfId="4464"/>
    <cellStyle name="40% - Accent1 11 8 2" xfId="11776"/>
    <cellStyle name="40% - Accent1 11 9" xfId="5929"/>
    <cellStyle name="40% - Accent1 11 9 2" xfId="13221"/>
    <cellStyle name="40% - Accent1 12" xfId="669"/>
    <cellStyle name="40% - Accent1 12 10" xfId="7518"/>
    <cellStyle name="40% - Accent1 12 10 2" xfId="14768"/>
    <cellStyle name="40% - Accent1 12 11" xfId="9409"/>
    <cellStyle name="40% - Accent1 12 2" xfId="1039"/>
    <cellStyle name="40% - Accent1 12 2 2" xfId="4472"/>
    <cellStyle name="40% - Accent1 12 2 2 2" xfId="11784"/>
    <cellStyle name="40% - Accent1 12 2 3" xfId="5921"/>
    <cellStyle name="40% - Accent1 12 2 3 2" xfId="13213"/>
    <cellStyle name="40% - Accent1 12 2 4" xfId="7517"/>
    <cellStyle name="40% - Accent1 12 2 4 2" xfId="14767"/>
    <cellStyle name="40% - Accent1 12 2 5" xfId="9668"/>
    <cellStyle name="40% - Accent1 12 3" xfId="1487"/>
    <cellStyle name="40% - Accent1 12 3 2" xfId="4473"/>
    <cellStyle name="40% - Accent1 12 3 2 2" xfId="11785"/>
    <cellStyle name="40% - Accent1 12 3 3" xfId="5920"/>
    <cellStyle name="40% - Accent1 12 3 3 2" xfId="13212"/>
    <cellStyle name="40% - Accent1 12 3 4" xfId="7516"/>
    <cellStyle name="40% - Accent1 12 3 4 2" xfId="14766"/>
    <cellStyle name="40% - Accent1 12 3 5" xfId="9869"/>
    <cellStyle name="40% - Accent1 12 4" xfId="2703"/>
    <cellStyle name="40% - Accent1 12 4 2" xfId="4474"/>
    <cellStyle name="40% - Accent1 12 4 2 2" xfId="11786"/>
    <cellStyle name="40% - Accent1 12 4 3" xfId="5919"/>
    <cellStyle name="40% - Accent1 12 4 3 2" xfId="13211"/>
    <cellStyle name="40% - Accent1 12 4 4" xfId="7515"/>
    <cellStyle name="40% - Accent1 12 4 4 2" xfId="14765"/>
    <cellStyle name="40% - Accent1 12 4 5" xfId="10396"/>
    <cellStyle name="40% - Accent1 12 5" xfId="2926"/>
    <cellStyle name="40% - Accent1 12 5 2" xfId="4475"/>
    <cellStyle name="40% - Accent1 12 5 2 2" xfId="11787"/>
    <cellStyle name="40% - Accent1 12 5 3" xfId="5918"/>
    <cellStyle name="40% - Accent1 12 5 3 2" xfId="13210"/>
    <cellStyle name="40% - Accent1 12 5 4" xfId="7514"/>
    <cellStyle name="40% - Accent1 12 5 4 2" xfId="14764"/>
    <cellStyle name="40% - Accent1 12 5 5" xfId="10594"/>
    <cellStyle name="40% - Accent1 12 6" xfId="3040"/>
    <cellStyle name="40% - Accent1 12 6 2" xfId="4476"/>
    <cellStyle name="40% - Accent1 12 6 2 2" xfId="11788"/>
    <cellStyle name="40% - Accent1 12 6 3" xfId="5917"/>
    <cellStyle name="40% - Accent1 12 6 3 2" xfId="13209"/>
    <cellStyle name="40% - Accent1 12 6 4" xfId="7513"/>
    <cellStyle name="40% - Accent1 12 6 4 2" xfId="14763"/>
    <cellStyle name="40% - Accent1 12 6 5" xfId="10686"/>
    <cellStyle name="40% - Accent1 12 7" xfId="3570"/>
    <cellStyle name="40% - Accent1 12 7 2" xfId="4477"/>
    <cellStyle name="40% - Accent1 12 7 2 2" xfId="11789"/>
    <cellStyle name="40% - Accent1 12 7 3" xfId="5916"/>
    <cellStyle name="40% - Accent1 12 7 3 2" xfId="13208"/>
    <cellStyle name="40% - Accent1 12 7 4" xfId="7512"/>
    <cellStyle name="40% - Accent1 12 7 4 2" xfId="14762"/>
    <cellStyle name="40% - Accent1 12 7 5" xfId="10946"/>
    <cellStyle name="40% - Accent1 12 8" xfId="4471"/>
    <cellStyle name="40% - Accent1 12 8 2" xfId="11783"/>
    <cellStyle name="40% - Accent1 12 9" xfId="5922"/>
    <cellStyle name="40% - Accent1 12 9 2" xfId="13214"/>
    <cellStyle name="40% - Accent1 13" xfId="692"/>
    <cellStyle name="40% - Accent1 13 2" xfId="4478"/>
    <cellStyle name="40% - Accent1 13 2 2" xfId="11790"/>
    <cellStyle name="40% - Accent1 13 3" xfId="5915"/>
    <cellStyle name="40% - Accent1 13 3 2" xfId="13207"/>
    <cellStyle name="40% - Accent1 13 4" xfId="7511"/>
    <cellStyle name="40% - Accent1 13 4 2" xfId="14761"/>
    <cellStyle name="40% - Accent1 13 5" xfId="9429"/>
    <cellStyle name="40% - Accent1 14" xfId="855"/>
    <cellStyle name="40% - Accent1 14 2" xfId="4479"/>
    <cellStyle name="40% - Accent1 14 2 2" xfId="11791"/>
    <cellStyle name="40% - Accent1 14 3" xfId="5914"/>
    <cellStyle name="40% - Accent1 14 3 2" xfId="13206"/>
    <cellStyle name="40% - Accent1 14 4" xfId="7510"/>
    <cellStyle name="40% - Accent1 14 4 2" xfId="14760"/>
    <cellStyle name="40% - Accent1 14 5" xfId="9497"/>
    <cellStyle name="40% - Accent1 15" xfId="917"/>
    <cellStyle name="40% - Accent1 16" xfId="1525"/>
    <cellStyle name="40% - Accent1 17" xfId="1545"/>
    <cellStyle name="40% - Accent1 18" xfId="795"/>
    <cellStyle name="40% - Accent1 19" xfId="1590"/>
    <cellStyle name="40% - Accent1 2" xfId="316"/>
    <cellStyle name="40% - Accent1 2 2" xfId="1726"/>
    <cellStyle name="40% - Accent1 2 3" xfId="1727"/>
    <cellStyle name="40% - Accent1 20" xfId="1631"/>
    <cellStyle name="40% - Accent1 21" xfId="1725"/>
    <cellStyle name="40% - Accent1 21 2" xfId="4489"/>
    <cellStyle name="40% - Accent1 21 2 2" xfId="11801"/>
    <cellStyle name="40% - Accent1 21 3" xfId="5904"/>
    <cellStyle name="40% - Accent1 21 3 2" xfId="13196"/>
    <cellStyle name="40% - Accent1 21 4" xfId="7509"/>
    <cellStyle name="40% - Accent1 21 4 2" xfId="14759"/>
    <cellStyle name="40% - Accent1 21 5" xfId="9899"/>
    <cellStyle name="40% - Accent1 22" xfId="1888"/>
    <cellStyle name="40% - Accent1 22 2" xfId="4490"/>
    <cellStyle name="40% - Accent1 22 2 2" xfId="11802"/>
    <cellStyle name="40% - Accent1 22 3" xfId="5903"/>
    <cellStyle name="40% - Accent1 22 3 2" xfId="13195"/>
    <cellStyle name="40% - Accent1 22 4" xfId="7508"/>
    <cellStyle name="40% - Accent1 22 4 2" xfId="14758"/>
    <cellStyle name="40% - Accent1 22 5" xfId="9924"/>
    <cellStyle name="40% - Accent1 23" xfId="2128"/>
    <cellStyle name="40% - Accent1 23 2" xfId="4491"/>
    <cellStyle name="40% - Accent1 23 2 2" xfId="11803"/>
    <cellStyle name="40% - Accent1 23 3" xfId="5902"/>
    <cellStyle name="40% - Accent1 23 3 2" xfId="13194"/>
    <cellStyle name="40% - Accent1 23 4" xfId="7507"/>
    <cellStyle name="40% - Accent1 23 4 2" xfId="14757"/>
    <cellStyle name="40% - Accent1 23 5" xfId="9959"/>
    <cellStyle name="40% - Accent1 24" xfId="2196"/>
    <cellStyle name="40% - Accent1 24 2" xfId="4492"/>
    <cellStyle name="40% - Accent1 24 2 2" xfId="11804"/>
    <cellStyle name="40% - Accent1 24 3" xfId="5901"/>
    <cellStyle name="40% - Accent1 24 3 2" xfId="13193"/>
    <cellStyle name="40% - Accent1 24 4" xfId="7506"/>
    <cellStyle name="40% - Accent1 24 4 2" xfId="14756"/>
    <cellStyle name="40% - Accent1 24 5" xfId="9979"/>
    <cellStyle name="40% - Accent1 25" xfId="2298"/>
    <cellStyle name="40% - Accent1 25 2" xfId="4493"/>
    <cellStyle name="40% - Accent1 25 2 2" xfId="11805"/>
    <cellStyle name="40% - Accent1 25 3" xfId="5900"/>
    <cellStyle name="40% - Accent1 25 3 2" xfId="13192"/>
    <cellStyle name="40% - Accent1 25 4" xfId="7505"/>
    <cellStyle name="40% - Accent1 25 4 2" xfId="14755"/>
    <cellStyle name="40% - Accent1 25 5" xfId="10018"/>
    <cellStyle name="40% - Accent1 26" xfId="2571"/>
    <cellStyle name="40% - Accent1 26 2" xfId="4494"/>
    <cellStyle name="40% - Accent1 26 2 2" xfId="11806"/>
    <cellStyle name="40% - Accent1 26 3" xfId="5899"/>
    <cellStyle name="40% - Accent1 26 3 2" xfId="13191"/>
    <cellStyle name="40% - Accent1 26 4" xfId="7504"/>
    <cellStyle name="40% - Accent1 26 4 2" xfId="14754"/>
    <cellStyle name="40% - Accent1 26 5" xfId="10266"/>
    <cellStyle name="40% - Accent1 27" xfId="2292"/>
    <cellStyle name="40% - Accent1 27 2" xfId="4495"/>
    <cellStyle name="40% - Accent1 27 2 2" xfId="11807"/>
    <cellStyle name="40% - Accent1 27 3" xfId="5898"/>
    <cellStyle name="40% - Accent1 27 3 2" xfId="13190"/>
    <cellStyle name="40% - Accent1 27 4" xfId="7503"/>
    <cellStyle name="40% - Accent1 27 4 2" xfId="14753"/>
    <cellStyle name="40% - Accent1 27 5" xfId="10012"/>
    <cellStyle name="40% - Accent1 28" xfId="3314"/>
    <cellStyle name="40% - Accent1 28 2" xfId="4496"/>
    <cellStyle name="40% - Accent1 28 2 2" xfId="11808"/>
    <cellStyle name="40% - Accent1 28 3" xfId="5897"/>
    <cellStyle name="40% - Accent1 28 3 2" xfId="13189"/>
    <cellStyle name="40% - Accent1 28 4" xfId="7502"/>
    <cellStyle name="40% - Accent1 28 4 2" xfId="14752"/>
    <cellStyle name="40% - Accent1 28 5" xfId="10732"/>
    <cellStyle name="40% - Accent1 29" xfId="4456"/>
    <cellStyle name="40% - Accent1 29 2" xfId="11768"/>
    <cellStyle name="40% - Accent1 3" xfId="317"/>
    <cellStyle name="40% - Accent1 3 2" xfId="1728"/>
    <cellStyle name="40% - Accent1 3 3" xfId="1729"/>
    <cellStyle name="40% - Accent1 30" xfId="5937"/>
    <cellStyle name="40% - Accent1 30 2" xfId="13229"/>
    <cellStyle name="40% - Accent1 31" xfId="7533"/>
    <cellStyle name="40% - Accent1 31 2" xfId="14783"/>
    <cellStyle name="40% - Accent1 32" xfId="9163"/>
    <cellStyle name="40% - Accent1 4" xfId="407"/>
    <cellStyle name="40% - Accent1 4 10" xfId="2425"/>
    <cellStyle name="40% - Accent1 4 10 2" xfId="4501"/>
    <cellStyle name="40% - Accent1 4 10 2 2" xfId="11813"/>
    <cellStyle name="40% - Accent1 4 10 3" xfId="5893"/>
    <cellStyle name="40% - Accent1 4 10 3 2" xfId="13185"/>
    <cellStyle name="40% - Accent1 4 10 4" xfId="7500"/>
    <cellStyle name="40% - Accent1 4 10 4 2" xfId="14750"/>
    <cellStyle name="40% - Accent1 4 10 5" xfId="10133"/>
    <cellStyle name="40% - Accent1 4 11" xfId="2412"/>
    <cellStyle name="40% - Accent1 4 11 2" xfId="4502"/>
    <cellStyle name="40% - Accent1 4 11 2 2" xfId="11814"/>
    <cellStyle name="40% - Accent1 4 11 3" xfId="5892"/>
    <cellStyle name="40% - Accent1 4 11 3 2" xfId="13184"/>
    <cellStyle name="40% - Accent1 4 11 4" xfId="7499"/>
    <cellStyle name="40% - Accent1 4 11 4 2" xfId="14749"/>
    <cellStyle name="40% - Accent1 4 11 5" xfId="10122"/>
    <cellStyle name="40% - Accent1 4 12" xfId="2831"/>
    <cellStyle name="40% - Accent1 4 12 2" xfId="4503"/>
    <cellStyle name="40% - Accent1 4 12 2 2" xfId="11815"/>
    <cellStyle name="40% - Accent1 4 12 3" xfId="5891"/>
    <cellStyle name="40% - Accent1 4 12 3 2" xfId="13183"/>
    <cellStyle name="40% - Accent1 4 12 4" xfId="7498"/>
    <cellStyle name="40% - Accent1 4 12 4 2" xfId="14748"/>
    <cellStyle name="40% - Accent1 4 12 5" xfId="10508"/>
    <cellStyle name="40% - Accent1 4 13" xfId="3358"/>
    <cellStyle name="40% - Accent1 4 13 2" xfId="4504"/>
    <cellStyle name="40% - Accent1 4 13 2 2" xfId="11816"/>
    <cellStyle name="40% - Accent1 4 13 3" xfId="5890"/>
    <cellStyle name="40% - Accent1 4 13 3 2" xfId="13182"/>
    <cellStyle name="40% - Accent1 4 13 4" xfId="7497"/>
    <cellStyle name="40% - Accent1 4 13 4 2" xfId="14747"/>
    <cellStyle name="40% - Accent1 4 13 5" xfId="10752"/>
    <cellStyle name="40% - Accent1 4 14" xfId="4500"/>
    <cellStyle name="40% - Accent1 4 14 2" xfId="11812"/>
    <cellStyle name="40% - Accent1 4 15" xfId="5894"/>
    <cellStyle name="40% - Accent1 4 15 2" xfId="13186"/>
    <cellStyle name="40% - Accent1 4 16" xfId="7501"/>
    <cellStyle name="40% - Accent1 4 16 2" xfId="14751"/>
    <cellStyle name="40% - Accent1 4 17" xfId="9220"/>
    <cellStyle name="40% - Accent1 4 2" xfId="562"/>
    <cellStyle name="40% - Accent1 4 2 10" xfId="2529"/>
    <cellStyle name="40% - Accent1 4 2 10 2" xfId="4506"/>
    <cellStyle name="40% - Accent1 4 2 10 2 2" xfId="11818"/>
    <cellStyle name="40% - Accent1 4 2 10 3" xfId="5888"/>
    <cellStyle name="40% - Accent1 4 2 10 3 2" xfId="13180"/>
    <cellStyle name="40% - Accent1 4 2 10 4" xfId="7495"/>
    <cellStyle name="40% - Accent1 4 2 10 4 2" xfId="14745"/>
    <cellStyle name="40% - Accent1 4 2 10 5" xfId="10224"/>
    <cellStyle name="40% - Accent1 4 2 11" xfId="3460"/>
    <cellStyle name="40% - Accent1 4 2 11 2" xfId="4507"/>
    <cellStyle name="40% - Accent1 4 2 11 2 2" xfId="11819"/>
    <cellStyle name="40% - Accent1 4 2 11 3" xfId="5887"/>
    <cellStyle name="40% - Accent1 4 2 11 3 2" xfId="13179"/>
    <cellStyle name="40% - Accent1 4 2 11 4" xfId="7494"/>
    <cellStyle name="40% - Accent1 4 2 11 4 2" xfId="14744"/>
    <cellStyle name="40% - Accent1 4 2 11 5" xfId="10838"/>
    <cellStyle name="40% - Accent1 4 2 12" xfId="4505"/>
    <cellStyle name="40% - Accent1 4 2 12 2" xfId="11817"/>
    <cellStyle name="40% - Accent1 4 2 13" xfId="5889"/>
    <cellStyle name="40% - Accent1 4 2 13 2" xfId="13181"/>
    <cellStyle name="40% - Accent1 4 2 14" xfId="7496"/>
    <cellStyle name="40% - Accent1 4 2 14 2" xfId="14746"/>
    <cellStyle name="40% - Accent1 4 2 15" xfId="9305"/>
    <cellStyle name="40% - Accent1 4 2 2" xfId="935"/>
    <cellStyle name="40% - Accent1 4 2 2 2" xfId="4508"/>
    <cellStyle name="40% - Accent1 4 2 2 2 2" xfId="11820"/>
    <cellStyle name="40% - Accent1 4 2 2 3" xfId="5886"/>
    <cellStyle name="40% - Accent1 4 2 2 3 2" xfId="13178"/>
    <cellStyle name="40% - Accent1 4 2 2 4" xfId="7493"/>
    <cellStyle name="40% - Accent1 4 2 2 4 2" xfId="14743"/>
    <cellStyle name="40% - Accent1 4 2 2 5" xfId="9567"/>
    <cellStyle name="40% - Accent1 4 2 3" xfId="1378"/>
    <cellStyle name="40% - Accent1 4 2 3 2" xfId="4509"/>
    <cellStyle name="40% - Accent1 4 2 3 2 2" xfId="11821"/>
    <cellStyle name="40% - Accent1 4 2 3 3" xfId="5885"/>
    <cellStyle name="40% - Accent1 4 2 3 3 2" xfId="13177"/>
    <cellStyle name="40% - Accent1 4 2 3 4" xfId="7492"/>
    <cellStyle name="40% - Accent1 4 2 3 4 2" xfId="14742"/>
    <cellStyle name="40% - Accent1 4 2 3 5" xfId="9761"/>
    <cellStyle name="40% - Accent1 4 2 4" xfId="1731"/>
    <cellStyle name="40% - Accent1 4 2 4 2" xfId="4510"/>
    <cellStyle name="40% - Accent1 4 2 4 2 2" xfId="11822"/>
    <cellStyle name="40% - Accent1 4 2 4 3" xfId="5884"/>
    <cellStyle name="40% - Accent1 4 2 4 3 2" xfId="13176"/>
    <cellStyle name="40% - Accent1 4 2 4 4" xfId="7491"/>
    <cellStyle name="40% - Accent1 4 2 4 4 2" xfId="14741"/>
    <cellStyle name="40% - Accent1 4 2 4 5" xfId="9900"/>
    <cellStyle name="40% - Accent1 4 2 5" xfId="1874"/>
    <cellStyle name="40% - Accent1 4 2 5 2" xfId="4511"/>
    <cellStyle name="40% - Accent1 4 2 5 2 2" xfId="11823"/>
    <cellStyle name="40% - Accent1 4 2 5 3" xfId="5883"/>
    <cellStyle name="40% - Accent1 4 2 5 3 2" xfId="13175"/>
    <cellStyle name="40% - Accent1 4 2 5 4" xfId="7490"/>
    <cellStyle name="40% - Accent1 4 2 5 4 2" xfId="14740"/>
    <cellStyle name="40% - Accent1 4 2 5 5" xfId="9923"/>
    <cellStyle name="40% - Accent1 4 2 6" xfId="2126"/>
    <cellStyle name="40% - Accent1 4 2 6 2" xfId="4512"/>
    <cellStyle name="40% - Accent1 4 2 6 2 2" xfId="11824"/>
    <cellStyle name="40% - Accent1 4 2 6 3" xfId="5882"/>
    <cellStyle name="40% - Accent1 4 2 6 3 2" xfId="13174"/>
    <cellStyle name="40% - Accent1 4 2 6 4" xfId="7489"/>
    <cellStyle name="40% - Accent1 4 2 6 4 2" xfId="14739"/>
    <cellStyle name="40% - Accent1 4 2 6 5" xfId="9958"/>
    <cellStyle name="40% - Accent1 4 2 7" xfId="2194"/>
    <cellStyle name="40% - Accent1 4 2 7 2" xfId="4513"/>
    <cellStyle name="40% - Accent1 4 2 7 2 2" xfId="11825"/>
    <cellStyle name="40% - Accent1 4 2 7 3" xfId="5881"/>
    <cellStyle name="40% - Accent1 4 2 7 3 2" xfId="13173"/>
    <cellStyle name="40% - Accent1 4 2 7 4" xfId="7488"/>
    <cellStyle name="40% - Accent1 4 2 7 4 2" xfId="14738"/>
    <cellStyle name="40% - Accent1 4 2 7 5" xfId="9978"/>
    <cellStyle name="40% - Accent1 4 2 8" xfId="2592"/>
    <cellStyle name="40% - Accent1 4 2 8 2" xfId="4514"/>
    <cellStyle name="40% - Accent1 4 2 8 2 2" xfId="11826"/>
    <cellStyle name="40% - Accent1 4 2 8 3" xfId="5880"/>
    <cellStyle name="40% - Accent1 4 2 8 3 2" xfId="13172"/>
    <cellStyle name="40% - Accent1 4 2 8 4" xfId="7487"/>
    <cellStyle name="40% - Accent1 4 2 8 4 2" xfId="14737"/>
    <cellStyle name="40% - Accent1 4 2 8 5" xfId="10286"/>
    <cellStyle name="40% - Accent1 4 2 9" xfId="2460"/>
    <cellStyle name="40% - Accent1 4 2 9 2" xfId="4515"/>
    <cellStyle name="40% - Accent1 4 2 9 2 2" xfId="11827"/>
    <cellStyle name="40% - Accent1 4 2 9 3" xfId="5879"/>
    <cellStyle name="40% - Accent1 4 2 9 3 2" xfId="13171"/>
    <cellStyle name="40% - Accent1 4 2 9 4" xfId="7486"/>
    <cellStyle name="40% - Accent1 4 2 9 4 2" xfId="14736"/>
    <cellStyle name="40% - Accent1 4 2 9 5" xfId="10159"/>
    <cellStyle name="40% - Accent1 4 3" xfId="537"/>
    <cellStyle name="40% - Accent1 4 3 10" xfId="2290"/>
    <cellStyle name="40% - Accent1 4 3 10 2" xfId="4517"/>
    <cellStyle name="40% - Accent1 4 3 10 2 2" xfId="11829"/>
    <cellStyle name="40% - Accent1 4 3 10 3" xfId="5877"/>
    <cellStyle name="40% - Accent1 4 3 10 3 2" xfId="13169"/>
    <cellStyle name="40% - Accent1 4 3 10 4" xfId="7480"/>
    <cellStyle name="40% - Accent1 4 3 10 4 2" xfId="14734"/>
    <cellStyle name="40% - Accent1 4 3 10 5" xfId="10010"/>
    <cellStyle name="40% - Accent1 4 3 11" xfId="3439"/>
    <cellStyle name="40% - Accent1 4 3 11 2" xfId="4518"/>
    <cellStyle name="40% - Accent1 4 3 11 2 2" xfId="11830"/>
    <cellStyle name="40% - Accent1 4 3 11 3" xfId="5876"/>
    <cellStyle name="40% - Accent1 4 3 11 3 2" xfId="13168"/>
    <cellStyle name="40% - Accent1 4 3 11 4" xfId="7479"/>
    <cellStyle name="40% - Accent1 4 3 11 4 2" xfId="14733"/>
    <cellStyle name="40% - Accent1 4 3 11 5" xfId="10820"/>
    <cellStyle name="40% - Accent1 4 3 12" xfId="4516"/>
    <cellStyle name="40% - Accent1 4 3 12 2" xfId="11828"/>
    <cellStyle name="40% - Accent1 4 3 13" xfId="5878"/>
    <cellStyle name="40% - Accent1 4 3 13 2" xfId="13170"/>
    <cellStyle name="40% - Accent1 4 3 14" xfId="7481"/>
    <cellStyle name="40% - Accent1 4 3 14 2" xfId="14735"/>
    <cellStyle name="40% - Accent1 4 3 15" xfId="9287"/>
    <cellStyle name="40% - Accent1 4 3 2" xfId="913"/>
    <cellStyle name="40% - Accent1 4 3 2 2" xfId="4519"/>
    <cellStyle name="40% - Accent1 4 3 2 2 2" xfId="11831"/>
    <cellStyle name="40% - Accent1 4 3 2 3" xfId="5875"/>
    <cellStyle name="40% - Accent1 4 3 2 3 2" xfId="13167"/>
    <cellStyle name="40% - Accent1 4 3 2 4" xfId="7478"/>
    <cellStyle name="40% - Accent1 4 3 2 4 2" xfId="14732"/>
    <cellStyle name="40% - Accent1 4 3 2 5" xfId="9548"/>
    <cellStyle name="40% - Accent1 4 3 3" xfId="1354"/>
    <cellStyle name="40% - Accent1 4 3 3 2" xfId="4520"/>
    <cellStyle name="40% - Accent1 4 3 3 2 2" xfId="11832"/>
    <cellStyle name="40% - Accent1 4 3 3 3" xfId="5870"/>
    <cellStyle name="40% - Accent1 4 3 3 3 2" xfId="13166"/>
    <cellStyle name="40% - Accent1 4 3 3 4" xfId="7477"/>
    <cellStyle name="40% - Accent1 4 3 3 4 2" xfId="14731"/>
    <cellStyle name="40% - Accent1 4 3 3 5" xfId="9743"/>
    <cellStyle name="40% - Accent1 4 3 4" xfId="1732"/>
    <cellStyle name="40% - Accent1 4 3 5" xfId="1871"/>
    <cellStyle name="40% - Accent1 4 3 6" xfId="2124"/>
    <cellStyle name="40% - Accent1 4 3 7" xfId="2192"/>
    <cellStyle name="40% - Accent1 4 3 8" xfId="2567"/>
    <cellStyle name="40% - Accent1 4 3 8 2" xfId="4524"/>
    <cellStyle name="40% - Accent1 4 3 8 2 2" xfId="11836"/>
    <cellStyle name="40% - Accent1 4 3 8 3" xfId="5869"/>
    <cellStyle name="40% - Accent1 4 3 8 3 2" xfId="13165"/>
    <cellStyle name="40% - Accent1 4 3 8 4" xfId="7476"/>
    <cellStyle name="40% - Accent1 4 3 8 4 2" xfId="14730"/>
    <cellStyle name="40% - Accent1 4 3 8 5" xfId="10262"/>
    <cellStyle name="40% - Accent1 4 3 9" xfId="2294"/>
    <cellStyle name="40% - Accent1 4 3 9 2" xfId="4525"/>
    <cellStyle name="40% - Accent1 4 3 9 2 2" xfId="11837"/>
    <cellStyle name="40% - Accent1 4 3 9 3" xfId="5868"/>
    <cellStyle name="40% - Accent1 4 3 9 3 2" xfId="13164"/>
    <cellStyle name="40% - Accent1 4 3 9 4" xfId="7474"/>
    <cellStyle name="40% - Accent1 4 3 9 4 2" xfId="14729"/>
    <cellStyle name="40% - Accent1 4 3 9 5" xfId="10014"/>
    <cellStyle name="40% - Accent1 4 4" xfId="787"/>
    <cellStyle name="40% - Accent1 4 4 2" xfId="4526"/>
    <cellStyle name="40% - Accent1 4 4 2 2" xfId="11838"/>
    <cellStyle name="40% - Accent1 4 4 3" xfId="5867"/>
    <cellStyle name="40% - Accent1 4 4 3 2" xfId="13163"/>
    <cellStyle name="40% - Accent1 4 4 4" xfId="7473"/>
    <cellStyle name="40% - Accent1 4 4 4 2" xfId="14728"/>
    <cellStyle name="40% - Accent1 4 4 5" xfId="9464"/>
    <cellStyle name="40% - Accent1 4 5" xfId="731"/>
    <cellStyle name="40% - Accent1 4 5 2" xfId="4527"/>
    <cellStyle name="40% - Accent1 4 5 2 2" xfId="11839"/>
    <cellStyle name="40% - Accent1 4 5 3" xfId="5866"/>
    <cellStyle name="40% - Accent1 4 5 3 2" xfId="13162"/>
    <cellStyle name="40% - Accent1 4 5 4" xfId="7472"/>
    <cellStyle name="40% - Accent1 4 5 4 2" xfId="14727"/>
    <cellStyle name="40% - Accent1 4 5 5" xfId="9451"/>
    <cellStyle name="40% - Accent1 4 6" xfId="1730"/>
    <cellStyle name="40% - Accent1 4 7" xfId="1875"/>
    <cellStyle name="40% - Accent1 4 8" xfId="2127"/>
    <cellStyle name="40% - Accent1 4 9" xfId="2195"/>
    <cellStyle name="40% - Accent1 5" xfId="440"/>
    <cellStyle name="40% - Accent1 5 10" xfId="2471"/>
    <cellStyle name="40% - Accent1 5 10 2" xfId="4533"/>
    <cellStyle name="40% - Accent1 5 10 2 2" xfId="11845"/>
    <cellStyle name="40% - Accent1 5 10 3" xfId="5859"/>
    <cellStyle name="40% - Accent1 5 10 3 2" xfId="13156"/>
    <cellStyle name="40% - Accent1 5 10 4" xfId="7470"/>
    <cellStyle name="40% - Accent1 5 10 4 2" xfId="14725"/>
    <cellStyle name="40% - Accent1 5 10 5" xfId="10169"/>
    <cellStyle name="40% - Accent1 5 11" xfId="2766"/>
    <cellStyle name="40% - Accent1 5 11 2" xfId="4534"/>
    <cellStyle name="40% - Accent1 5 11 2 2" xfId="11846"/>
    <cellStyle name="40% - Accent1 5 11 3" xfId="5858"/>
    <cellStyle name="40% - Accent1 5 11 3 2" xfId="13155"/>
    <cellStyle name="40% - Accent1 5 11 4" xfId="7469"/>
    <cellStyle name="40% - Accent1 5 11 4 2" xfId="14724"/>
    <cellStyle name="40% - Accent1 5 11 5" xfId="10448"/>
    <cellStyle name="40% - Accent1 5 12" xfId="2965"/>
    <cellStyle name="40% - Accent1 5 12 2" xfId="4535"/>
    <cellStyle name="40% - Accent1 5 12 2 2" xfId="11847"/>
    <cellStyle name="40% - Accent1 5 12 3" xfId="5857"/>
    <cellStyle name="40% - Accent1 5 12 3 2" xfId="13154"/>
    <cellStyle name="40% - Accent1 5 12 4" xfId="7468"/>
    <cellStyle name="40% - Accent1 5 12 4 2" xfId="14723"/>
    <cellStyle name="40% - Accent1 5 12 5" xfId="10623"/>
    <cellStyle name="40% - Accent1 5 13" xfId="3376"/>
    <cellStyle name="40% - Accent1 5 13 2" xfId="4536"/>
    <cellStyle name="40% - Accent1 5 13 2 2" xfId="11848"/>
    <cellStyle name="40% - Accent1 5 13 3" xfId="5856"/>
    <cellStyle name="40% - Accent1 5 13 3 2" xfId="13153"/>
    <cellStyle name="40% - Accent1 5 13 4" xfId="7467"/>
    <cellStyle name="40% - Accent1 5 13 4 2" xfId="14722"/>
    <cellStyle name="40% - Accent1 5 13 5" xfId="10763"/>
    <cellStyle name="40% - Accent1 5 14" xfId="4532"/>
    <cellStyle name="40% - Accent1 5 14 2" xfId="11844"/>
    <cellStyle name="40% - Accent1 5 15" xfId="5860"/>
    <cellStyle name="40% - Accent1 5 15 2" xfId="13157"/>
    <cellStyle name="40% - Accent1 5 16" xfId="7471"/>
    <cellStyle name="40% - Accent1 5 16 2" xfId="14726"/>
    <cellStyle name="40% - Accent1 5 17" xfId="9231"/>
    <cellStyle name="40% - Accent1 5 2" xfId="577"/>
    <cellStyle name="40% - Accent1 5 2 10" xfId="7466"/>
    <cellStyle name="40% - Accent1 5 2 10 2" xfId="14721"/>
    <cellStyle name="40% - Accent1 5 2 11" xfId="9319"/>
    <cellStyle name="40% - Accent1 5 2 2" xfId="950"/>
    <cellStyle name="40% - Accent1 5 2 2 2" xfId="4538"/>
    <cellStyle name="40% - Accent1 5 2 2 2 2" xfId="11850"/>
    <cellStyle name="40% - Accent1 5 2 2 3" xfId="5854"/>
    <cellStyle name="40% - Accent1 5 2 2 3 2" xfId="13151"/>
    <cellStyle name="40% - Accent1 5 2 2 4" xfId="7465"/>
    <cellStyle name="40% - Accent1 5 2 2 4 2" xfId="14720"/>
    <cellStyle name="40% - Accent1 5 2 2 5" xfId="9581"/>
    <cellStyle name="40% - Accent1 5 2 3" xfId="1395"/>
    <cellStyle name="40% - Accent1 5 2 3 2" xfId="4539"/>
    <cellStyle name="40% - Accent1 5 2 3 2 2" xfId="11851"/>
    <cellStyle name="40% - Accent1 5 2 3 3" xfId="5853"/>
    <cellStyle name="40% - Accent1 5 2 3 3 2" xfId="13150"/>
    <cellStyle name="40% - Accent1 5 2 3 4" xfId="7464"/>
    <cellStyle name="40% - Accent1 5 2 3 4 2" xfId="14719"/>
    <cellStyle name="40% - Accent1 5 2 3 5" xfId="9777"/>
    <cellStyle name="40% - Accent1 5 2 4" xfId="2609"/>
    <cellStyle name="40% - Accent1 5 2 4 2" xfId="4540"/>
    <cellStyle name="40% - Accent1 5 2 4 2 2" xfId="11852"/>
    <cellStyle name="40% - Accent1 5 2 4 3" xfId="5852"/>
    <cellStyle name="40% - Accent1 5 2 4 3 2" xfId="13149"/>
    <cellStyle name="40% - Accent1 5 2 4 4" xfId="7463"/>
    <cellStyle name="40% - Accent1 5 2 4 4 2" xfId="14718"/>
    <cellStyle name="40% - Accent1 5 2 4 5" xfId="10302"/>
    <cellStyle name="40% - Accent1 5 2 5" xfId="2354"/>
    <cellStyle name="40% - Accent1 5 2 5 2" xfId="4541"/>
    <cellStyle name="40% - Accent1 5 2 5 2 2" xfId="11853"/>
    <cellStyle name="40% - Accent1 5 2 5 3" xfId="5851"/>
    <cellStyle name="40% - Accent1 5 2 5 3 2" xfId="13148"/>
    <cellStyle name="40% - Accent1 5 2 5 4" xfId="7462"/>
    <cellStyle name="40% - Accent1 5 2 5 4 2" xfId="14717"/>
    <cellStyle name="40% - Accent1 5 2 5 5" xfId="10073"/>
    <cellStyle name="40% - Accent1 5 2 6" xfId="2866"/>
    <cellStyle name="40% - Accent1 5 2 6 2" xfId="4542"/>
    <cellStyle name="40% - Accent1 5 2 6 2 2" xfId="11854"/>
    <cellStyle name="40% - Accent1 5 2 6 3" xfId="5850"/>
    <cellStyle name="40% - Accent1 5 2 6 3 2" xfId="13147"/>
    <cellStyle name="40% - Accent1 5 2 6 4" xfId="7461"/>
    <cellStyle name="40% - Accent1 5 2 6 4 2" xfId="14716"/>
    <cellStyle name="40% - Accent1 5 2 6 5" xfId="10538"/>
    <cellStyle name="40% - Accent1 5 2 7" xfId="3476"/>
    <cellStyle name="40% - Accent1 5 2 7 2" xfId="4543"/>
    <cellStyle name="40% - Accent1 5 2 7 2 2" xfId="11855"/>
    <cellStyle name="40% - Accent1 5 2 7 3" xfId="5849"/>
    <cellStyle name="40% - Accent1 5 2 7 3 2" xfId="13146"/>
    <cellStyle name="40% - Accent1 5 2 7 4" xfId="7459"/>
    <cellStyle name="40% - Accent1 5 2 7 4 2" xfId="14715"/>
    <cellStyle name="40% - Accent1 5 2 7 5" xfId="10854"/>
    <cellStyle name="40% - Accent1 5 2 8" xfId="4537"/>
    <cellStyle name="40% - Accent1 5 2 8 2" xfId="11849"/>
    <cellStyle name="40% - Accent1 5 2 9" xfId="5855"/>
    <cellStyle name="40% - Accent1 5 2 9 2" xfId="13152"/>
    <cellStyle name="40% - Accent1 5 3" xfId="614"/>
    <cellStyle name="40% - Accent1 5 3 10" xfId="7458"/>
    <cellStyle name="40% - Accent1 5 3 10 2" xfId="14714"/>
    <cellStyle name="40% - Accent1 5 3 11" xfId="9354"/>
    <cellStyle name="40% - Accent1 5 3 2" xfId="987"/>
    <cellStyle name="40% - Accent1 5 3 2 2" xfId="4545"/>
    <cellStyle name="40% - Accent1 5 3 2 2 2" xfId="11857"/>
    <cellStyle name="40% - Accent1 5 3 2 3" xfId="5847"/>
    <cellStyle name="40% - Accent1 5 3 2 3 2" xfId="13144"/>
    <cellStyle name="40% - Accent1 5 3 2 4" xfId="7457"/>
    <cellStyle name="40% - Accent1 5 3 2 4 2" xfId="14713"/>
    <cellStyle name="40% - Accent1 5 3 2 5" xfId="9616"/>
    <cellStyle name="40% - Accent1 5 3 3" xfId="1432"/>
    <cellStyle name="40% - Accent1 5 3 3 2" xfId="4546"/>
    <cellStyle name="40% - Accent1 5 3 3 2 2" xfId="11858"/>
    <cellStyle name="40% - Accent1 5 3 3 3" xfId="5846"/>
    <cellStyle name="40% - Accent1 5 3 3 3 2" xfId="13143"/>
    <cellStyle name="40% - Accent1 5 3 3 4" xfId="7456"/>
    <cellStyle name="40% - Accent1 5 3 3 4 2" xfId="14712"/>
    <cellStyle name="40% - Accent1 5 3 3 5" xfId="9814"/>
    <cellStyle name="40% - Accent1 5 3 4" xfId="2648"/>
    <cellStyle name="40% - Accent1 5 3 4 2" xfId="4547"/>
    <cellStyle name="40% - Accent1 5 3 4 2 2" xfId="11859"/>
    <cellStyle name="40% - Accent1 5 3 4 3" xfId="5844"/>
    <cellStyle name="40% - Accent1 5 3 4 3 2" xfId="13142"/>
    <cellStyle name="40% - Accent1 5 3 4 4" xfId="7455"/>
    <cellStyle name="40% - Accent1 5 3 4 4 2" xfId="14711"/>
    <cellStyle name="40% - Accent1 5 3 4 5" xfId="10341"/>
    <cellStyle name="40% - Accent1 5 3 5" xfId="2331"/>
    <cellStyle name="40% - Accent1 5 3 5 2" xfId="4548"/>
    <cellStyle name="40% - Accent1 5 3 5 2 2" xfId="11860"/>
    <cellStyle name="40% - Accent1 5 3 5 3" xfId="5843"/>
    <cellStyle name="40% - Accent1 5 3 5 3 2" xfId="13141"/>
    <cellStyle name="40% - Accent1 5 3 5 4" xfId="7454"/>
    <cellStyle name="40% - Accent1 5 3 5 4 2" xfId="14710"/>
    <cellStyle name="40% - Accent1 5 3 5 5" xfId="10050"/>
    <cellStyle name="40% - Accent1 5 3 6" xfId="2805"/>
    <cellStyle name="40% - Accent1 5 3 6 2" xfId="4549"/>
    <cellStyle name="40% - Accent1 5 3 6 2 2" xfId="11861"/>
    <cellStyle name="40% - Accent1 5 3 6 3" xfId="5842"/>
    <cellStyle name="40% - Accent1 5 3 6 3 2" xfId="13140"/>
    <cellStyle name="40% - Accent1 5 3 6 4" xfId="7453"/>
    <cellStyle name="40% - Accent1 5 3 6 4 2" xfId="14709"/>
    <cellStyle name="40% - Accent1 5 3 6 5" xfId="10485"/>
    <cellStyle name="40% - Accent1 5 3 7" xfId="3515"/>
    <cellStyle name="40% - Accent1 5 3 7 2" xfId="4550"/>
    <cellStyle name="40% - Accent1 5 3 7 2 2" xfId="11862"/>
    <cellStyle name="40% - Accent1 5 3 7 3" xfId="5841"/>
    <cellStyle name="40% - Accent1 5 3 7 3 2" xfId="13139"/>
    <cellStyle name="40% - Accent1 5 3 7 4" xfId="7452"/>
    <cellStyle name="40% - Accent1 5 3 7 4 2" xfId="14708"/>
    <cellStyle name="40% - Accent1 5 3 7 5" xfId="10891"/>
    <cellStyle name="40% - Accent1 5 3 8" xfId="4544"/>
    <cellStyle name="40% - Accent1 5 3 8 2" xfId="11856"/>
    <cellStyle name="40% - Accent1 5 3 9" xfId="5848"/>
    <cellStyle name="40% - Accent1 5 3 9 2" xfId="13145"/>
    <cellStyle name="40% - Accent1 5 4" xfId="829"/>
    <cellStyle name="40% - Accent1 5 4 2" xfId="4551"/>
    <cellStyle name="40% - Accent1 5 4 2 2" xfId="11863"/>
    <cellStyle name="40% - Accent1 5 4 3" xfId="5840"/>
    <cellStyle name="40% - Accent1 5 4 3 2" xfId="13138"/>
    <cellStyle name="40% - Accent1 5 4 4" xfId="7451"/>
    <cellStyle name="40% - Accent1 5 4 4 2" xfId="14707"/>
    <cellStyle name="40% - Accent1 5 4 5" xfId="9482"/>
    <cellStyle name="40% - Accent1 5 5" xfId="1274"/>
    <cellStyle name="40% - Accent1 5 5 2" xfId="4552"/>
    <cellStyle name="40% - Accent1 5 5 2 2" xfId="11864"/>
    <cellStyle name="40% - Accent1 5 5 3" xfId="5839"/>
    <cellStyle name="40% - Accent1 5 5 3 2" xfId="13137"/>
    <cellStyle name="40% - Accent1 5 5 4" xfId="7450"/>
    <cellStyle name="40% - Accent1 5 5 4 2" xfId="14706"/>
    <cellStyle name="40% - Accent1 5 5 5" xfId="9686"/>
    <cellStyle name="40% - Accent1 5 6" xfId="1733"/>
    <cellStyle name="40% - Accent1 5 7" xfId="1868"/>
    <cellStyle name="40% - Accent1 5 8" xfId="2123"/>
    <cellStyle name="40% - Accent1 5 9" xfId="2191"/>
    <cellStyle name="40% - Accent1 6" xfId="478"/>
    <cellStyle name="40% - Accent1 7" xfId="489"/>
    <cellStyle name="40% - Accent1 7 10" xfId="4558"/>
    <cellStyle name="40% - Accent1 7 10 2" xfId="11870"/>
    <cellStyle name="40% - Accent1 7 11" xfId="5833"/>
    <cellStyle name="40% - Accent1 7 11 2" xfId="13131"/>
    <cellStyle name="40% - Accent1 7 12" xfId="7449"/>
    <cellStyle name="40% - Accent1 7 12 2" xfId="14705"/>
    <cellStyle name="40% - Accent1 7 13" xfId="9247"/>
    <cellStyle name="40% - Accent1 7 2" xfId="598"/>
    <cellStyle name="40% - Accent1 7 2 10" xfId="7448"/>
    <cellStyle name="40% - Accent1 7 2 10 2" xfId="14704"/>
    <cellStyle name="40% - Accent1 7 2 11" xfId="9340"/>
    <cellStyle name="40% - Accent1 7 2 2" xfId="971"/>
    <cellStyle name="40% - Accent1 7 2 2 2" xfId="4560"/>
    <cellStyle name="40% - Accent1 7 2 2 2 2" xfId="11872"/>
    <cellStyle name="40% - Accent1 7 2 2 3" xfId="5831"/>
    <cellStyle name="40% - Accent1 7 2 2 3 2" xfId="13129"/>
    <cellStyle name="40% - Accent1 7 2 2 4" xfId="7447"/>
    <cellStyle name="40% - Accent1 7 2 2 4 2" xfId="14703"/>
    <cellStyle name="40% - Accent1 7 2 2 5" xfId="9602"/>
    <cellStyle name="40% - Accent1 7 2 3" xfId="1418"/>
    <cellStyle name="40% - Accent1 7 2 3 2" xfId="4561"/>
    <cellStyle name="40% - Accent1 7 2 3 2 2" xfId="11873"/>
    <cellStyle name="40% - Accent1 7 2 3 3" xfId="5830"/>
    <cellStyle name="40% - Accent1 7 2 3 3 2" xfId="13128"/>
    <cellStyle name="40% - Accent1 7 2 3 4" xfId="7445"/>
    <cellStyle name="40% - Accent1 7 2 3 4 2" xfId="14702"/>
    <cellStyle name="40% - Accent1 7 2 3 5" xfId="9800"/>
    <cellStyle name="40% - Accent1 7 2 4" xfId="2632"/>
    <cellStyle name="40% - Accent1 7 2 4 2" xfId="4562"/>
    <cellStyle name="40% - Accent1 7 2 4 2 2" xfId="11874"/>
    <cellStyle name="40% - Accent1 7 2 4 3" xfId="5829"/>
    <cellStyle name="40% - Accent1 7 2 4 3 2" xfId="13127"/>
    <cellStyle name="40% - Accent1 7 2 4 4" xfId="7444"/>
    <cellStyle name="40% - Accent1 7 2 4 4 2" xfId="14701"/>
    <cellStyle name="40% - Accent1 7 2 4 5" xfId="10325"/>
    <cellStyle name="40% - Accent1 7 2 5" xfId="2342"/>
    <cellStyle name="40% - Accent1 7 2 5 2" xfId="4563"/>
    <cellStyle name="40% - Accent1 7 2 5 2 2" xfId="11875"/>
    <cellStyle name="40% - Accent1 7 2 5 3" xfId="5828"/>
    <cellStyle name="40% - Accent1 7 2 5 3 2" xfId="13126"/>
    <cellStyle name="40% - Accent1 7 2 5 4" xfId="7443"/>
    <cellStyle name="40% - Accent1 7 2 5 4 2" xfId="14700"/>
    <cellStyle name="40% - Accent1 7 2 5 5" xfId="10061"/>
    <cellStyle name="40% - Accent1 7 2 6" xfId="2791"/>
    <cellStyle name="40% - Accent1 7 2 6 2" xfId="4564"/>
    <cellStyle name="40% - Accent1 7 2 6 2 2" xfId="11876"/>
    <cellStyle name="40% - Accent1 7 2 6 3" xfId="5827"/>
    <cellStyle name="40% - Accent1 7 2 6 3 2" xfId="13125"/>
    <cellStyle name="40% - Accent1 7 2 6 4" xfId="7442"/>
    <cellStyle name="40% - Accent1 7 2 6 4 2" xfId="14699"/>
    <cellStyle name="40% - Accent1 7 2 6 5" xfId="10471"/>
    <cellStyle name="40% - Accent1 7 2 7" xfId="3499"/>
    <cellStyle name="40% - Accent1 7 2 7 2" xfId="4565"/>
    <cellStyle name="40% - Accent1 7 2 7 2 2" xfId="11877"/>
    <cellStyle name="40% - Accent1 7 2 7 3" xfId="5825"/>
    <cellStyle name="40% - Accent1 7 2 7 3 2" xfId="13124"/>
    <cellStyle name="40% - Accent1 7 2 7 4" xfId="7441"/>
    <cellStyle name="40% - Accent1 7 2 7 4 2" xfId="14698"/>
    <cellStyle name="40% - Accent1 7 2 7 5" xfId="10877"/>
    <cellStyle name="40% - Accent1 7 2 8" xfId="4559"/>
    <cellStyle name="40% - Accent1 7 2 8 2" xfId="11871"/>
    <cellStyle name="40% - Accent1 7 2 9" xfId="5832"/>
    <cellStyle name="40% - Accent1 7 2 9 2" xfId="13130"/>
    <cellStyle name="40% - Accent1 7 3" xfId="630"/>
    <cellStyle name="40% - Accent1 7 3 10" xfId="7440"/>
    <cellStyle name="40% - Accent1 7 3 10 2" xfId="14697"/>
    <cellStyle name="40% - Accent1 7 3 11" xfId="9370"/>
    <cellStyle name="40% - Accent1 7 3 2" xfId="1003"/>
    <cellStyle name="40% - Accent1 7 3 2 2" xfId="4567"/>
    <cellStyle name="40% - Accent1 7 3 2 2 2" xfId="11879"/>
    <cellStyle name="40% - Accent1 7 3 2 3" xfId="5823"/>
    <cellStyle name="40% - Accent1 7 3 2 3 2" xfId="13122"/>
    <cellStyle name="40% - Accent1 7 3 2 4" xfId="7439"/>
    <cellStyle name="40% - Accent1 7 3 2 4 2" xfId="14696"/>
    <cellStyle name="40% - Accent1 7 3 2 5" xfId="9632"/>
    <cellStyle name="40% - Accent1 7 3 3" xfId="1448"/>
    <cellStyle name="40% - Accent1 7 3 3 2" xfId="4568"/>
    <cellStyle name="40% - Accent1 7 3 3 2 2" xfId="11880"/>
    <cellStyle name="40% - Accent1 7 3 3 3" xfId="5822"/>
    <cellStyle name="40% - Accent1 7 3 3 3 2" xfId="13121"/>
    <cellStyle name="40% - Accent1 7 3 3 4" xfId="7438"/>
    <cellStyle name="40% - Accent1 7 3 3 4 2" xfId="14695"/>
    <cellStyle name="40% - Accent1 7 3 3 5" xfId="9830"/>
    <cellStyle name="40% - Accent1 7 3 4" xfId="2664"/>
    <cellStyle name="40% - Accent1 7 3 4 2" xfId="4569"/>
    <cellStyle name="40% - Accent1 7 3 4 2 2" xfId="11881"/>
    <cellStyle name="40% - Accent1 7 3 4 3" xfId="5821"/>
    <cellStyle name="40% - Accent1 7 3 4 3 2" xfId="13120"/>
    <cellStyle name="40% - Accent1 7 3 4 4" xfId="7437"/>
    <cellStyle name="40% - Accent1 7 3 4 4 2" xfId="14694"/>
    <cellStyle name="40% - Accent1 7 3 4 5" xfId="10357"/>
    <cellStyle name="40% - Accent1 7 3 5" xfId="2887"/>
    <cellStyle name="40% - Accent1 7 3 5 2" xfId="4570"/>
    <cellStyle name="40% - Accent1 7 3 5 2 2" xfId="11882"/>
    <cellStyle name="40% - Accent1 7 3 5 3" xfId="5820"/>
    <cellStyle name="40% - Accent1 7 3 5 3 2" xfId="13119"/>
    <cellStyle name="40% - Accent1 7 3 5 4" xfId="7435"/>
    <cellStyle name="40% - Accent1 7 3 5 4 2" xfId="14693"/>
    <cellStyle name="40% - Accent1 7 3 5 5" xfId="10555"/>
    <cellStyle name="40% - Accent1 7 3 6" xfId="3001"/>
    <cellStyle name="40% - Accent1 7 3 6 2" xfId="4571"/>
    <cellStyle name="40% - Accent1 7 3 6 2 2" xfId="11883"/>
    <cellStyle name="40% - Accent1 7 3 6 3" xfId="5819"/>
    <cellStyle name="40% - Accent1 7 3 6 3 2" xfId="13118"/>
    <cellStyle name="40% - Accent1 7 3 6 4" xfId="7434"/>
    <cellStyle name="40% - Accent1 7 3 6 4 2" xfId="14692"/>
    <cellStyle name="40% - Accent1 7 3 6 5" xfId="10647"/>
    <cellStyle name="40% - Accent1 7 3 7" xfId="3531"/>
    <cellStyle name="40% - Accent1 7 3 7 2" xfId="4572"/>
    <cellStyle name="40% - Accent1 7 3 7 2 2" xfId="11884"/>
    <cellStyle name="40% - Accent1 7 3 7 3" xfId="5818"/>
    <cellStyle name="40% - Accent1 7 3 7 3 2" xfId="13117"/>
    <cellStyle name="40% - Accent1 7 3 7 4" xfId="7433"/>
    <cellStyle name="40% - Accent1 7 3 7 4 2" xfId="14691"/>
    <cellStyle name="40% - Accent1 7 3 7 5" xfId="10907"/>
    <cellStyle name="40% - Accent1 7 3 8" xfId="4566"/>
    <cellStyle name="40% - Accent1 7 3 8 2" xfId="11878"/>
    <cellStyle name="40% - Accent1 7 3 9" xfId="5824"/>
    <cellStyle name="40% - Accent1 7 3 9 2" xfId="13123"/>
    <cellStyle name="40% - Accent1 7 4" xfId="867"/>
    <cellStyle name="40% - Accent1 7 4 2" xfId="4573"/>
    <cellStyle name="40% - Accent1 7 4 2 2" xfId="11885"/>
    <cellStyle name="40% - Accent1 7 4 3" xfId="5817"/>
    <cellStyle name="40% - Accent1 7 4 3 2" xfId="13116"/>
    <cellStyle name="40% - Accent1 7 4 4" xfId="7432"/>
    <cellStyle name="40% - Accent1 7 4 4 2" xfId="14690"/>
    <cellStyle name="40% - Accent1 7 4 5" xfId="9504"/>
    <cellStyle name="40% - Accent1 7 5" xfId="1309"/>
    <cellStyle name="40% - Accent1 7 5 2" xfId="4574"/>
    <cellStyle name="40% - Accent1 7 5 2 2" xfId="11886"/>
    <cellStyle name="40% - Accent1 7 5 3" xfId="5815"/>
    <cellStyle name="40% - Accent1 7 5 3 2" xfId="13115"/>
    <cellStyle name="40% - Accent1 7 5 4" xfId="7431"/>
    <cellStyle name="40% - Accent1 7 5 4 2" xfId="14689"/>
    <cellStyle name="40% - Accent1 7 5 5" xfId="9702"/>
    <cellStyle name="40% - Accent1 7 6" xfId="2518"/>
    <cellStyle name="40% - Accent1 7 6 2" xfId="4575"/>
    <cellStyle name="40% - Accent1 7 6 2 2" xfId="11887"/>
    <cellStyle name="40% - Accent1 7 6 3" xfId="5814"/>
    <cellStyle name="40% - Accent1 7 6 3 2" xfId="13114"/>
    <cellStyle name="40% - Accent1 7 6 4" xfId="7430"/>
    <cellStyle name="40% - Accent1 7 6 4 2" xfId="14688"/>
    <cellStyle name="40% - Accent1 7 6 5" xfId="10213"/>
    <cellStyle name="40% - Accent1 7 7" xfId="2788"/>
    <cellStyle name="40% - Accent1 7 7 2" xfId="4576"/>
    <cellStyle name="40% - Accent1 7 7 2 2" xfId="11888"/>
    <cellStyle name="40% - Accent1 7 7 3" xfId="5813"/>
    <cellStyle name="40% - Accent1 7 7 3 2" xfId="13113"/>
    <cellStyle name="40% - Accent1 7 7 4" xfId="7429"/>
    <cellStyle name="40% - Accent1 7 7 4 2" xfId="14687"/>
    <cellStyle name="40% - Accent1 7 7 5" xfId="10468"/>
    <cellStyle name="40% - Accent1 7 8" xfId="2969"/>
    <cellStyle name="40% - Accent1 7 8 2" xfId="4577"/>
    <cellStyle name="40% - Accent1 7 8 2 2" xfId="11889"/>
    <cellStyle name="40% - Accent1 7 8 3" xfId="5812"/>
    <cellStyle name="40% - Accent1 7 8 3 2" xfId="13112"/>
    <cellStyle name="40% - Accent1 7 8 4" xfId="7428"/>
    <cellStyle name="40% - Accent1 7 8 4 2" xfId="14686"/>
    <cellStyle name="40% - Accent1 7 8 5" xfId="10626"/>
    <cellStyle name="40% - Accent1 7 9" xfId="3394"/>
    <cellStyle name="40% - Accent1 7 9 2" xfId="4578"/>
    <cellStyle name="40% - Accent1 7 9 2 2" xfId="11890"/>
    <cellStyle name="40% - Accent1 7 9 3" xfId="5811"/>
    <cellStyle name="40% - Accent1 7 9 3 2" xfId="13111"/>
    <cellStyle name="40% - Accent1 7 9 4" xfId="7427"/>
    <cellStyle name="40% - Accent1 7 9 4 2" xfId="14685"/>
    <cellStyle name="40% - Accent1 7 9 5" xfId="10779"/>
    <cellStyle name="40% - Accent1 8" xfId="515"/>
    <cellStyle name="40% - Accent1 8 10" xfId="7426"/>
    <cellStyle name="40% - Accent1 8 10 2" xfId="14684"/>
    <cellStyle name="40% - Accent1 8 11" xfId="9267"/>
    <cellStyle name="40% - Accent1 8 2" xfId="891"/>
    <cellStyle name="40% - Accent1 8 2 2" xfId="4580"/>
    <cellStyle name="40% - Accent1 8 2 2 2" xfId="11892"/>
    <cellStyle name="40% - Accent1 8 2 3" xfId="5809"/>
    <cellStyle name="40% - Accent1 8 2 3 2" xfId="13109"/>
    <cellStyle name="40% - Accent1 8 2 4" xfId="7425"/>
    <cellStyle name="40% - Accent1 8 2 4 2" xfId="14683"/>
    <cellStyle name="40% - Accent1 8 2 5" xfId="9527"/>
    <cellStyle name="40% - Accent1 8 3" xfId="1333"/>
    <cellStyle name="40% - Accent1 8 3 2" xfId="4581"/>
    <cellStyle name="40% - Accent1 8 3 2 2" xfId="11893"/>
    <cellStyle name="40% - Accent1 8 3 3" xfId="5808"/>
    <cellStyle name="40% - Accent1 8 3 3 2" xfId="13108"/>
    <cellStyle name="40% - Accent1 8 3 4" xfId="7424"/>
    <cellStyle name="40% - Accent1 8 3 4 2" xfId="14682"/>
    <cellStyle name="40% - Accent1 8 3 5" xfId="9723"/>
    <cellStyle name="40% - Accent1 8 4" xfId="2545"/>
    <cellStyle name="40% - Accent1 8 4 2" xfId="4582"/>
    <cellStyle name="40% - Accent1 8 4 2 2" xfId="11894"/>
    <cellStyle name="40% - Accent1 8 4 3" xfId="5807"/>
    <cellStyle name="40% - Accent1 8 4 3 2" xfId="13107"/>
    <cellStyle name="40% - Accent1 8 4 4" xfId="7423"/>
    <cellStyle name="40% - Accent1 8 4 4 2" xfId="14681"/>
    <cellStyle name="40% - Accent1 8 4 5" xfId="10240"/>
    <cellStyle name="40% - Accent1 8 5" xfId="2385"/>
    <cellStyle name="40% - Accent1 8 5 2" xfId="4583"/>
    <cellStyle name="40% - Accent1 8 5 2 2" xfId="11895"/>
    <cellStyle name="40% - Accent1 8 5 3" xfId="5806"/>
    <cellStyle name="40% - Accent1 8 5 3 2" xfId="13106"/>
    <cellStyle name="40% - Accent1 8 5 4" xfId="7422"/>
    <cellStyle name="40% - Accent1 8 5 4 2" xfId="14680"/>
    <cellStyle name="40% - Accent1 8 5 5" xfId="10102"/>
    <cellStyle name="40% - Accent1 8 6" xfId="2749"/>
    <cellStyle name="40% - Accent1 8 6 2" xfId="4584"/>
    <cellStyle name="40% - Accent1 8 6 2 2" xfId="11896"/>
    <cellStyle name="40% - Accent1 8 6 3" xfId="5805"/>
    <cellStyle name="40% - Accent1 8 6 3 2" xfId="13105"/>
    <cellStyle name="40% - Accent1 8 6 4" xfId="7421"/>
    <cellStyle name="40% - Accent1 8 6 4 2" xfId="14679"/>
    <cellStyle name="40% - Accent1 8 6 5" xfId="10433"/>
    <cellStyle name="40% - Accent1 8 7" xfId="3418"/>
    <cellStyle name="40% - Accent1 8 7 2" xfId="4585"/>
    <cellStyle name="40% - Accent1 8 7 2 2" xfId="11897"/>
    <cellStyle name="40% - Accent1 8 7 3" xfId="5804"/>
    <cellStyle name="40% - Accent1 8 7 3 2" xfId="13104"/>
    <cellStyle name="40% - Accent1 8 7 4" xfId="7420"/>
    <cellStyle name="40% - Accent1 8 7 4 2" xfId="14678"/>
    <cellStyle name="40% - Accent1 8 7 5" xfId="10800"/>
    <cellStyle name="40% - Accent1 8 8" xfId="4579"/>
    <cellStyle name="40% - Accent1 8 8 2" xfId="11891"/>
    <cellStyle name="40% - Accent1 8 9" xfId="5810"/>
    <cellStyle name="40% - Accent1 8 9 2" xfId="13110"/>
    <cellStyle name="40% - Accent1 9" xfId="530"/>
    <cellStyle name="40% - Accent1 9 10" xfId="7419"/>
    <cellStyle name="40% - Accent1 9 10 2" xfId="14677"/>
    <cellStyle name="40% - Accent1 9 11" xfId="9280"/>
    <cellStyle name="40% - Accent1 9 2" xfId="906"/>
    <cellStyle name="40% - Accent1 9 2 2" xfId="4587"/>
    <cellStyle name="40% - Accent1 9 2 2 2" xfId="11899"/>
    <cellStyle name="40% - Accent1 9 2 3" xfId="5802"/>
    <cellStyle name="40% - Accent1 9 2 3 2" xfId="13102"/>
    <cellStyle name="40% - Accent1 9 2 4" xfId="7418"/>
    <cellStyle name="40% - Accent1 9 2 4 2" xfId="14676"/>
    <cellStyle name="40% - Accent1 9 2 5" xfId="9541"/>
    <cellStyle name="40% - Accent1 9 3" xfId="1347"/>
    <cellStyle name="40% - Accent1 9 3 2" xfId="4588"/>
    <cellStyle name="40% - Accent1 9 3 2 2" xfId="11900"/>
    <cellStyle name="40% - Accent1 9 3 3" xfId="5801"/>
    <cellStyle name="40% - Accent1 9 3 3 2" xfId="13101"/>
    <cellStyle name="40% - Accent1 9 3 4" xfId="7417"/>
    <cellStyle name="40% - Accent1 9 3 4 2" xfId="14675"/>
    <cellStyle name="40% - Accent1 9 3 5" xfId="9736"/>
    <cellStyle name="40% - Accent1 9 4" xfId="2560"/>
    <cellStyle name="40% - Accent1 9 4 2" xfId="4589"/>
    <cellStyle name="40% - Accent1 9 4 2 2" xfId="11901"/>
    <cellStyle name="40% - Accent1 9 4 3" xfId="5800"/>
    <cellStyle name="40% - Accent1 9 4 3 2" xfId="13100"/>
    <cellStyle name="40% - Accent1 9 4 4" xfId="7416"/>
    <cellStyle name="40% - Accent1 9 4 4 2" xfId="14674"/>
    <cellStyle name="40% - Accent1 9 4 5" xfId="10255"/>
    <cellStyle name="40% - Accent1 9 5" xfId="2489"/>
    <cellStyle name="40% - Accent1 9 5 2" xfId="4590"/>
    <cellStyle name="40% - Accent1 9 5 2 2" xfId="11902"/>
    <cellStyle name="40% - Accent1 9 5 3" xfId="5799"/>
    <cellStyle name="40% - Accent1 9 5 3 2" xfId="13099"/>
    <cellStyle name="40% - Accent1 9 5 4" xfId="7415"/>
    <cellStyle name="40% - Accent1 9 5 4 2" xfId="14673"/>
    <cellStyle name="40% - Accent1 9 5 5" xfId="10187"/>
    <cellStyle name="40% - Accent1 9 6" xfId="2878"/>
    <cellStyle name="40% - Accent1 9 6 2" xfId="4591"/>
    <cellStyle name="40% - Accent1 9 6 2 2" xfId="11903"/>
    <cellStyle name="40% - Accent1 9 6 3" xfId="5798"/>
    <cellStyle name="40% - Accent1 9 6 3 2" xfId="13098"/>
    <cellStyle name="40% - Accent1 9 6 4" xfId="7414"/>
    <cellStyle name="40% - Accent1 9 6 4 2" xfId="14672"/>
    <cellStyle name="40% - Accent1 9 6 5" xfId="10547"/>
    <cellStyle name="40% - Accent1 9 7" xfId="3432"/>
    <cellStyle name="40% - Accent1 9 7 2" xfId="4592"/>
    <cellStyle name="40% - Accent1 9 7 2 2" xfId="11904"/>
    <cellStyle name="40% - Accent1 9 7 3" xfId="5797"/>
    <cellStyle name="40% - Accent1 9 7 3 2" xfId="13097"/>
    <cellStyle name="40% - Accent1 9 7 4" xfId="7413"/>
    <cellStyle name="40% - Accent1 9 7 4 2" xfId="14671"/>
    <cellStyle name="40% - Accent1 9 7 5" xfId="10813"/>
    <cellStyle name="40% - Accent1 9 8" xfId="4586"/>
    <cellStyle name="40% - Accent1 9 8 2" xfId="11898"/>
    <cellStyle name="40% - Accent1 9 9" xfId="5803"/>
    <cellStyle name="40% - Accent1 9 9 2" xfId="13103"/>
    <cellStyle name="40% - Accent2" xfId="15" builtinId="35" customBuiltin="1"/>
    <cellStyle name="40% - Accent2 10" xfId="656"/>
    <cellStyle name="40% - Accent2 10 10" xfId="7411"/>
    <cellStyle name="40% - Accent2 10 10 2" xfId="14669"/>
    <cellStyle name="40% - Accent2 10 11" xfId="9396"/>
    <cellStyle name="40% - Accent2 10 2" xfId="1026"/>
    <cellStyle name="40% - Accent2 10 2 2" xfId="4595"/>
    <cellStyle name="40% - Accent2 10 2 2 2" xfId="11907"/>
    <cellStyle name="40% - Accent2 10 2 3" xfId="5794"/>
    <cellStyle name="40% - Accent2 10 2 3 2" xfId="13094"/>
    <cellStyle name="40% - Accent2 10 2 4" xfId="7410"/>
    <cellStyle name="40% - Accent2 10 2 4 2" xfId="14668"/>
    <cellStyle name="40% - Accent2 10 2 5" xfId="9655"/>
    <cellStyle name="40% - Accent2 10 3" xfId="1474"/>
    <cellStyle name="40% - Accent2 10 3 2" xfId="4596"/>
    <cellStyle name="40% - Accent2 10 3 2 2" xfId="11908"/>
    <cellStyle name="40% - Accent2 10 3 3" xfId="5793"/>
    <cellStyle name="40% - Accent2 10 3 3 2" xfId="13093"/>
    <cellStyle name="40% - Accent2 10 3 4" xfId="7409"/>
    <cellStyle name="40% - Accent2 10 3 4 2" xfId="14667"/>
    <cellStyle name="40% - Accent2 10 3 5" xfId="9856"/>
    <cellStyle name="40% - Accent2 10 4" xfId="2690"/>
    <cellStyle name="40% - Accent2 10 4 2" xfId="4597"/>
    <cellStyle name="40% - Accent2 10 4 2 2" xfId="11909"/>
    <cellStyle name="40% - Accent2 10 4 3" xfId="5792"/>
    <cellStyle name="40% - Accent2 10 4 3 2" xfId="13092"/>
    <cellStyle name="40% - Accent2 10 4 4" xfId="7407"/>
    <cellStyle name="40% - Accent2 10 4 4 2" xfId="14666"/>
    <cellStyle name="40% - Accent2 10 4 5" xfId="10383"/>
    <cellStyle name="40% - Accent2 10 5" xfId="2913"/>
    <cellStyle name="40% - Accent2 10 5 2" xfId="4598"/>
    <cellStyle name="40% - Accent2 10 5 2 2" xfId="11910"/>
    <cellStyle name="40% - Accent2 10 5 3" xfId="5791"/>
    <cellStyle name="40% - Accent2 10 5 3 2" xfId="13091"/>
    <cellStyle name="40% - Accent2 10 5 4" xfId="7406"/>
    <cellStyle name="40% - Accent2 10 5 4 2" xfId="14665"/>
    <cellStyle name="40% - Accent2 10 5 5" xfId="10581"/>
    <cellStyle name="40% - Accent2 10 6" xfId="3027"/>
    <cellStyle name="40% - Accent2 10 6 2" xfId="4599"/>
    <cellStyle name="40% - Accent2 10 6 2 2" xfId="11911"/>
    <cellStyle name="40% - Accent2 10 6 3" xfId="5790"/>
    <cellStyle name="40% - Accent2 10 6 3 2" xfId="13090"/>
    <cellStyle name="40% - Accent2 10 6 4" xfId="7405"/>
    <cellStyle name="40% - Accent2 10 6 4 2" xfId="14664"/>
    <cellStyle name="40% - Accent2 10 6 5" xfId="10673"/>
    <cellStyle name="40% - Accent2 10 7" xfId="3557"/>
    <cellStyle name="40% - Accent2 10 7 2" xfId="4600"/>
    <cellStyle name="40% - Accent2 10 7 2 2" xfId="11912"/>
    <cellStyle name="40% - Accent2 10 7 3" xfId="5789"/>
    <cellStyle name="40% - Accent2 10 7 3 2" xfId="13089"/>
    <cellStyle name="40% - Accent2 10 7 4" xfId="7402"/>
    <cellStyle name="40% - Accent2 10 7 4 2" xfId="14662"/>
    <cellStyle name="40% - Accent2 10 7 5" xfId="10933"/>
    <cellStyle name="40% - Accent2 10 8" xfId="4594"/>
    <cellStyle name="40% - Accent2 10 8 2" xfId="11906"/>
    <cellStyle name="40% - Accent2 10 9" xfId="5795"/>
    <cellStyle name="40% - Accent2 10 9 2" xfId="13095"/>
    <cellStyle name="40% - Accent2 11" xfId="663"/>
    <cellStyle name="40% - Accent2 11 10" xfId="7401"/>
    <cellStyle name="40% - Accent2 11 10 2" xfId="14661"/>
    <cellStyle name="40% - Accent2 11 11" xfId="9403"/>
    <cellStyle name="40% - Accent2 11 2" xfId="1033"/>
    <cellStyle name="40% - Accent2 11 2 2" xfId="4602"/>
    <cellStyle name="40% - Accent2 11 2 2 2" xfId="11914"/>
    <cellStyle name="40% - Accent2 11 2 3" xfId="5786"/>
    <cellStyle name="40% - Accent2 11 2 3 2" xfId="13087"/>
    <cellStyle name="40% - Accent2 11 2 4" xfId="7398"/>
    <cellStyle name="40% - Accent2 11 2 4 2" xfId="14659"/>
    <cellStyle name="40% - Accent2 11 2 5" xfId="9662"/>
    <cellStyle name="40% - Accent2 11 3" xfId="1481"/>
    <cellStyle name="40% - Accent2 11 3 2" xfId="4603"/>
    <cellStyle name="40% - Accent2 11 3 2 2" xfId="11915"/>
    <cellStyle name="40% - Accent2 11 3 3" xfId="5785"/>
    <cellStyle name="40% - Accent2 11 3 3 2" xfId="13086"/>
    <cellStyle name="40% - Accent2 11 3 4" xfId="7397"/>
    <cellStyle name="40% - Accent2 11 3 4 2" xfId="14658"/>
    <cellStyle name="40% - Accent2 11 3 5" xfId="9863"/>
    <cellStyle name="40% - Accent2 11 4" xfId="2697"/>
    <cellStyle name="40% - Accent2 11 4 2" xfId="4604"/>
    <cellStyle name="40% - Accent2 11 4 2 2" xfId="11916"/>
    <cellStyle name="40% - Accent2 11 4 3" xfId="5782"/>
    <cellStyle name="40% - Accent2 11 4 3 2" xfId="13084"/>
    <cellStyle name="40% - Accent2 11 4 4" xfId="7396"/>
    <cellStyle name="40% - Accent2 11 4 4 2" xfId="14657"/>
    <cellStyle name="40% - Accent2 11 4 5" xfId="10390"/>
    <cellStyle name="40% - Accent2 11 5" xfId="2920"/>
    <cellStyle name="40% - Accent2 11 5 2" xfId="4605"/>
    <cellStyle name="40% - Accent2 11 5 2 2" xfId="11917"/>
    <cellStyle name="40% - Accent2 11 5 3" xfId="5781"/>
    <cellStyle name="40% - Accent2 11 5 3 2" xfId="13083"/>
    <cellStyle name="40% - Accent2 11 5 4" xfId="7394"/>
    <cellStyle name="40% - Accent2 11 5 4 2" xfId="14656"/>
    <cellStyle name="40% - Accent2 11 5 5" xfId="10588"/>
    <cellStyle name="40% - Accent2 11 6" xfId="3034"/>
    <cellStyle name="40% - Accent2 11 6 2" xfId="4606"/>
    <cellStyle name="40% - Accent2 11 6 2 2" xfId="11918"/>
    <cellStyle name="40% - Accent2 11 6 3" xfId="5778"/>
    <cellStyle name="40% - Accent2 11 6 3 2" xfId="13081"/>
    <cellStyle name="40% - Accent2 11 6 4" xfId="7393"/>
    <cellStyle name="40% - Accent2 11 6 4 2" xfId="14655"/>
    <cellStyle name="40% - Accent2 11 6 5" xfId="10680"/>
    <cellStyle name="40% - Accent2 11 7" xfId="3564"/>
    <cellStyle name="40% - Accent2 11 7 2" xfId="4607"/>
    <cellStyle name="40% - Accent2 11 7 2 2" xfId="11919"/>
    <cellStyle name="40% - Accent2 11 7 3" xfId="5777"/>
    <cellStyle name="40% - Accent2 11 7 3 2" xfId="13080"/>
    <cellStyle name="40% - Accent2 11 7 4" xfId="7392"/>
    <cellStyle name="40% - Accent2 11 7 4 2" xfId="14654"/>
    <cellStyle name="40% - Accent2 11 7 5" xfId="10940"/>
    <cellStyle name="40% - Accent2 11 8" xfId="4601"/>
    <cellStyle name="40% - Accent2 11 8 2" xfId="11913"/>
    <cellStyle name="40% - Accent2 11 9" xfId="5787"/>
    <cellStyle name="40% - Accent2 11 9 2" xfId="13088"/>
    <cellStyle name="40% - Accent2 12" xfId="673"/>
    <cellStyle name="40% - Accent2 12 10" xfId="7391"/>
    <cellStyle name="40% - Accent2 12 10 2" xfId="14653"/>
    <cellStyle name="40% - Accent2 12 11" xfId="9413"/>
    <cellStyle name="40% - Accent2 12 2" xfId="1043"/>
    <cellStyle name="40% - Accent2 12 2 2" xfId="4609"/>
    <cellStyle name="40% - Accent2 12 2 2 2" xfId="11921"/>
    <cellStyle name="40% - Accent2 12 2 3" xfId="5774"/>
    <cellStyle name="40% - Accent2 12 2 3 2" xfId="13078"/>
    <cellStyle name="40% - Accent2 12 2 4" xfId="7390"/>
    <cellStyle name="40% - Accent2 12 2 4 2" xfId="14652"/>
    <cellStyle name="40% - Accent2 12 2 5" xfId="9672"/>
    <cellStyle name="40% - Accent2 12 3" xfId="1491"/>
    <cellStyle name="40% - Accent2 12 3 2" xfId="4610"/>
    <cellStyle name="40% - Accent2 12 3 2 2" xfId="11922"/>
    <cellStyle name="40% - Accent2 12 3 3" xfId="5773"/>
    <cellStyle name="40% - Accent2 12 3 3 2" xfId="13077"/>
    <cellStyle name="40% - Accent2 12 3 4" xfId="7389"/>
    <cellStyle name="40% - Accent2 12 3 4 2" xfId="14651"/>
    <cellStyle name="40% - Accent2 12 3 5" xfId="9873"/>
    <cellStyle name="40% - Accent2 12 4" xfId="2707"/>
    <cellStyle name="40% - Accent2 12 4 2" xfId="4611"/>
    <cellStyle name="40% - Accent2 12 4 2 2" xfId="11923"/>
    <cellStyle name="40% - Accent2 12 4 3" xfId="5772"/>
    <cellStyle name="40% - Accent2 12 4 3 2" xfId="13076"/>
    <cellStyle name="40% - Accent2 12 4 4" xfId="7380"/>
    <cellStyle name="40% - Accent2 12 4 4 2" xfId="14650"/>
    <cellStyle name="40% - Accent2 12 4 5" xfId="10400"/>
    <cellStyle name="40% - Accent2 12 5" xfId="2930"/>
    <cellStyle name="40% - Accent2 12 5 2" xfId="4612"/>
    <cellStyle name="40% - Accent2 12 5 2 2" xfId="11924"/>
    <cellStyle name="40% - Accent2 12 5 3" xfId="5771"/>
    <cellStyle name="40% - Accent2 12 5 3 2" xfId="13075"/>
    <cellStyle name="40% - Accent2 12 5 4" xfId="7379"/>
    <cellStyle name="40% - Accent2 12 5 4 2" xfId="14649"/>
    <cellStyle name="40% - Accent2 12 5 5" xfId="10598"/>
    <cellStyle name="40% - Accent2 12 6" xfId="3044"/>
    <cellStyle name="40% - Accent2 12 6 2" xfId="4613"/>
    <cellStyle name="40% - Accent2 12 6 2 2" xfId="11925"/>
    <cellStyle name="40% - Accent2 12 6 3" xfId="5770"/>
    <cellStyle name="40% - Accent2 12 6 3 2" xfId="13074"/>
    <cellStyle name="40% - Accent2 12 6 4" xfId="7378"/>
    <cellStyle name="40% - Accent2 12 6 4 2" xfId="14648"/>
    <cellStyle name="40% - Accent2 12 6 5" xfId="10690"/>
    <cellStyle name="40% - Accent2 12 7" xfId="3574"/>
    <cellStyle name="40% - Accent2 12 7 2" xfId="4614"/>
    <cellStyle name="40% - Accent2 12 7 2 2" xfId="11926"/>
    <cellStyle name="40% - Accent2 12 7 3" xfId="5769"/>
    <cellStyle name="40% - Accent2 12 7 3 2" xfId="13073"/>
    <cellStyle name="40% - Accent2 12 7 4" xfId="7377"/>
    <cellStyle name="40% - Accent2 12 7 4 2" xfId="14647"/>
    <cellStyle name="40% - Accent2 12 7 5" xfId="10950"/>
    <cellStyle name="40% - Accent2 12 8" xfId="4608"/>
    <cellStyle name="40% - Accent2 12 8 2" xfId="11920"/>
    <cellStyle name="40% - Accent2 12 9" xfId="5776"/>
    <cellStyle name="40% - Accent2 12 9 2" xfId="13079"/>
    <cellStyle name="40% - Accent2 13" xfId="696"/>
    <cellStyle name="40% - Accent2 13 2" xfId="4615"/>
    <cellStyle name="40% - Accent2 13 2 2" xfId="11927"/>
    <cellStyle name="40% - Accent2 13 3" xfId="5760"/>
    <cellStyle name="40% - Accent2 13 3 2" xfId="13072"/>
    <cellStyle name="40% - Accent2 13 4" xfId="7376"/>
    <cellStyle name="40% - Accent2 13 4 2" xfId="14646"/>
    <cellStyle name="40% - Accent2 13 5" xfId="9433"/>
    <cellStyle name="40% - Accent2 14" xfId="879"/>
    <cellStyle name="40% - Accent2 14 2" xfId="4616"/>
    <cellStyle name="40% - Accent2 14 2 2" xfId="11928"/>
    <cellStyle name="40% - Accent2 14 3" xfId="5759"/>
    <cellStyle name="40% - Accent2 14 3 2" xfId="13071"/>
    <cellStyle name="40% - Accent2 14 4" xfId="7375"/>
    <cellStyle name="40% - Accent2 14 4 2" xfId="14645"/>
    <cellStyle name="40% - Accent2 14 5" xfId="9515"/>
    <cellStyle name="40% - Accent2 15" xfId="1286"/>
    <cellStyle name="40% - Accent2 16" xfId="1515"/>
    <cellStyle name="40% - Accent2 17" xfId="1565"/>
    <cellStyle name="40% - Accent2 18" xfId="1268"/>
    <cellStyle name="40% - Accent2 19" xfId="1591"/>
    <cellStyle name="40% - Accent2 2" xfId="318"/>
    <cellStyle name="40% - Accent2 2 2" xfId="1736"/>
    <cellStyle name="40% - Accent2 2 3" xfId="1737"/>
    <cellStyle name="40% - Accent2 20" xfId="1632"/>
    <cellStyle name="40% - Accent2 21" xfId="1734"/>
    <cellStyle name="40% - Accent2 21 2" xfId="4626"/>
    <cellStyle name="40% - Accent2 21 2 2" xfId="11938"/>
    <cellStyle name="40% - Accent2 21 3" xfId="5749"/>
    <cellStyle name="40% - Accent2 21 3 2" xfId="13061"/>
    <cellStyle name="40% - Accent2 21 4" xfId="7374"/>
    <cellStyle name="40% - Accent2 21 4 2" xfId="14644"/>
    <cellStyle name="40% - Accent2 21 5" xfId="9901"/>
    <cellStyle name="40% - Accent2 22" xfId="1865"/>
    <cellStyle name="40% - Accent2 22 2" xfId="4627"/>
    <cellStyle name="40% - Accent2 22 2 2" xfId="11939"/>
    <cellStyle name="40% - Accent2 22 3" xfId="5748"/>
    <cellStyle name="40% - Accent2 22 3 2" xfId="13060"/>
    <cellStyle name="40% - Accent2 22 4" xfId="7373"/>
    <cellStyle name="40% - Accent2 22 4 2" xfId="14643"/>
    <cellStyle name="40% - Accent2 22 5" xfId="9922"/>
    <cellStyle name="40% - Accent2 23" xfId="2122"/>
    <cellStyle name="40% - Accent2 23 2" xfId="4628"/>
    <cellStyle name="40% - Accent2 23 2 2" xfId="11940"/>
    <cellStyle name="40% - Accent2 23 3" xfId="5747"/>
    <cellStyle name="40% - Accent2 23 3 2" xfId="13059"/>
    <cellStyle name="40% - Accent2 23 4" xfId="7372"/>
    <cellStyle name="40% - Accent2 23 4 2" xfId="14642"/>
    <cellStyle name="40% - Accent2 23 5" xfId="9957"/>
    <cellStyle name="40% - Accent2 24" xfId="2190"/>
    <cellStyle name="40% - Accent2 24 2" xfId="4629"/>
    <cellStyle name="40% - Accent2 24 2 2" xfId="11941"/>
    <cellStyle name="40% - Accent2 24 3" xfId="5746"/>
    <cellStyle name="40% - Accent2 24 3 2" xfId="13058"/>
    <cellStyle name="40% - Accent2 24 4" xfId="7371"/>
    <cellStyle name="40% - Accent2 24 4 2" xfId="14641"/>
    <cellStyle name="40% - Accent2 24 5" xfId="9977"/>
    <cellStyle name="40% - Accent2 25" xfId="2302"/>
    <cellStyle name="40% - Accent2 25 2" xfId="4630"/>
    <cellStyle name="40% - Accent2 25 2 2" xfId="11942"/>
    <cellStyle name="40% - Accent2 25 3" xfId="5745"/>
    <cellStyle name="40% - Accent2 25 3 2" xfId="13057"/>
    <cellStyle name="40% - Accent2 25 4" xfId="7370"/>
    <cellStyle name="40% - Accent2 25 4 2" xfId="14640"/>
    <cellStyle name="40% - Accent2 25 5" xfId="10022"/>
    <cellStyle name="40% - Accent2 26" xfId="2762"/>
    <cellStyle name="40% - Accent2 26 2" xfId="4631"/>
    <cellStyle name="40% - Accent2 26 2 2" xfId="11943"/>
    <cellStyle name="40% - Accent2 26 3" xfId="5744"/>
    <cellStyle name="40% - Accent2 26 3 2" xfId="13056"/>
    <cellStyle name="40% - Accent2 26 4" xfId="7369"/>
    <cellStyle name="40% - Accent2 26 4 2" xfId="14639"/>
    <cellStyle name="40% - Accent2 26 5" xfId="10444"/>
    <cellStyle name="40% - Accent2 27" xfId="2964"/>
    <cellStyle name="40% - Accent2 27 2" xfId="4632"/>
    <cellStyle name="40% - Accent2 27 2 2" xfId="11944"/>
    <cellStyle name="40% - Accent2 27 3" xfId="5743"/>
    <cellStyle name="40% - Accent2 27 3 2" xfId="13055"/>
    <cellStyle name="40% - Accent2 27 4" xfId="7368"/>
    <cellStyle name="40% - Accent2 27 4 2" xfId="14638"/>
    <cellStyle name="40% - Accent2 27 5" xfId="10622"/>
    <cellStyle name="40% - Accent2 28" xfId="3316"/>
    <cellStyle name="40% - Accent2 28 2" xfId="4633"/>
    <cellStyle name="40% - Accent2 28 2 2" xfId="11945"/>
    <cellStyle name="40% - Accent2 28 3" xfId="5742"/>
    <cellStyle name="40% - Accent2 28 3 2" xfId="13054"/>
    <cellStyle name="40% - Accent2 28 4" xfId="7367"/>
    <cellStyle name="40% - Accent2 28 4 2" xfId="14637"/>
    <cellStyle name="40% - Accent2 28 5" xfId="10734"/>
    <cellStyle name="40% - Accent2 29" xfId="4593"/>
    <cellStyle name="40% - Accent2 29 2" xfId="11905"/>
    <cellStyle name="40% - Accent2 3" xfId="319"/>
    <cellStyle name="40% - Accent2 3 2" xfId="1738"/>
    <cellStyle name="40% - Accent2 3 3" xfId="1739"/>
    <cellStyle name="40% - Accent2 30" xfId="5796"/>
    <cellStyle name="40% - Accent2 30 2" xfId="13096"/>
    <cellStyle name="40% - Accent2 31" xfId="7412"/>
    <cellStyle name="40% - Accent2 31 2" xfId="14670"/>
    <cellStyle name="40% - Accent2 32" xfId="9165"/>
    <cellStyle name="40% - Accent2 4" xfId="408"/>
    <cellStyle name="40% - Accent2 4 10" xfId="2426"/>
    <cellStyle name="40% - Accent2 4 10 2" xfId="4638"/>
    <cellStyle name="40% - Accent2 4 10 2 2" xfId="11950"/>
    <cellStyle name="40% - Accent2 4 10 3" xfId="5737"/>
    <cellStyle name="40% - Accent2 4 10 3 2" xfId="13049"/>
    <cellStyle name="40% - Accent2 4 10 4" xfId="7365"/>
    <cellStyle name="40% - Accent2 4 10 4 2" xfId="14635"/>
    <cellStyle name="40% - Accent2 4 10 5" xfId="10134"/>
    <cellStyle name="40% - Accent2 4 11" xfId="2729"/>
    <cellStyle name="40% - Accent2 4 11 2" xfId="4639"/>
    <cellStyle name="40% - Accent2 4 11 2 2" xfId="11951"/>
    <cellStyle name="40% - Accent2 4 11 3" xfId="5736"/>
    <cellStyle name="40% - Accent2 4 11 3 2" xfId="13048"/>
    <cellStyle name="40% - Accent2 4 11 4" xfId="7364"/>
    <cellStyle name="40% - Accent2 4 11 4 2" xfId="14634"/>
    <cellStyle name="40% - Accent2 4 11 5" xfId="10416"/>
    <cellStyle name="40% - Accent2 4 12" xfId="2949"/>
    <cellStyle name="40% - Accent2 4 12 2" xfId="4640"/>
    <cellStyle name="40% - Accent2 4 12 2 2" xfId="11952"/>
    <cellStyle name="40% - Accent2 4 12 3" xfId="5735"/>
    <cellStyle name="40% - Accent2 4 12 3 2" xfId="13047"/>
    <cellStyle name="40% - Accent2 4 12 4" xfId="7363"/>
    <cellStyle name="40% - Accent2 4 12 4 2" xfId="14633"/>
    <cellStyle name="40% - Accent2 4 12 5" xfId="10611"/>
    <cellStyle name="40% - Accent2 4 13" xfId="3359"/>
    <cellStyle name="40% - Accent2 4 13 2" xfId="4641"/>
    <cellStyle name="40% - Accent2 4 13 2 2" xfId="11953"/>
    <cellStyle name="40% - Accent2 4 13 3" xfId="5734"/>
    <cellStyle name="40% - Accent2 4 13 3 2" xfId="13046"/>
    <cellStyle name="40% - Accent2 4 13 4" xfId="7362"/>
    <cellStyle name="40% - Accent2 4 13 4 2" xfId="14632"/>
    <cellStyle name="40% - Accent2 4 13 5" xfId="10753"/>
    <cellStyle name="40% - Accent2 4 14" xfId="4637"/>
    <cellStyle name="40% - Accent2 4 14 2" xfId="11949"/>
    <cellStyle name="40% - Accent2 4 15" xfId="5738"/>
    <cellStyle name="40% - Accent2 4 15 2" xfId="13050"/>
    <cellStyle name="40% - Accent2 4 16" xfId="7366"/>
    <cellStyle name="40% - Accent2 4 16 2" xfId="14636"/>
    <cellStyle name="40% - Accent2 4 17" xfId="9221"/>
    <cellStyle name="40% - Accent2 4 2" xfId="563"/>
    <cellStyle name="40% - Accent2 4 2 10" xfId="2849"/>
    <cellStyle name="40% - Accent2 4 2 10 2" xfId="4643"/>
    <cellStyle name="40% - Accent2 4 2 10 2 2" xfId="11955"/>
    <cellStyle name="40% - Accent2 4 2 10 3" xfId="5732"/>
    <cellStyle name="40% - Accent2 4 2 10 3 2" xfId="13044"/>
    <cellStyle name="40% - Accent2 4 2 10 4" xfId="7360"/>
    <cellStyle name="40% - Accent2 4 2 10 4 2" xfId="14630"/>
    <cellStyle name="40% - Accent2 4 2 10 5" xfId="10523"/>
    <cellStyle name="40% - Accent2 4 2 11" xfId="3461"/>
    <cellStyle name="40% - Accent2 4 2 11 2" xfId="4644"/>
    <cellStyle name="40% - Accent2 4 2 11 2 2" xfId="11956"/>
    <cellStyle name="40% - Accent2 4 2 11 3" xfId="5731"/>
    <cellStyle name="40% - Accent2 4 2 11 3 2" xfId="13043"/>
    <cellStyle name="40% - Accent2 4 2 11 4" xfId="7359"/>
    <cellStyle name="40% - Accent2 4 2 11 4 2" xfId="14629"/>
    <cellStyle name="40% - Accent2 4 2 11 5" xfId="10839"/>
    <cellStyle name="40% - Accent2 4 2 12" xfId="4642"/>
    <cellStyle name="40% - Accent2 4 2 12 2" xfId="11954"/>
    <cellStyle name="40% - Accent2 4 2 13" xfId="5733"/>
    <cellStyle name="40% - Accent2 4 2 13 2" xfId="13045"/>
    <cellStyle name="40% - Accent2 4 2 14" xfId="7361"/>
    <cellStyle name="40% - Accent2 4 2 14 2" xfId="14631"/>
    <cellStyle name="40% - Accent2 4 2 15" xfId="9306"/>
    <cellStyle name="40% - Accent2 4 2 2" xfId="936"/>
    <cellStyle name="40% - Accent2 4 2 2 2" xfId="4645"/>
    <cellStyle name="40% - Accent2 4 2 2 2 2" xfId="11957"/>
    <cellStyle name="40% - Accent2 4 2 2 3" xfId="5730"/>
    <cellStyle name="40% - Accent2 4 2 2 3 2" xfId="13042"/>
    <cellStyle name="40% - Accent2 4 2 2 4" xfId="7358"/>
    <cellStyle name="40% - Accent2 4 2 2 4 2" xfId="14628"/>
    <cellStyle name="40% - Accent2 4 2 2 5" xfId="9568"/>
    <cellStyle name="40% - Accent2 4 2 3" xfId="1379"/>
    <cellStyle name="40% - Accent2 4 2 3 2" xfId="4646"/>
    <cellStyle name="40% - Accent2 4 2 3 2 2" xfId="11958"/>
    <cellStyle name="40% - Accent2 4 2 3 3" xfId="5729"/>
    <cellStyle name="40% - Accent2 4 2 3 3 2" xfId="13041"/>
    <cellStyle name="40% - Accent2 4 2 3 4" xfId="7357"/>
    <cellStyle name="40% - Accent2 4 2 3 4 2" xfId="14627"/>
    <cellStyle name="40% - Accent2 4 2 3 5" xfId="9762"/>
    <cellStyle name="40% - Accent2 4 2 4" xfId="1741"/>
    <cellStyle name="40% - Accent2 4 2 4 2" xfId="4647"/>
    <cellStyle name="40% - Accent2 4 2 4 2 2" xfId="11959"/>
    <cellStyle name="40% - Accent2 4 2 4 3" xfId="5728"/>
    <cellStyle name="40% - Accent2 4 2 4 3 2" xfId="13040"/>
    <cellStyle name="40% - Accent2 4 2 4 4" xfId="7356"/>
    <cellStyle name="40% - Accent2 4 2 4 4 2" xfId="14626"/>
    <cellStyle name="40% - Accent2 4 2 4 5" xfId="9902"/>
    <cellStyle name="40% - Accent2 4 2 5" xfId="1846"/>
    <cellStyle name="40% - Accent2 4 2 5 2" xfId="4648"/>
    <cellStyle name="40% - Accent2 4 2 5 2 2" xfId="11960"/>
    <cellStyle name="40% - Accent2 4 2 5 3" xfId="5727"/>
    <cellStyle name="40% - Accent2 4 2 5 3 2" xfId="13039"/>
    <cellStyle name="40% - Accent2 4 2 5 4" xfId="7355"/>
    <cellStyle name="40% - Accent2 4 2 5 4 2" xfId="14625"/>
    <cellStyle name="40% - Accent2 4 2 5 5" xfId="9919"/>
    <cellStyle name="40% - Accent2 4 2 6" xfId="2119"/>
    <cellStyle name="40% - Accent2 4 2 6 2" xfId="4649"/>
    <cellStyle name="40% - Accent2 4 2 6 2 2" xfId="11961"/>
    <cellStyle name="40% - Accent2 4 2 6 3" xfId="5726"/>
    <cellStyle name="40% - Accent2 4 2 6 3 2" xfId="13038"/>
    <cellStyle name="40% - Accent2 4 2 6 4" xfId="7354"/>
    <cellStyle name="40% - Accent2 4 2 6 4 2" xfId="14624"/>
    <cellStyle name="40% - Accent2 4 2 6 5" xfId="9956"/>
    <cellStyle name="40% - Accent2 4 2 7" xfId="2022"/>
    <cellStyle name="40% - Accent2 4 2 7 2" xfId="4650"/>
    <cellStyle name="40% - Accent2 4 2 7 2 2" xfId="11962"/>
    <cellStyle name="40% - Accent2 4 2 7 3" xfId="5725"/>
    <cellStyle name="40% - Accent2 4 2 7 3 2" xfId="13037"/>
    <cellStyle name="40% - Accent2 4 2 7 4" xfId="7353"/>
    <cellStyle name="40% - Accent2 4 2 7 4 2" xfId="14623"/>
    <cellStyle name="40% - Accent2 4 2 7 5" xfId="9944"/>
    <cellStyle name="40% - Accent2 4 2 8" xfId="2593"/>
    <cellStyle name="40% - Accent2 4 2 8 2" xfId="4651"/>
    <cellStyle name="40% - Accent2 4 2 8 2 2" xfId="11963"/>
    <cellStyle name="40% - Accent2 4 2 8 3" xfId="5724"/>
    <cellStyle name="40% - Accent2 4 2 8 3 2" xfId="13036"/>
    <cellStyle name="40% - Accent2 4 2 8 4" xfId="7352"/>
    <cellStyle name="40% - Accent2 4 2 8 4 2" xfId="14622"/>
    <cellStyle name="40% - Accent2 4 2 8 5" xfId="10287"/>
    <cellStyle name="40% - Accent2 4 2 9" xfId="2362"/>
    <cellStyle name="40% - Accent2 4 2 9 2" xfId="4652"/>
    <cellStyle name="40% - Accent2 4 2 9 2 2" xfId="11964"/>
    <cellStyle name="40% - Accent2 4 2 9 3" xfId="5723"/>
    <cellStyle name="40% - Accent2 4 2 9 3 2" xfId="13035"/>
    <cellStyle name="40% - Accent2 4 2 9 4" xfId="7351"/>
    <cellStyle name="40% - Accent2 4 2 9 4 2" xfId="14621"/>
    <cellStyle name="40% - Accent2 4 2 9 5" xfId="10080"/>
    <cellStyle name="40% - Accent2 4 3" xfId="536"/>
    <cellStyle name="40% - Accent2 4 3 10" xfId="2754"/>
    <cellStyle name="40% - Accent2 4 3 10 2" xfId="4654"/>
    <cellStyle name="40% - Accent2 4 3 10 2 2" xfId="11966"/>
    <cellStyle name="40% - Accent2 4 3 10 3" xfId="5721"/>
    <cellStyle name="40% - Accent2 4 3 10 3 2" xfId="13033"/>
    <cellStyle name="40% - Accent2 4 3 10 4" xfId="7349"/>
    <cellStyle name="40% - Accent2 4 3 10 4 2" xfId="14619"/>
    <cellStyle name="40% - Accent2 4 3 10 5" xfId="10437"/>
    <cellStyle name="40% - Accent2 4 3 11" xfId="3438"/>
    <cellStyle name="40% - Accent2 4 3 11 2" xfId="4655"/>
    <cellStyle name="40% - Accent2 4 3 11 2 2" xfId="11967"/>
    <cellStyle name="40% - Accent2 4 3 11 3" xfId="5720"/>
    <cellStyle name="40% - Accent2 4 3 11 3 2" xfId="13032"/>
    <cellStyle name="40% - Accent2 4 3 11 4" xfId="7348"/>
    <cellStyle name="40% - Accent2 4 3 11 4 2" xfId="14618"/>
    <cellStyle name="40% - Accent2 4 3 11 5" xfId="10819"/>
    <cellStyle name="40% - Accent2 4 3 12" xfId="4653"/>
    <cellStyle name="40% - Accent2 4 3 12 2" xfId="11965"/>
    <cellStyle name="40% - Accent2 4 3 13" xfId="5722"/>
    <cellStyle name="40% - Accent2 4 3 13 2" xfId="13034"/>
    <cellStyle name="40% - Accent2 4 3 14" xfId="7350"/>
    <cellStyle name="40% - Accent2 4 3 14 2" xfId="14620"/>
    <cellStyle name="40% - Accent2 4 3 15" xfId="9286"/>
    <cellStyle name="40% - Accent2 4 3 2" xfId="912"/>
    <cellStyle name="40% - Accent2 4 3 2 2" xfId="4656"/>
    <cellStyle name="40% - Accent2 4 3 2 2 2" xfId="11968"/>
    <cellStyle name="40% - Accent2 4 3 2 3" xfId="5719"/>
    <cellStyle name="40% - Accent2 4 3 2 3 2" xfId="13031"/>
    <cellStyle name="40% - Accent2 4 3 2 4" xfId="7347"/>
    <cellStyle name="40% - Accent2 4 3 2 4 2" xfId="14617"/>
    <cellStyle name="40% - Accent2 4 3 2 5" xfId="9547"/>
    <cellStyle name="40% - Accent2 4 3 3" xfId="1353"/>
    <cellStyle name="40% - Accent2 4 3 3 2" xfId="4657"/>
    <cellStyle name="40% - Accent2 4 3 3 2 2" xfId="11969"/>
    <cellStyle name="40% - Accent2 4 3 3 3" xfId="5718"/>
    <cellStyle name="40% - Accent2 4 3 3 3 2" xfId="13030"/>
    <cellStyle name="40% - Accent2 4 3 3 4" xfId="7346"/>
    <cellStyle name="40% - Accent2 4 3 3 4 2" xfId="14616"/>
    <cellStyle name="40% - Accent2 4 3 3 5" xfId="9742"/>
    <cellStyle name="40% - Accent2 4 3 4" xfId="1742"/>
    <cellStyle name="40% - Accent2 4 3 5" xfId="1845"/>
    <cellStyle name="40% - Accent2 4 3 6" xfId="2118"/>
    <cellStyle name="40% - Accent2 4 3 7" xfId="2021"/>
    <cellStyle name="40% - Accent2 4 3 8" xfId="2566"/>
    <cellStyle name="40% - Accent2 4 3 8 2" xfId="4662"/>
    <cellStyle name="40% - Accent2 4 3 8 2 2" xfId="11974"/>
    <cellStyle name="40% - Accent2 4 3 8 3" xfId="5717"/>
    <cellStyle name="40% - Accent2 4 3 8 3 2" xfId="13029"/>
    <cellStyle name="40% - Accent2 4 3 8 4" xfId="7345"/>
    <cellStyle name="40% - Accent2 4 3 8 4 2" xfId="14615"/>
    <cellStyle name="40% - Accent2 4 3 8 5" xfId="10261"/>
    <cellStyle name="40% - Accent2 4 3 9" xfId="2374"/>
    <cellStyle name="40% - Accent2 4 3 9 2" xfId="4663"/>
    <cellStyle name="40% - Accent2 4 3 9 2 2" xfId="11975"/>
    <cellStyle name="40% - Accent2 4 3 9 3" xfId="5716"/>
    <cellStyle name="40% - Accent2 4 3 9 3 2" xfId="13028"/>
    <cellStyle name="40% - Accent2 4 3 9 4" xfId="7344"/>
    <cellStyle name="40% - Accent2 4 3 9 4 2" xfId="14614"/>
    <cellStyle name="40% - Accent2 4 3 9 5" xfId="10091"/>
    <cellStyle name="40% - Accent2 4 4" xfId="788"/>
    <cellStyle name="40% - Accent2 4 4 2" xfId="4664"/>
    <cellStyle name="40% - Accent2 4 4 2 2" xfId="11976"/>
    <cellStyle name="40% - Accent2 4 4 3" xfId="5715"/>
    <cellStyle name="40% - Accent2 4 4 3 2" xfId="13027"/>
    <cellStyle name="40% - Accent2 4 4 4" xfId="7343"/>
    <cellStyle name="40% - Accent2 4 4 4 2" xfId="14613"/>
    <cellStyle name="40% - Accent2 4 4 5" xfId="9465"/>
    <cellStyle name="40% - Accent2 4 5" xfId="730"/>
    <cellStyle name="40% - Accent2 4 5 2" xfId="4665"/>
    <cellStyle name="40% - Accent2 4 5 2 2" xfId="11977"/>
    <cellStyle name="40% - Accent2 4 5 3" xfId="5714"/>
    <cellStyle name="40% - Accent2 4 5 3 2" xfId="13026"/>
    <cellStyle name="40% - Accent2 4 5 4" xfId="7342"/>
    <cellStyle name="40% - Accent2 4 5 4 2" xfId="14612"/>
    <cellStyle name="40% - Accent2 4 5 5" xfId="9450"/>
    <cellStyle name="40% - Accent2 4 6" xfId="1740"/>
    <cellStyle name="40% - Accent2 4 7" xfId="1849"/>
    <cellStyle name="40% - Accent2 4 8" xfId="2120"/>
    <cellStyle name="40% - Accent2 4 9" xfId="2025"/>
    <cellStyle name="40% - Accent2 5" xfId="442"/>
    <cellStyle name="40% - Accent2 5 10" xfId="2473"/>
    <cellStyle name="40% - Accent2 5 10 2" xfId="4671"/>
    <cellStyle name="40% - Accent2 5 10 2 2" xfId="11983"/>
    <cellStyle name="40% - Accent2 5 10 3" xfId="5708"/>
    <cellStyle name="40% - Accent2 5 10 3 2" xfId="13020"/>
    <cellStyle name="40% - Accent2 5 10 4" xfId="7340"/>
    <cellStyle name="40% - Accent2 5 10 4 2" xfId="14610"/>
    <cellStyle name="40% - Accent2 5 10 5" xfId="10171"/>
    <cellStyle name="40% - Accent2 5 11" xfId="2799"/>
    <cellStyle name="40% - Accent2 5 11 2" xfId="4672"/>
    <cellStyle name="40% - Accent2 5 11 2 2" xfId="11984"/>
    <cellStyle name="40% - Accent2 5 11 3" xfId="5707"/>
    <cellStyle name="40% - Accent2 5 11 3 2" xfId="13019"/>
    <cellStyle name="40% - Accent2 5 11 4" xfId="7339"/>
    <cellStyle name="40% - Accent2 5 11 4 2" xfId="14609"/>
    <cellStyle name="40% - Accent2 5 11 5" xfId="10479"/>
    <cellStyle name="40% - Accent2 5 12" xfId="2972"/>
    <cellStyle name="40% - Accent2 5 12 2" xfId="4673"/>
    <cellStyle name="40% - Accent2 5 12 2 2" xfId="11985"/>
    <cellStyle name="40% - Accent2 5 12 3" xfId="5706"/>
    <cellStyle name="40% - Accent2 5 12 3 2" xfId="13018"/>
    <cellStyle name="40% - Accent2 5 12 4" xfId="7338"/>
    <cellStyle name="40% - Accent2 5 12 4 2" xfId="14608"/>
    <cellStyle name="40% - Accent2 5 12 5" xfId="10629"/>
    <cellStyle name="40% - Accent2 5 13" xfId="3378"/>
    <cellStyle name="40% - Accent2 5 13 2" xfId="4674"/>
    <cellStyle name="40% - Accent2 5 13 2 2" xfId="11986"/>
    <cellStyle name="40% - Accent2 5 13 3" xfId="5705"/>
    <cellStyle name="40% - Accent2 5 13 3 2" xfId="13017"/>
    <cellStyle name="40% - Accent2 5 13 4" xfId="7337"/>
    <cellStyle name="40% - Accent2 5 13 4 2" xfId="14607"/>
    <cellStyle name="40% - Accent2 5 13 5" xfId="10765"/>
    <cellStyle name="40% - Accent2 5 14" xfId="4670"/>
    <cellStyle name="40% - Accent2 5 14 2" xfId="11982"/>
    <cellStyle name="40% - Accent2 5 15" xfId="5709"/>
    <cellStyle name="40% - Accent2 5 15 2" xfId="13021"/>
    <cellStyle name="40% - Accent2 5 16" xfId="7341"/>
    <cellStyle name="40% - Accent2 5 16 2" xfId="14611"/>
    <cellStyle name="40% - Accent2 5 17" xfId="9233"/>
    <cellStyle name="40% - Accent2 5 2" xfId="579"/>
    <cellStyle name="40% - Accent2 5 2 10" xfId="7336"/>
    <cellStyle name="40% - Accent2 5 2 10 2" xfId="14606"/>
    <cellStyle name="40% - Accent2 5 2 11" xfId="9321"/>
    <cellStyle name="40% - Accent2 5 2 2" xfId="952"/>
    <cellStyle name="40% - Accent2 5 2 2 2" xfId="4676"/>
    <cellStyle name="40% - Accent2 5 2 2 2 2" xfId="11988"/>
    <cellStyle name="40% - Accent2 5 2 2 3" xfId="5703"/>
    <cellStyle name="40% - Accent2 5 2 2 3 2" xfId="13015"/>
    <cellStyle name="40% - Accent2 5 2 2 4" xfId="7335"/>
    <cellStyle name="40% - Accent2 5 2 2 4 2" xfId="14605"/>
    <cellStyle name="40% - Accent2 5 2 2 5" xfId="9583"/>
    <cellStyle name="40% - Accent2 5 2 3" xfId="1397"/>
    <cellStyle name="40% - Accent2 5 2 3 2" xfId="4677"/>
    <cellStyle name="40% - Accent2 5 2 3 2 2" xfId="11989"/>
    <cellStyle name="40% - Accent2 5 2 3 3" xfId="5702"/>
    <cellStyle name="40% - Accent2 5 2 3 3 2" xfId="13014"/>
    <cellStyle name="40% - Accent2 5 2 3 4" xfId="7334"/>
    <cellStyle name="40% - Accent2 5 2 3 4 2" xfId="14604"/>
    <cellStyle name="40% - Accent2 5 2 3 5" xfId="9779"/>
    <cellStyle name="40% - Accent2 5 2 4" xfId="2611"/>
    <cellStyle name="40% - Accent2 5 2 4 2" xfId="4678"/>
    <cellStyle name="40% - Accent2 5 2 4 2 2" xfId="11990"/>
    <cellStyle name="40% - Accent2 5 2 4 3" xfId="5701"/>
    <cellStyle name="40% - Accent2 5 2 4 3 2" xfId="13013"/>
    <cellStyle name="40% - Accent2 5 2 4 4" xfId="7333"/>
    <cellStyle name="40% - Accent2 5 2 4 4 2" xfId="14603"/>
    <cellStyle name="40% - Accent2 5 2 4 5" xfId="10304"/>
    <cellStyle name="40% - Accent2 5 2 5" xfId="2315"/>
    <cellStyle name="40% - Accent2 5 2 5 2" xfId="4679"/>
    <cellStyle name="40% - Accent2 5 2 5 2 2" xfId="11991"/>
    <cellStyle name="40% - Accent2 5 2 5 3" xfId="5700"/>
    <cellStyle name="40% - Accent2 5 2 5 3 2" xfId="13012"/>
    <cellStyle name="40% - Accent2 5 2 5 4" xfId="7332"/>
    <cellStyle name="40% - Accent2 5 2 5 4 2" xfId="14602"/>
    <cellStyle name="40% - Accent2 5 2 5 5" xfId="10035"/>
    <cellStyle name="40% - Accent2 5 2 6" xfId="2739"/>
    <cellStyle name="40% - Accent2 5 2 6 2" xfId="4680"/>
    <cellStyle name="40% - Accent2 5 2 6 2 2" xfId="11992"/>
    <cellStyle name="40% - Accent2 5 2 6 3" xfId="5699"/>
    <cellStyle name="40% - Accent2 5 2 6 3 2" xfId="13011"/>
    <cellStyle name="40% - Accent2 5 2 6 4" xfId="7331"/>
    <cellStyle name="40% - Accent2 5 2 6 4 2" xfId="14601"/>
    <cellStyle name="40% - Accent2 5 2 6 5" xfId="10424"/>
    <cellStyle name="40% - Accent2 5 2 7" xfId="3478"/>
    <cellStyle name="40% - Accent2 5 2 7 2" xfId="4681"/>
    <cellStyle name="40% - Accent2 5 2 7 2 2" xfId="11993"/>
    <cellStyle name="40% - Accent2 5 2 7 3" xfId="5698"/>
    <cellStyle name="40% - Accent2 5 2 7 3 2" xfId="13010"/>
    <cellStyle name="40% - Accent2 5 2 7 4" xfId="7330"/>
    <cellStyle name="40% - Accent2 5 2 7 4 2" xfId="14600"/>
    <cellStyle name="40% - Accent2 5 2 7 5" xfId="10856"/>
    <cellStyle name="40% - Accent2 5 2 8" xfId="4675"/>
    <cellStyle name="40% - Accent2 5 2 8 2" xfId="11987"/>
    <cellStyle name="40% - Accent2 5 2 9" xfId="5704"/>
    <cellStyle name="40% - Accent2 5 2 9 2" xfId="13016"/>
    <cellStyle name="40% - Accent2 5 3" xfId="616"/>
    <cellStyle name="40% - Accent2 5 3 10" xfId="7329"/>
    <cellStyle name="40% - Accent2 5 3 10 2" xfId="14599"/>
    <cellStyle name="40% - Accent2 5 3 11" xfId="9356"/>
    <cellStyle name="40% - Accent2 5 3 2" xfId="989"/>
    <cellStyle name="40% - Accent2 5 3 2 2" xfId="4683"/>
    <cellStyle name="40% - Accent2 5 3 2 2 2" xfId="11995"/>
    <cellStyle name="40% - Accent2 5 3 2 3" xfId="5696"/>
    <cellStyle name="40% - Accent2 5 3 2 3 2" xfId="13008"/>
    <cellStyle name="40% - Accent2 5 3 2 4" xfId="7328"/>
    <cellStyle name="40% - Accent2 5 3 2 4 2" xfId="14598"/>
    <cellStyle name="40% - Accent2 5 3 2 5" xfId="9618"/>
    <cellStyle name="40% - Accent2 5 3 3" xfId="1434"/>
    <cellStyle name="40% - Accent2 5 3 3 2" xfId="4684"/>
    <cellStyle name="40% - Accent2 5 3 3 2 2" xfId="11996"/>
    <cellStyle name="40% - Accent2 5 3 3 3" xfId="5695"/>
    <cellStyle name="40% - Accent2 5 3 3 3 2" xfId="13007"/>
    <cellStyle name="40% - Accent2 5 3 3 4" xfId="7327"/>
    <cellStyle name="40% - Accent2 5 3 3 4 2" xfId="14597"/>
    <cellStyle name="40% - Accent2 5 3 3 5" xfId="9816"/>
    <cellStyle name="40% - Accent2 5 3 4" xfId="2650"/>
    <cellStyle name="40% - Accent2 5 3 4 2" xfId="4685"/>
    <cellStyle name="40% - Accent2 5 3 4 2 2" xfId="11997"/>
    <cellStyle name="40% - Accent2 5 3 4 3" xfId="5694"/>
    <cellStyle name="40% - Accent2 5 3 4 3 2" xfId="13006"/>
    <cellStyle name="40% - Accent2 5 3 4 4" xfId="7326"/>
    <cellStyle name="40% - Accent2 5 3 4 4 2" xfId="14596"/>
    <cellStyle name="40% - Accent2 5 3 4 5" xfId="10343"/>
    <cellStyle name="40% - Accent2 5 3 5" xfId="2330"/>
    <cellStyle name="40% - Accent2 5 3 5 2" xfId="4686"/>
    <cellStyle name="40% - Accent2 5 3 5 2 2" xfId="11998"/>
    <cellStyle name="40% - Accent2 5 3 5 3" xfId="5693"/>
    <cellStyle name="40% - Accent2 5 3 5 3 2" xfId="13005"/>
    <cellStyle name="40% - Accent2 5 3 5 4" xfId="7325"/>
    <cellStyle name="40% - Accent2 5 3 5 4 2" xfId="14595"/>
    <cellStyle name="40% - Accent2 5 3 5 5" xfId="10049"/>
    <cellStyle name="40% - Accent2 5 3 6" xfId="2851"/>
    <cellStyle name="40% - Accent2 5 3 6 2" xfId="4687"/>
    <cellStyle name="40% - Accent2 5 3 6 2 2" xfId="11999"/>
    <cellStyle name="40% - Accent2 5 3 6 3" xfId="5692"/>
    <cellStyle name="40% - Accent2 5 3 6 3 2" xfId="13004"/>
    <cellStyle name="40% - Accent2 5 3 6 4" xfId="7324"/>
    <cellStyle name="40% - Accent2 5 3 6 4 2" xfId="14594"/>
    <cellStyle name="40% - Accent2 5 3 6 5" xfId="10525"/>
    <cellStyle name="40% - Accent2 5 3 7" xfId="3517"/>
    <cellStyle name="40% - Accent2 5 3 7 2" xfId="4688"/>
    <cellStyle name="40% - Accent2 5 3 7 2 2" xfId="12000"/>
    <cellStyle name="40% - Accent2 5 3 7 3" xfId="5691"/>
    <cellStyle name="40% - Accent2 5 3 7 3 2" xfId="13003"/>
    <cellStyle name="40% - Accent2 5 3 7 4" xfId="7323"/>
    <cellStyle name="40% - Accent2 5 3 7 4 2" xfId="14593"/>
    <cellStyle name="40% - Accent2 5 3 7 5" xfId="10893"/>
    <cellStyle name="40% - Accent2 5 3 8" xfId="4682"/>
    <cellStyle name="40% - Accent2 5 3 8 2" xfId="11994"/>
    <cellStyle name="40% - Accent2 5 3 9" xfId="5697"/>
    <cellStyle name="40% - Accent2 5 3 9 2" xfId="13009"/>
    <cellStyle name="40% - Accent2 5 4" xfId="831"/>
    <cellStyle name="40% - Accent2 5 4 2" xfId="4689"/>
    <cellStyle name="40% - Accent2 5 4 2 2" xfId="12001"/>
    <cellStyle name="40% - Accent2 5 4 3" xfId="5690"/>
    <cellStyle name="40% - Accent2 5 4 3 2" xfId="13002"/>
    <cellStyle name="40% - Accent2 5 4 4" xfId="7322"/>
    <cellStyle name="40% - Accent2 5 4 4 2" xfId="14592"/>
    <cellStyle name="40% - Accent2 5 4 5" xfId="9484"/>
    <cellStyle name="40% - Accent2 5 5" xfId="1276"/>
    <cellStyle name="40% - Accent2 5 5 2" xfId="4690"/>
    <cellStyle name="40% - Accent2 5 5 2 2" xfId="12002"/>
    <cellStyle name="40% - Accent2 5 5 3" xfId="5689"/>
    <cellStyle name="40% - Accent2 5 5 3 2" xfId="13001"/>
    <cellStyle name="40% - Accent2 5 5 4" xfId="7321"/>
    <cellStyle name="40% - Accent2 5 5 4 2" xfId="14591"/>
    <cellStyle name="40% - Accent2 5 5 5" xfId="9688"/>
    <cellStyle name="40% - Accent2 5 6" xfId="1743"/>
    <cellStyle name="40% - Accent2 5 7" xfId="1842"/>
    <cellStyle name="40% - Accent2 5 8" xfId="2117"/>
    <cellStyle name="40% - Accent2 5 9" xfId="2013"/>
    <cellStyle name="40% - Accent2 6" xfId="477"/>
    <cellStyle name="40% - Accent2 7" xfId="491"/>
    <cellStyle name="40% - Accent2 7 10" xfId="4696"/>
    <cellStyle name="40% - Accent2 7 10 2" xfId="12008"/>
    <cellStyle name="40% - Accent2 7 11" xfId="5687"/>
    <cellStyle name="40% - Accent2 7 11 2" xfId="12999"/>
    <cellStyle name="40% - Accent2 7 12" xfId="7320"/>
    <cellStyle name="40% - Accent2 7 12 2" xfId="14590"/>
    <cellStyle name="40% - Accent2 7 13" xfId="9249"/>
    <cellStyle name="40% - Accent2 7 2" xfId="600"/>
    <cellStyle name="40% - Accent2 7 2 10" xfId="7319"/>
    <cellStyle name="40% - Accent2 7 2 10 2" xfId="14589"/>
    <cellStyle name="40% - Accent2 7 2 11" xfId="9342"/>
    <cellStyle name="40% - Accent2 7 2 2" xfId="973"/>
    <cellStyle name="40% - Accent2 7 2 2 2" xfId="4698"/>
    <cellStyle name="40% - Accent2 7 2 2 2 2" xfId="12010"/>
    <cellStyle name="40% - Accent2 7 2 2 3" xfId="5685"/>
    <cellStyle name="40% - Accent2 7 2 2 3 2" xfId="12997"/>
    <cellStyle name="40% - Accent2 7 2 2 4" xfId="7318"/>
    <cellStyle name="40% - Accent2 7 2 2 4 2" xfId="14588"/>
    <cellStyle name="40% - Accent2 7 2 2 5" xfId="9604"/>
    <cellStyle name="40% - Accent2 7 2 3" xfId="1420"/>
    <cellStyle name="40% - Accent2 7 2 3 2" xfId="4699"/>
    <cellStyle name="40% - Accent2 7 2 3 2 2" xfId="12011"/>
    <cellStyle name="40% - Accent2 7 2 3 3" xfId="5684"/>
    <cellStyle name="40% - Accent2 7 2 3 3 2" xfId="12996"/>
    <cellStyle name="40% - Accent2 7 2 3 4" xfId="7317"/>
    <cellStyle name="40% - Accent2 7 2 3 4 2" xfId="14587"/>
    <cellStyle name="40% - Accent2 7 2 3 5" xfId="9802"/>
    <cellStyle name="40% - Accent2 7 2 4" xfId="2634"/>
    <cellStyle name="40% - Accent2 7 2 4 2" xfId="4700"/>
    <cellStyle name="40% - Accent2 7 2 4 2 2" xfId="12012"/>
    <cellStyle name="40% - Accent2 7 2 4 3" xfId="5683"/>
    <cellStyle name="40% - Accent2 7 2 4 3 2" xfId="12995"/>
    <cellStyle name="40% - Accent2 7 2 4 4" xfId="7316"/>
    <cellStyle name="40% - Accent2 7 2 4 4 2" xfId="14586"/>
    <cellStyle name="40% - Accent2 7 2 4 5" xfId="10327"/>
    <cellStyle name="40% - Accent2 7 2 5" xfId="2501"/>
    <cellStyle name="40% - Accent2 7 2 5 2" xfId="4701"/>
    <cellStyle name="40% - Accent2 7 2 5 2 2" xfId="12013"/>
    <cellStyle name="40% - Accent2 7 2 5 3" xfId="5682"/>
    <cellStyle name="40% - Accent2 7 2 5 3 2" xfId="12994"/>
    <cellStyle name="40% - Accent2 7 2 5 4" xfId="7315"/>
    <cellStyle name="40% - Accent2 7 2 5 4 2" xfId="14585"/>
    <cellStyle name="40% - Accent2 7 2 5 5" xfId="10199"/>
    <cellStyle name="40% - Accent2 7 2 6" xfId="2811"/>
    <cellStyle name="40% - Accent2 7 2 6 2" xfId="4702"/>
    <cellStyle name="40% - Accent2 7 2 6 2 2" xfId="12014"/>
    <cellStyle name="40% - Accent2 7 2 6 3" xfId="5681"/>
    <cellStyle name="40% - Accent2 7 2 6 3 2" xfId="12993"/>
    <cellStyle name="40% - Accent2 7 2 6 4" xfId="7314"/>
    <cellStyle name="40% - Accent2 7 2 6 4 2" xfId="14584"/>
    <cellStyle name="40% - Accent2 7 2 6 5" xfId="10491"/>
    <cellStyle name="40% - Accent2 7 2 7" xfId="3501"/>
    <cellStyle name="40% - Accent2 7 2 7 2" xfId="4703"/>
    <cellStyle name="40% - Accent2 7 2 7 2 2" xfId="12015"/>
    <cellStyle name="40% - Accent2 7 2 7 3" xfId="5680"/>
    <cellStyle name="40% - Accent2 7 2 7 3 2" xfId="12992"/>
    <cellStyle name="40% - Accent2 7 2 7 4" xfId="7313"/>
    <cellStyle name="40% - Accent2 7 2 7 4 2" xfId="14583"/>
    <cellStyle name="40% - Accent2 7 2 7 5" xfId="10879"/>
    <cellStyle name="40% - Accent2 7 2 8" xfId="4697"/>
    <cellStyle name="40% - Accent2 7 2 8 2" xfId="12009"/>
    <cellStyle name="40% - Accent2 7 2 9" xfId="5686"/>
    <cellStyle name="40% - Accent2 7 2 9 2" xfId="12998"/>
    <cellStyle name="40% - Accent2 7 3" xfId="632"/>
    <cellStyle name="40% - Accent2 7 3 10" xfId="7312"/>
    <cellStyle name="40% - Accent2 7 3 10 2" xfId="14582"/>
    <cellStyle name="40% - Accent2 7 3 11" xfId="9372"/>
    <cellStyle name="40% - Accent2 7 3 2" xfId="1005"/>
    <cellStyle name="40% - Accent2 7 3 2 2" xfId="4705"/>
    <cellStyle name="40% - Accent2 7 3 2 2 2" xfId="12017"/>
    <cellStyle name="40% - Accent2 7 3 2 3" xfId="5678"/>
    <cellStyle name="40% - Accent2 7 3 2 3 2" xfId="12990"/>
    <cellStyle name="40% - Accent2 7 3 2 4" xfId="7311"/>
    <cellStyle name="40% - Accent2 7 3 2 4 2" xfId="14581"/>
    <cellStyle name="40% - Accent2 7 3 2 5" xfId="9634"/>
    <cellStyle name="40% - Accent2 7 3 3" xfId="1450"/>
    <cellStyle name="40% - Accent2 7 3 3 2" xfId="4706"/>
    <cellStyle name="40% - Accent2 7 3 3 2 2" xfId="12018"/>
    <cellStyle name="40% - Accent2 7 3 3 3" xfId="5677"/>
    <cellStyle name="40% - Accent2 7 3 3 3 2" xfId="12989"/>
    <cellStyle name="40% - Accent2 7 3 3 4" xfId="7310"/>
    <cellStyle name="40% - Accent2 7 3 3 4 2" xfId="14580"/>
    <cellStyle name="40% - Accent2 7 3 3 5" xfId="9832"/>
    <cellStyle name="40% - Accent2 7 3 4" xfId="2666"/>
    <cellStyle name="40% - Accent2 7 3 4 2" xfId="4707"/>
    <cellStyle name="40% - Accent2 7 3 4 2 2" xfId="12019"/>
    <cellStyle name="40% - Accent2 7 3 4 3" xfId="5676"/>
    <cellStyle name="40% - Accent2 7 3 4 3 2" xfId="12988"/>
    <cellStyle name="40% - Accent2 7 3 4 4" xfId="7309"/>
    <cellStyle name="40% - Accent2 7 3 4 4 2" xfId="14579"/>
    <cellStyle name="40% - Accent2 7 3 4 5" xfId="10359"/>
    <cellStyle name="40% - Accent2 7 3 5" xfId="2889"/>
    <cellStyle name="40% - Accent2 7 3 5 2" xfId="4708"/>
    <cellStyle name="40% - Accent2 7 3 5 2 2" xfId="12020"/>
    <cellStyle name="40% - Accent2 7 3 5 3" xfId="5675"/>
    <cellStyle name="40% - Accent2 7 3 5 3 2" xfId="12987"/>
    <cellStyle name="40% - Accent2 7 3 5 4" xfId="7308"/>
    <cellStyle name="40% - Accent2 7 3 5 4 2" xfId="14578"/>
    <cellStyle name="40% - Accent2 7 3 5 5" xfId="10557"/>
    <cellStyle name="40% - Accent2 7 3 6" xfId="3003"/>
    <cellStyle name="40% - Accent2 7 3 6 2" xfId="4709"/>
    <cellStyle name="40% - Accent2 7 3 6 2 2" xfId="12021"/>
    <cellStyle name="40% - Accent2 7 3 6 3" xfId="5674"/>
    <cellStyle name="40% - Accent2 7 3 6 3 2" xfId="12986"/>
    <cellStyle name="40% - Accent2 7 3 6 4" xfId="7307"/>
    <cellStyle name="40% - Accent2 7 3 6 4 2" xfId="14577"/>
    <cellStyle name="40% - Accent2 7 3 6 5" xfId="10649"/>
    <cellStyle name="40% - Accent2 7 3 7" xfId="3533"/>
    <cellStyle name="40% - Accent2 7 3 7 2" xfId="4710"/>
    <cellStyle name="40% - Accent2 7 3 7 2 2" xfId="12022"/>
    <cellStyle name="40% - Accent2 7 3 7 3" xfId="5673"/>
    <cellStyle name="40% - Accent2 7 3 7 3 2" xfId="12985"/>
    <cellStyle name="40% - Accent2 7 3 7 4" xfId="7306"/>
    <cellStyle name="40% - Accent2 7 3 7 4 2" xfId="14576"/>
    <cellStyle name="40% - Accent2 7 3 7 5" xfId="10909"/>
    <cellStyle name="40% - Accent2 7 3 8" xfId="4704"/>
    <cellStyle name="40% - Accent2 7 3 8 2" xfId="12016"/>
    <cellStyle name="40% - Accent2 7 3 9" xfId="5679"/>
    <cellStyle name="40% - Accent2 7 3 9 2" xfId="12991"/>
    <cellStyle name="40% - Accent2 7 4" xfId="869"/>
    <cellStyle name="40% - Accent2 7 4 2" xfId="4711"/>
    <cellStyle name="40% - Accent2 7 4 2 2" xfId="12023"/>
    <cellStyle name="40% - Accent2 7 4 3" xfId="5672"/>
    <cellStyle name="40% - Accent2 7 4 3 2" xfId="12984"/>
    <cellStyle name="40% - Accent2 7 4 4" xfId="7305"/>
    <cellStyle name="40% - Accent2 7 4 4 2" xfId="14575"/>
    <cellStyle name="40% - Accent2 7 4 5" xfId="9506"/>
    <cellStyle name="40% - Accent2 7 5" xfId="1311"/>
    <cellStyle name="40% - Accent2 7 5 2" xfId="4712"/>
    <cellStyle name="40% - Accent2 7 5 2 2" xfId="12024"/>
    <cellStyle name="40% - Accent2 7 5 3" xfId="5671"/>
    <cellStyle name="40% - Accent2 7 5 3 2" xfId="12983"/>
    <cellStyle name="40% - Accent2 7 5 4" xfId="7304"/>
    <cellStyle name="40% - Accent2 7 5 4 2" xfId="14574"/>
    <cellStyle name="40% - Accent2 7 5 5" xfId="9704"/>
    <cellStyle name="40% - Accent2 7 6" xfId="2520"/>
    <cellStyle name="40% - Accent2 7 6 2" xfId="4713"/>
    <cellStyle name="40% - Accent2 7 6 2 2" xfId="12025"/>
    <cellStyle name="40% - Accent2 7 6 3" xfId="5670"/>
    <cellStyle name="40% - Accent2 7 6 3 2" xfId="12982"/>
    <cellStyle name="40% - Accent2 7 6 4" xfId="7303"/>
    <cellStyle name="40% - Accent2 7 6 4 2" xfId="14573"/>
    <cellStyle name="40% - Accent2 7 6 5" xfId="10215"/>
    <cellStyle name="40% - Accent2 7 7" xfId="2855"/>
    <cellStyle name="40% - Accent2 7 7 2" xfId="4714"/>
    <cellStyle name="40% - Accent2 7 7 2 2" xfId="12026"/>
    <cellStyle name="40% - Accent2 7 7 3" xfId="5669"/>
    <cellStyle name="40% - Accent2 7 7 3 2" xfId="12981"/>
    <cellStyle name="40% - Accent2 7 7 4" xfId="7302"/>
    <cellStyle name="40% - Accent2 7 7 4 2" xfId="14572"/>
    <cellStyle name="40% - Accent2 7 7 5" xfId="10529"/>
    <cellStyle name="40% - Accent2 7 8" xfId="2990"/>
    <cellStyle name="40% - Accent2 7 8 2" xfId="4715"/>
    <cellStyle name="40% - Accent2 7 8 2 2" xfId="12027"/>
    <cellStyle name="40% - Accent2 7 8 3" xfId="5668"/>
    <cellStyle name="40% - Accent2 7 8 3 2" xfId="12980"/>
    <cellStyle name="40% - Accent2 7 8 4" xfId="7301"/>
    <cellStyle name="40% - Accent2 7 8 4 2" xfId="14571"/>
    <cellStyle name="40% - Accent2 7 8 5" xfId="10641"/>
    <cellStyle name="40% - Accent2 7 9" xfId="3396"/>
    <cellStyle name="40% - Accent2 7 9 2" xfId="4716"/>
    <cellStyle name="40% - Accent2 7 9 2 2" xfId="12028"/>
    <cellStyle name="40% - Accent2 7 9 3" xfId="5667"/>
    <cellStyle name="40% - Accent2 7 9 3 2" xfId="12979"/>
    <cellStyle name="40% - Accent2 7 9 4" xfId="7300"/>
    <cellStyle name="40% - Accent2 7 9 4 2" xfId="14570"/>
    <cellStyle name="40% - Accent2 7 9 5" xfId="10781"/>
    <cellStyle name="40% - Accent2 8" xfId="516"/>
    <cellStyle name="40% - Accent2 8 10" xfId="7299"/>
    <cellStyle name="40% - Accent2 8 10 2" xfId="14569"/>
    <cellStyle name="40% - Accent2 8 11" xfId="9268"/>
    <cellStyle name="40% - Accent2 8 2" xfId="892"/>
    <cellStyle name="40% - Accent2 8 2 2" xfId="4718"/>
    <cellStyle name="40% - Accent2 8 2 2 2" xfId="12030"/>
    <cellStyle name="40% - Accent2 8 2 3" xfId="5665"/>
    <cellStyle name="40% - Accent2 8 2 3 2" xfId="12977"/>
    <cellStyle name="40% - Accent2 8 2 4" xfId="7298"/>
    <cellStyle name="40% - Accent2 8 2 4 2" xfId="14568"/>
    <cellStyle name="40% - Accent2 8 2 5" xfId="9528"/>
    <cellStyle name="40% - Accent2 8 3" xfId="1334"/>
    <cellStyle name="40% - Accent2 8 3 2" xfId="4719"/>
    <cellStyle name="40% - Accent2 8 3 2 2" xfId="12031"/>
    <cellStyle name="40% - Accent2 8 3 3" xfId="5664"/>
    <cellStyle name="40% - Accent2 8 3 3 2" xfId="12976"/>
    <cellStyle name="40% - Accent2 8 3 4" xfId="7297"/>
    <cellStyle name="40% - Accent2 8 3 4 2" xfId="14567"/>
    <cellStyle name="40% - Accent2 8 3 5" xfId="9724"/>
    <cellStyle name="40% - Accent2 8 4" xfId="2546"/>
    <cellStyle name="40% - Accent2 8 4 2" xfId="4720"/>
    <cellStyle name="40% - Accent2 8 4 2 2" xfId="12032"/>
    <cellStyle name="40% - Accent2 8 4 3" xfId="5663"/>
    <cellStyle name="40% - Accent2 8 4 3 2" xfId="12975"/>
    <cellStyle name="40% - Accent2 8 4 4" xfId="7296"/>
    <cellStyle name="40% - Accent2 8 4 4 2" xfId="14566"/>
    <cellStyle name="40% - Accent2 8 4 5" xfId="10241"/>
    <cellStyle name="40% - Accent2 8 5" xfId="2384"/>
    <cellStyle name="40% - Accent2 8 5 2" xfId="4721"/>
    <cellStyle name="40% - Accent2 8 5 2 2" xfId="12033"/>
    <cellStyle name="40% - Accent2 8 5 3" xfId="5662"/>
    <cellStyle name="40% - Accent2 8 5 3 2" xfId="12974"/>
    <cellStyle name="40% - Accent2 8 5 4" xfId="7295"/>
    <cellStyle name="40% - Accent2 8 5 4 2" xfId="14565"/>
    <cellStyle name="40% - Accent2 8 5 5" xfId="10101"/>
    <cellStyle name="40% - Accent2 8 6" xfId="2864"/>
    <cellStyle name="40% - Accent2 8 6 2" xfId="4722"/>
    <cellStyle name="40% - Accent2 8 6 2 2" xfId="12034"/>
    <cellStyle name="40% - Accent2 8 6 3" xfId="5661"/>
    <cellStyle name="40% - Accent2 8 6 3 2" xfId="12973"/>
    <cellStyle name="40% - Accent2 8 6 4" xfId="7294"/>
    <cellStyle name="40% - Accent2 8 6 4 2" xfId="14564"/>
    <cellStyle name="40% - Accent2 8 6 5" xfId="10536"/>
    <cellStyle name="40% - Accent2 8 7" xfId="3419"/>
    <cellStyle name="40% - Accent2 8 7 2" xfId="4723"/>
    <cellStyle name="40% - Accent2 8 7 2 2" xfId="12035"/>
    <cellStyle name="40% - Accent2 8 7 3" xfId="5660"/>
    <cellStyle name="40% - Accent2 8 7 3 2" xfId="12972"/>
    <cellStyle name="40% - Accent2 8 7 4" xfId="7293"/>
    <cellStyle name="40% - Accent2 8 7 4 2" xfId="14563"/>
    <cellStyle name="40% - Accent2 8 7 5" xfId="10801"/>
    <cellStyle name="40% - Accent2 8 8" xfId="4717"/>
    <cellStyle name="40% - Accent2 8 8 2" xfId="12029"/>
    <cellStyle name="40% - Accent2 8 9" xfId="5666"/>
    <cellStyle name="40% - Accent2 8 9 2" xfId="12978"/>
    <cellStyle name="40% - Accent2 9" xfId="589"/>
    <cellStyle name="40% - Accent2 9 10" xfId="7292"/>
    <cellStyle name="40% - Accent2 9 10 2" xfId="14562"/>
    <cellStyle name="40% - Accent2 9 11" xfId="9331"/>
    <cellStyle name="40% - Accent2 9 2" xfId="961"/>
    <cellStyle name="40% - Accent2 9 2 2" xfId="4725"/>
    <cellStyle name="40% - Accent2 9 2 2 2" xfId="12037"/>
    <cellStyle name="40% - Accent2 9 2 3" xfId="5658"/>
    <cellStyle name="40% - Accent2 9 2 3 2" xfId="12970"/>
    <cellStyle name="40% - Accent2 9 2 4" xfId="7291"/>
    <cellStyle name="40% - Accent2 9 2 4 2" xfId="14561"/>
    <cellStyle name="40% - Accent2 9 2 5" xfId="9592"/>
    <cellStyle name="40% - Accent2 9 3" xfId="1407"/>
    <cellStyle name="40% - Accent2 9 3 2" xfId="4726"/>
    <cellStyle name="40% - Accent2 9 3 2 2" xfId="12038"/>
    <cellStyle name="40% - Accent2 9 3 3" xfId="5657"/>
    <cellStyle name="40% - Accent2 9 3 3 2" xfId="12969"/>
    <cellStyle name="40% - Accent2 9 3 4" xfId="7290"/>
    <cellStyle name="40% - Accent2 9 3 4 2" xfId="14560"/>
    <cellStyle name="40% - Accent2 9 3 5" xfId="9789"/>
    <cellStyle name="40% - Accent2 9 4" xfId="2621"/>
    <cellStyle name="40% - Accent2 9 4 2" xfId="4727"/>
    <cellStyle name="40% - Accent2 9 4 2 2" xfId="12039"/>
    <cellStyle name="40% - Accent2 9 4 3" xfId="5656"/>
    <cellStyle name="40% - Accent2 9 4 3 2" xfId="12968"/>
    <cellStyle name="40% - Accent2 9 4 4" xfId="7289"/>
    <cellStyle name="40% - Accent2 9 4 4 2" xfId="14559"/>
    <cellStyle name="40% - Accent2 9 4 5" xfId="10314"/>
    <cellStyle name="40% - Accent2 9 5" xfId="2348"/>
    <cellStyle name="40% - Accent2 9 5 2" xfId="4728"/>
    <cellStyle name="40% - Accent2 9 5 2 2" xfId="12040"/>
    <cellStyle name="40% - Accent2 9 5 3" xfId="5655"/>
    <cellStyle name="40% - Accent2 9 5 3 2" xfId="12967"/>
    <cellStyle name="40% - Accent2 9 5 4" xfId="7288"/>
    <cellStyle name="40% - Accent2 9 5 4 2" xfId="14558"/>
    <cellStyle name="40% - Accent2 9 5 5" xfId="10067"/>
    <cellStyle name="40% - Accent2 9 6" xfId="2738"/>
    <cellStyle name="40% - Accent2 9 6 2" xfId="4729"/>
    <cellStyle name="40% - Accent2 9 6 2 2" xfId="12041"/>
    <cellStyle name="40% - Accent2 9 6 3" xfId="5654"/>
    <cellStyle name="40% - Accent2 9 6 3 2" xfId="12966"/>
    <cellStyle name="40% - Accent2 9 6 4" xfId="7287"/>
    <cellStyle name="40% - Accent2 9 6 4 2" xfId="14557"/>
    <cellStyle name="40% - Accent2 9 6 5" xfId="10423"/>
    <cellStyle name="40% - Accent2 9 7" xfId="3488"/>
    <cellStyle name="40% - Accent2 9 7 2" xfId="4730"/>
    <cellStyle name="40% - Accent2 9 7 2 2" xfId="12042"/>
    <cellStyle name="40% - Accent2 9 7 3" xfId="5653"/>
    <cellStyle name="40% - Accent2 9 7 3 2" xfId="12965"/>
    <cellStyle name="40% - Accent2 9 7 4" xfId="7286"/>
    <cellStyle name="40% - Accent2 9 7 4 2" xfId="14556"/>
    <cellStyle name="40% - Accent2 9 7 5" xfId="10866"/>
    <cellStyle name="40% - Accent2 9 8" xfId="4724"/>
    <cellStyle name="40% - Accent2 9 8 2" xfId="12036"/>
    <cellStyle name="40% - Accent2 9 9" xfId="5659"/>
    <cellStyle name="40% - Accent2 9 9 2" xfId="12971"/>
    <cellStyle name="40% - Accent3" xfId="19" builtinId="39" customBuiltin="1"/>
    <cellStyle name="40% - Accent3 10" xfId="660"/>
    <cellStyle name="40% - Accent3 10 10" xfId="7284"/>
    <cellStyle name="40% - Accent3 10 10 2" xfId="14554"/>
    <cellStyle name="40% - Accent3 10 11" xfId="9400"/>
    <cellStyle name="40% - Accent3 10 2" xfId="1030"/>
    <cellStyle name="40% - Accent3 10 2 2" xfId="4733"/>
    <cellStyle name="40% - Accent3 10 2 2 2" xfId="12045"/>
    <cellStyle name="40% - Accent3 10 2 3" xfId="5650"/>
    <cellStyle name="40% - Accent3 10 2 3 2" xfId="12962"/>
    <cellStyle name="40% - Accent3 10 2 4" xfId="7283"/>
    <cellStyle name="40% - Accent3 10 2 4 2" xfId="14553"/>
    <cellStyle name="40% - Accent3 10 2 5" xfId="9659"/>
    <cellStyle name="40% - Accent3 10 3" xfId="1478"/>
    <cellStyle name="40% - Accent3 10 3 2" xfId="4734"/>
    <cellStyle name="40% - Accent3 10 3 2 2" xfId="12046"/>
    <cellStyle name="40% - Accent3 10 3 3" xfId="5649"/>
    <cellStyle name="40% - Accent3 10 3 3 2" xfId="12961"/>
    <cellStyle name="40% - Accent3 10 3 4" xfId="7282"/>
    <cellStyle name="40% - Accent3 10 3 4 2" xfId="14552"/>
    <cellStyle name="40% - Accent3 10 3 5" xfId="9860"/>
    <cellStyle name="40% - Accent3 10 4" xfId="2694"/>
    <cellStyle name="40% - Accent3 10 4 2" xfId="4735"/>
    <cellStyle name="40% - Accent3 10 4 2 2" xfId="12047"/>
    <cellStyle name="40% - Accent3 10 4 3" xfId="5648"/>
    <cellStyle name="40% - Accent3 10 4 3 2" xfId="12960"/>
    <cellStyle name="40% - Accent3 10 4 4" xfId="7281"/>
    <cellStyle name="40% - Accent3 10 4 4 2" xfId="14551"/>
    <cellStyle name="40% - Accent3 10 4 5" xfId="10387"/>
    <cellStyle name="40% - Accent3 10 5" xfId="2917"/>
    <cellStyle name="40% - Accent3 10 5 2" xfId="4736"/>
    <cellStyle name="40% - Accent3 10 5 2 2" xfId="12048"/>
    <cellStyle name="40% - Accent3 10 5 3" xfId="5647"/>
    <cellStyle name="40% - Accent3 10 5 3 2" xfId="12959"/>
    <cellStyle name="40% - Accent3 10 5 4" xfId="7280"/>
    <cellStyle name="40% - Accent3 10 5 4 2" xfId="14550"/>
    <cellStyle name="40% - Accent3 10 5 5" xfId="10585"/>
    <cellStyle name="40% - Accent3 10 6" xfId="3031"/>
    <cellStyle name="40% - Accent3 10 6 2" xfId="4737"/>
    <cellStyle name="40% - Accent3 10 6 2 2" xfId="12049"/>
    <cellStyle name="40% - Accent3 10 6 3" xfId="5646"/>
    <cellStyle name="40% - Accent3 10 6 3 2" xfId="12958"/>
    <cellStyle name="40% - Accent3 10 6 4" xfId="7279"/>
    <cellStyle name="40% - Accent3 10 6 4 2" xfId="14549"/>
    <cellStyle name="40% - Accent3 10 6 5" xfId="10677"/>
    <cellStyle name="40% - Accent3 10 7" xfId="3561"/>
    <cellStyle name="40% - Accent3 10 7 2" xfId="4738"/>
    <cellStyle name="40% - Accent3 10 7 2 2" xfId="12050"/>
    <cellStyle name="40% - Accent3 10 7 3" xfId="5645"/>
    <cellStyle name="40% - Accent3 10 7 3 2" xfId="12957"/>
    <cellStyle name="40% - Accent3 10 7 4" xfId="7278"/>
    <cellStyle name="40% - Accent3 10 7 4 2" xfId="14548"/>
    <cellStyle name="40% - Accent3 10 7 5" xfId="10937"/>
    <cellStyle name="40% - Accent3 10 8" xfId="4732"/>
    <cellStyle name="40% - Accent3 10 8 2" xfId="12044"/>
    <cellStyle name="40% - Accent3 10 9" xfId="5651"/>
    <cellStyle name="40% - Accent3 10 9 2" xfId="12963"/>
    <cellStyle name="40% - Accent3 11" xfId="670"/>
    <cellStyle name="40% - Accent3 11 10" xfId="7277"/>
    <cellStyle name="40% - Accent3 11 10 2" xfId="14547"/>
    <cellStyle name="40% - Accent3 11 11" xfId="9410"/>
    <cellStyle name="40% - Accent3 11 2" xfId="1040"/>
    <cellStyle name="40% - Accent3 11 2 2" xfId="4740"/>
    <cellStyle name="40% - Accent3 11 2 2 2" xfId="12052"/>
    <cellStyle name="40% - Accent3 11 2 3" xfId="5643"/>
    <cellStyle name="40% - Accent3 11 2 3 2" xfId="12955"/>
    <cellStyle name="40% - Accent3 11 2 4" xfId="7276"/>
    <cellStyle name="40% - Accent3 11 2 4 2" xfId="14546"/>
    <cellStyle name="40% - Accent3 11 2 5" xfId="9669"/>
    <cellStyle name="40% - Accent3 11 3" xfId="1488"/>
    <cellStyle name="40% - Accent3 11 3 2" xfId="4741"/>
    <cellStyle name="40% - Accent3 11 3 2 2" xfId="12053"/>
    <cellStyle name="40% - Accent3 11 3 3" xfId="5642"/>
    <cellStyle name="40% - Accent3 11 3 3 2" xfId="12954"/>
    <cellStyle name="40% - Accent3 11 3 4" xfId="7275"/>
    <cellStyle name="40% - Accent3 11 3 4 2" xfId="14545"/>
    <cellStyle name="40% - Accent3 11 3 5" xfId="9870"/>
    <cellStyle name="40% - Accent3 11 4" xfId="2704"/>
    <cellStyle name="40% - Accent3 11 4 2" xfId="4742"/>
    <cellStyle name="40% - Accent3 11 4 2 2" xfId="12054"/>
    <cellStyle name="40% - Accent3 11 4 3" xfId="5641"/>
    <cellStyle name="40% - Accent3 11 4 3 2" xfId="12953"/>
    <cellStyle name="40% - Accent3 11 4 4" xfId="7274"/>
    <cellStyle name="40% - Accent3 11 4 4 2" xfId="14544"/>
    <cellStyle name="40% - Accent3 11 4 5" xfId="10397"/>
    <cellStyle name="40% - Accent3 11 5" xfId="2927"/>
    <cellStyle name="40% - Accent3 11 5 2" xfId="4743"/>
    <cellStyle name="40% - Accent3 11 5 2 2" xfId="12055"/>
    <cellStyle name="40% - Accent3 11 5 3" xfId="5640"/>
    <cellStyle name="40% - Accent3 11 5 3 2" xfId="12952"/>
    <cellStyle name="40% - Accent3 11 5 4" xfId="7273"/>
    <cellStyle name="40% - Accent3 11 5 4 2" xfId="14543"/>
    <cellStyle name="40% - Accent3 11 5 5" xfId="10595"/>
    <cellStyle name="40% - Accent3 11 6" xfId="3041"/>
    <cellStyle name="40% - Accent3 11 6 2" xfId="4744"/>
    <cellStyle name="40% - Accent3 11 6 2 2" xfId="12056"/>
    <cellStyle name="40% - Accent3 11 6 3" xfId="5639"/>
    <cellStyle name="40% - Accent3 11 6 3 2" xfId="12951"/>
    <cellStyle name="40% - Accent3 11 6 4" xfId="7272"/>
    <cellStyle name="40% - Accent3 11 6 4 2" xfId="14542"/>
    <cellStyle name="40% - Accent3 11 6 5" xfId="10687"/>
    <cellStyle name="40% - Accent3 11 7" xfId="3571"/>
    <cellStyle name="40% - Accent3 11 7 2" xfId="4745"/>
    <cellStyle name="40% - Accent3 11 7 2 2" xfId="12057"/>
    <cellStyle name="40% - Accent3 11 7 3" xfId="5638"/>
    <cellStyle name="40% - Accent3 11 7 3 2" xfId="12950"/>
    <cellStyle name="40% - Accent3 11 7 4" xfId="7271"/>
    <cellStyle name="40% - Accent3 11 7 4 2" xfId="14541"/>
    <cellStyle name="40% - Accent3 11 7 5" xfId="10947"/>
    <cellStyle name="40% - Accent3 11 8" xfId="4739"/>
    <cellStyle name="40% - Accent3 11 8 2" xfId="12051"/>
    <cellStyle name="40% - Accent3 11 9" xfId="5644"/>
    <cellStyle name="40% - Accent3 11 9 2" xfId="12956"/>
    <cellStyle name="40% - Accent3 12" xfId="679"/>
    <cellStyle name="40% - Accent3 12 10" xfId="7270"/>
    <cellStyle name="40% - Accent3 12 10 2" xfId="14540"/>
    <cellStyle name="40% - Accent3 12 11" xfId="9419"/>
    <cellStyle name="40% - Accent3 12 2" xfId="1049"/>
    <cellStyle name="40% - Accent3 12 2 2" xfId="4747"/>
    <cellStyle name="40% - Accent3 12 2 2 2" xfId="12059"/>
    <cellStyle name="40% - Accent3 12 2 3" xfId="5636"/>
    <cellStyle name="40% - Accent3 12 2 3 2" xfId="12948"/>
    <cellStyle name="40% - Accent3 12 2 4" xfId="7269"/>
    <cellStyle name="40% - Accent3 12 2 4 2" xfId="14539"/>
    <cellStyle name="40% - Accent3 12 2 5" xfId="9678"/>
    <cellStyle name="40% - Accent3 12 3" xfId="1497"/>
    <cellStyle name="40% - Accent3 12 3 2" xfId="4748"/>
    <cellStyle name="40% - Accent3 12 3 2 2" xfId="12060"/>
    <cellStyle name="40% - Accent3 12 3 3" xfId="5635"/>
    <cellStyle name="40% - Accent3 12 3 3 2" xfId="12947"/>
    <cellStyle name="40% - Accent3 12 3 4" xfId="7268"/>
    <cellStyle name="40% - Accent3 12 3 4 2" xfId="14538"/>
    <cellStyle name="40% - Accent3 12 3 5" xfId="9879"/>
    <cellStyle name="40% - Accent3 12 4" xfId="2713"/>
    <cellStyle name="40% - Accent3 12 4 2" xfId="4749"/>
    <cellStyle name="40% - Accent3 12 4 2 2" xfId="12061"/>
    <cellStyle name="40% - Accent3 12 4 3" xfId="5634"/>
    <cellStyle name="40% - Accent3 12 4 3 2" xfId="12946"/>
    <cellStyle name="40% - Accent3 12 4 4" xfId="7267"/>
    <cellStyle name="40% - Accent3 12 4 4 2" xfId="14537"/>
    <cellStyle name="40% - Accent3 12 4 5" xfId="10406"/>
    <cellStyle name="40% - Accent3 12 5" xfId="2936"/>
    <cellStyle name="40% - Accent3 12 5 2" xfId="4750"/>
    <cellStyle name="40% - Accent3 12 5 2 2" xfId="12062"/>
    <cellStyle name="40% - Accent3 12 5 3" xfId="5633"/>
    <cellStyle name="40% - Accent3 12 5 3 2" xfId="12945"/>
    <cellStyle name="40% - Accent3 12 5 4" xfId="7266"/>
    <cellStyle name="40% - Accent3 12 5 4 2" xfId="14536"/>
    <cellStyle name="40% - Accent3 12 5 5" xfId="10604"/>
    <cellStyle name="40% - Accent3 12 6" xfId="3050"/>
    <cellStyle name="40% - Accent3 12 6 2" xfId="4751"/>
    <cellStyle name="40% - Accent3 12 6 2 2" xfId="12063"/>
    <cellStyle name="40% - Accent3 12 6 3" xfId="5632"/>
    <cellStyle name="40% - Accent3 12 6 3 2" xfId="12944"/>
    <cellStyle name="40% - Accent3 12 6 4" xfId="7265"/>
    <cellStyle name="40% - Accent3 12 6 4 2" xfId="14535"/>
    <cellStyle name="40% - Accent3 12 6 5" xfId="10696"/>
    <cellStyle name="40% - Accent3 12 7" xfId="3580"/>
    <cellStyle name="40% - Accent3 12 7 2" xfId="4752"/>
    <cellStyle name="40% - Accent3 12 7 2 2" xfId="12064"/>
    <cellStyle name="40% - Accent3 12 7 3" xfId="5631"/>
    <cellStyle name="40% - Accent3 12 7 3 2" xfId="12943"/>
    <cellStyle name="40% - Accent3 12 7 4" xfId="7264"/>
    <cellStyle name="40% - Accent3 12 7 4 2" xfId="14534"/>
    <cellStyle name="40% - Accent3 12 7 5" xfId="10956"/>
    <cellStyle name="40% - Accent3 12 8" xfId="4746"/>
    <cellStyle name="40% - Accent3 12 8 2" xfId="12058"/>
    <cellStyle name="40% - Accent3 12 9" xfId="5637"/>
    <cellStyle name="40% - Accent3 12 9 2" xfId="12949"/>
    <cellStyle name="40% - Accent3 13" xfId="700"/>
    <cellStyle name="40% - Accent3 13 2" xfId="4753"/>
    <cellStyle name="40% - Accent3 13 2 2" xfId="12065"/>
    <cellStyle name="40% - Accent3 13 3" xfId="5630"/>
    <cellStyle name="40% - Accent3 13 3 2" xfId="12942"/>
    <cellStyle name="40% - Accent3 13 4" xfId="7263"/>
    <cellStyle name="40% - Accent3 13 4 2" xfId="14533"/>
    <cellStyle name="40% - Accent3 13 5" xfId="9436"/>
    <cellStyle name="40% - Accent3 14" xfId="813"/>
    <cellStyle name="40% - Accent3 14 2" xfId="4754"/>
    <cellStyle name="40% - Accent3 14 2 2" xfId="12066"/>
    <cellStyle name="40% - Accent3 14 3" xfId="5629"/>
    <cellStyle name="40% - Accent3 14 3 2" xfId="12941"/>
    <cellStyle name="40% - Accent3 14 4" xfId="7262"/>
    <cellStyle name="40% - Accent3 14 4 2" xfId="14532"/>
    <cellStyle name="40% - Accent3 14 5" xfId="9475"/>
    <cellStyle name="40% - Accent3 15" xfId="743"/>
    <cellStyle name="40% - Accent3 16" xfId="1554"/>
    <cellStyle name="40% - Accent3 17" xfId="1534"/>
    <cellStyle name="40% - Accent3 18" xfId="750"/>
    <cellStyle name="40% - Accent3 19" xfId="1592"/>
    <cellStyle name="40% - Accent3 2" xfId="320"/>
    <cellStyle name="40% - Accent3 2 2" xfId="1745"/>
    <cellStyle name="40% - Accent3 2 3" xfId="1746"/>
    <cellStyle name="40% - Accent3 20" xfId="1633"/>
    <cellStyle name="40% - Accent3 21" xfId="1744"/>
    <cellStyle name="40% - Accent3 21 2" xfId="4764"/>
    <cellStyle name="40% - Accent3 21 2 2" xfId="12076"/>
    <cellStyle name="40% - Accent3 21 3" xfId="5619"/>
    <cellStyle name="40% - Accent3 21 3 2" xfId="12931"/>
    <cellStyle name="40% - Accent3 21 4" xfId="7261"/>
    <cellStyle name="40% - Accent3 21 4 2" xfId="14531"/>
    <cellStyle name="40% - Accent3 21 5" xfId="9903"/>
    <cellStyle name="40% - Accent3 22" xfId="1839"/>
    <cellStyle name="40% - Accent3 22 2" xfId="4765"/>
    <cellStyle name="40% - Accent3 22 2 2" xfId="12077"/>
    <cellStyle name="40% - Accent3 22 3" xfId="5618"/>
    <cellStyle name="40% - Accent3 22 3 2" xfId="12930"/>
    <cellStyle name="40% - Accent3 22 4" xfId="7260"/>
    <cellStyle name="40% - Accent3 22 4 2" xfId="14530"/>
    <cellStyle name="40% - Accent3 22 5" xfId="9918"/>
    <cellStyle name="40% - Accent3 23" xfId="2116"/>
    <cellStyle name="40% - Accent3 23 2" xfId="4766"/>
    <cellStyle name="40% - Accent3 23 2 2" xfId="12078"/>
    <cellStyle name="40% - Accent3 23 3" xfId="5617"/>
    <cellStyle name="40% - Accent3 23 3 2" xfId="12929"/>
    <cellStyle name="40% - Accent3 23 4" xfId="7259"/>
    <cellStyle name="40% - Accent3 23 4 2" xfId="14529"/>
    <cellStyle name="40% - Accent3 23 5" xfId="9955"/>
    <cellStyle name="40% - Accent3 24" xfId="2010"/>
    <cellStyle name="40% - Accent3 24 2" xfId="4767"/>
    <cellStyle name="40% - Accent3 24 2 2" xfId="12079"/>
    <cellStyle name="40% - Accent3 24 3" xfId="5616"/>
    <cellStyle name="40% - Accent3 24 3 2" xfId="12928"/>
    <cellStyle name="40% - Accent3 24 4" xfId="7258"/>
    <cellStyle name="40% - Accent3 24 4 2" xfId="14528"/>
    <cellStyle name="40% - Accent3 24 5" xfId="9940"/>
    <cellStyle name="40% - Accent3 25" xfId="2306"/>
    <cellStyle name="40% - Accent3 25 2" xfId="4768"/>
    <cellStyle name="40% - Accent3 25 2 2" xfId="12080"/>
    <cellStyle name="40% - Accent3 25 3" xfId="5615"/>
    <cellStyle name="40% - Accent3 25 3 2" xfId="12927"/>
    <cellStyle name="40% - Accent3 25 4" xfId="7257"/>
    <cellStyle name="40% - Accent3 25 4 2" xfId="14527"/>
    <cellStyle name="40% - Accent3 25 5" xfId="10026"/>
    <cellStyle name="40% - Accent3 26" xfId="2869"/>
    <cellStyle name="40% - Accent3 26 2" xfId="4769"/>
    <cellStyle name="40% - Accent3 26 2 2" xfId="12081"/>
    <cellStyle name="40% - Accent3 26 3" xfId="5614"/>
    <cellStyle name="40% - Accent3 26 3 2" xfId="12926"/>
    <cellStyle name="40% - Accent3 26 4" xfId="7256"/>
    <cellStyle name="40% - Accent3 26 4 2" xfId="14526"/>
    <cellStyle name="40% - Accent3 26 5" xfId="10541"/>
    <cellStyle name="40% - Accent3 27" xfId="2996"/>
    <cellStyle name="40% - Accent3 27 2" xfId="4770"/>
    <cellStyle name="40% - Accent3 27 2 2" xfId="12082"/>
    <cellStyle name="40% - Accent3 27 3" xfId="5613"/>
    <cellStyle name="40% - Accent3 27 3 2" xfId="12925"/>
    <cellStyle name="40% - Accent3 27 4" xfId="7255"/>
    <cellStyle name="40% - Accent3 27 4 2" xfId="14525"/>
    <cellStyle name="40% - Accent3 27 5" xfId="10645"/>
    <cellStyle name="40% - Accent3 28" xfId="3318"/>
    <cellStyle name="40% - Accent3 28 2" xfId="4771"/>
    <cellStyle name="40% - Accent3 28 2 2" xfId="12083"/>
    <cellStyle name="40% - Accent3 28 3" xfId="5612"/>
    <cellStyle name="40% - Accent3 28 3 2" xfId="12924"/>
    <cellStyle name="40% - Accent3 28 4" xfId="7254"/>
    <cellStyle name="40% - Accent3 28 4 2" xfId="14524"/>
    <cellStyle name="40% - Accent3 28 5" xfId="10736"/>
    <cellStyle name="40% - Accent3 29" xfId="4731"/>
    <cellStyle name="40% - Accent3 29 2" xfId="12043"/>
    <cellStyle name="40% - Accent3 3" xfId="321"/>
    <cellStyle name="40% - Accent3 3 2" xfId="1748"/>
    <cellStyle name="40% - Accent3 3 3" xfId="1749"/>
    <cellStyle name="40% - Accent3 30" xfId="5652"/>
    <cellStyle name="40% - Accent3 30 2" xfId="12964"/>
    <cellStyle name="40% - Accent3 31" xfId="7285"/>
    <cellStyle name="40% - Accent3 31 2" xfId="14555"/>
    <cellStyle name="40% - Accent3 32" xfId="9167"/>
    <cellStyle name="40% - Accent3 4" xfId="409"/>
    <cellStyle name="40% - Accent3 4 10" xfId="2427"/>
    <cellStyle name="40% - Accent3 4 10 2" xfId="4776"/>
    <cellStyle name="40% - Accent3 4 10 2 2" xfId="12088"/>
    <cellStyle name="40% - Accent3 4 10 3" xfId="5607"/>
    <cellStyle name="40% - Accent3 4 10 3 2" xfId="12919"/>
    <cellStyle name="40% - Accent3 4 10 4" xfId="7252"/>
    <cellStyle name="40% - Accent3 4 10 4 2" xfId="14522"/>
    <cellStyle name="40% - Accent3 4 10 5" xfId="10135"/>
    <cellStyle name="40% - Accent3 4 11" xfId="2408"/>
    <cellStyle name="40% - Accent3 4 11 2" xfId="4777"/>
    <cellStyle name="40% - Accent3 4 11 2 2" xfId="12089"/>
    <cellStyle name="40% - Accent3 4 11 3" xfId="5606"/>
    <cellStyle name="40% - Accent3 4 11 3 2" xfId="12918"/>
    <cellStyle name="40% - Accent3 4 11 4" xfId="7251"/>
    <cellStyle name="40% - Accent3 4 11 4 2" xfId="14521"/>
    <cellStyle name="40% - Accent3 4 11 5" xfId="10118"/>
    <cellStyle name="40% - Accent3 4 12" xfId="2789"/>
    <cellStyle name="40% - Accent3 4 12 2" xfId="4778"/>
    <cellStyle name="40% - Accent3 4 12 2 2" xfId="12090"/>
    <cellStyle name="40% - Accent3 4 12 3" xfId="5605"/>
    <cellStyle name="40% - Accent3 4 12 3 2" xfId="12917"/>
    <cellStyle name="40% - Accent3 4 12 4" xfId="7250"/>
    <cellStyle name="40% - Accent3 4 12 4 2" xfId="14520"/>
    <cellStyle name="40% - Accent3 4 12 5" xfId="10469"/>
    <cellStyle name="40% - Accent3 4 13" xfId="3360"/>
    <cellStyle name="40% - Accent3 4 13 2" xfId="4779"/>
    <cellStyle name="40% - Accent3 4 13 2 2" xfId="12091"/>
    <cellStyle name="40% - Accent3 4 13 3" xfId="5604"/>
    <cellStyle name="40% - Accent3 4 13 3 2" xfId="12916"/>
    <cellStyle name="40% - Accent3 4 13 4" xfId="7249"/>
    <cellStyle name="40% - Accent3 4 13 4 2" xfId="14519"/>
    <cellStyle name="40% - Accent3 4 13 5" xfId="10754"/>
    <cellStyle name="40% - Accent3 4 14" xfId="4775"/>
    <cellStyle name="40% - Accent3 4 14 2" xfId="12087"/>
    <cellStyle name="40% - Accent3 4 15" xfId="5608"/>
    <cellStyle name="40% - Accent3 4 15 2" xfId="12920"/>
    <cellStyle name="40% - Accent3 4 16" xfId="7253"/>
    <cellStyle name="40% - Accent3 4 16 2" xfId="14523"/>
    <cellStyle name="40% - Accent3 4 17" xfId="9222"/>
    <cellStyle name="40% - Accent3 4 2" xfId="564"/>
    <cellStyle name="40% - Accent3 4 2 10" xfId="2797"/>
    <cellStyle name="40% - Accent3 4 2 10 2" xfId="4781"/>
    <cellStyle name="40% - Accent3 4 2 10 2 2" xfId="12093"/>
    <cellStyle name="40% - Accent3 4 2 10 3" xfId="5602"/>
    <cellStyle name="40% - Accent3 4 2 10 3 2" xfId="12914"/>
    <cellStyle name="40% - Accent3 4 2 10 4" xfId="7247"/>
    <cellStyle name="40% - Accent3 4 2 10 4 2" xfId="14517"/>
    <cellStyle name="40% - Accent3 4 2 10 5" xfId="10477"/>
    <cellStyle name="40% - Accent3 4 2 11" xfId="3462"/>
    <cellStyle name="40% - Accent3 4 2 11 2" xfId="4782"/>
    <cellStyle name="40% - Accent3 4 2 11 2 2" xfId="12094"/>
    <cellStyle name="40% - Accent3 4 2 11 3" xfId="5601"/>
    <cellStyle name="40% - Accent3 4 2 11 3 2" xfId="12913"/>
    <cellStyle name="40% - Accent3 4 2 11 4" xfId="7246"/>
    <cellStyle name="40% - Accent3 4 2 11 4 2" xfId="14516"/>
    <cellStyle name="40% - Accent3 4 2 11 5" xfId="10840"/>
    <cellStyle name="40% - Accent3 4 2 12" xfId="4780"/>
    <cellStyle name="40% - Accent3 4 2 12 2" xfId="12092"/>
    <cellStyle name="40% - Accent3 4 2 13" xfId="5603"/>
    <cellStyle name="40% - Accent3 4 2 13 2" xfId="12915"/>
    <cellStyle name="40% - Accent3 4 2 14" xfId="7248"/>
    <cellStyle name="40% - Accent3 4 2 14 2" xfId="14518"/>
    <cellStyle name="40% - Accent3 4 2 15" xfId="9307"/>
    <cellStyle name="40% - Accent3 4 2 2" xfId="937"/>
    <cellStyle name="40% - Accent3 4 2 2 2" xfId="4783"/>
    <cellStyle name="40% - Accent3 4 2 2 2 2" xfId="12095"/>
    <cellStyle name="40% - Accent3 4 2 2 3" xfId="5600"/>
    <cellStyle name="40% - Accent3 4 2 2 3 2" xfId="12912"/>
    <cellStyle name="40% - Accent3 4 2 2 4" xfId="7245"/>
    <cellStyle name="40% - Accent3 4 2 2 4 2" xfId="14515"/>
    <cellStyle name="40% - Accent3 4 2 2 5" xfId="9569"/>
    <cellStyle name="40% - Accent3 4 2 3" xfId="1380"/>
    <cellStyle name="40% - Accent3 4 2 3 2" xfId="4784"/>
    <cellStyle name="40% - Accent3 4 2 3 2 2" xfId="12096"/>
    <cellStyle name="40% - Accent3 4 2 3 3" xfId="5599"/>
    <cellStyle name="40% - Accent3 4 2 3 3 2" xfId="12911"/>
    <cellStyle name="40% - Accent3 4 2 3 4" xfId="7244"/>
    <cellStyle name="40% - Accent3 4 2 3 4 2" xfId="14514"/>
    <cellStyle name="40% - Accent3 4 2 3 5" xfId="9763"/>
    <cellStyle name="40% - Accent3 4 2 4" xfId="1751"/>
    <cellStyle name="40% - Accent3 4 2 4 2" xfId="4785"/>
    <cellStyle name="40% - Accent3 4 2 4 2 2" xfId="12097"/>
    <cellStyle name="40% - Accent3 4 2 4 3" xfId="5598"/>
    <cellStyle name="40% - Accent3 4 2 4 3 2" xfId="12910"/>
    <cellStyle name="40% - Accent3 4 2 4 4" xfId="7243"/>
    <cellStyle name="40% - Accent3 4 2 4 4 2" xfId="14513"/>
    <cellStyle name="40% - Accent3 4 2 4 5" xfId="9905"/>
    <cellStyle name="40% - Accent3 4 2 5" xfId="1824"/>
    <cellStyle name="40% - Accent3 4 2 5 2" xfId="4786"/>
    <cellStyle name="40% - Accent3 4 2 5 2 2" xfId="12098"/>
    <cellStyle name="40% - Accent3 4 2 5 3" xfId="5597"/>
    <cellStyle name="40% - Accent3 4 2 5 3 2" xfId="12909"/>
    <cellStyle name="40% - Accent3 4 2 5 4" xfId="7242"/>
    <cellStyle name="40% - Accent3 4 2 5 4 2" xfId="14512"/>
    <cellStyle name="40% - Accent3 4 2 5 5" xfId="9917"/>
    <cellStyle name="40% - Accent3 4 2 6" xfId="2113"/>
    <cellStyle name="40% - Accent3 4 2 6 2" xfId="4787"/>
    <cellStyle name="40% - Accent3 4 2 6 2 2" xfId="12099"/>
    <cellStyle name="40% - Accent3 4 2 6 3" xfId="5596"/>
    <cellStyle name="40% - Accent3 4 2 6 3 2" xfId="12908"/>
    <cellStyle name="40% - Accent3 4 2 6 4" xfId="7241"/>
    <cellStyle name="40% - Accent3 4 2 6 4 2" xfId="14511"/>
    <cellStyle name="40% - Accent3 4 2 6 5" xfId="9954"/>
    <cellStyle name="40% - Accent3 4 2 7" xfId="1964"/>
    <cellStyle name="40% - Accent3 4 2 7 2" xfId="4788"/>
    <cellStyle name="40% - Accent3 4 2 7 2 2" xfId="12100"/>
    <cellStyle name="40% - Accent3 4 2 7 3" xfId="5595"/>
    <cellStyle name="40% - Accent3 4 2 7 3 2" xfId="12907"/>
    <cellStyle name="40% - Accent3 4 2 7 4" xfId="7240"/>
    <cellStyle name="40% - Accent3 4 2 7 4 2" xfId="14510"/>
    <cellStyle name="40% - Accent3 4 2 7 5" xfId="9933"/>
    <cellStyle name="40% - Accent3 4 2 8" xfId="2594"/>
    <cellStyle name="40% - Accent3 4 2 8 2" xfId="4789"/>
    <cellStyle name="40% - Accent3 4 2 8 2 2" xfId="12101"/>
    <cellStyle name="40% - Accent3 4 2 8 3" xfId="5594"/>
    <cellStyle name="40% - Accent3 4 2 8 3 2" xfId="12906"/>
    <cellStyle name="40% - Accent3 4 2 8 4" xfId="7239"/>
    <cellStyle name="40% - Accent3 4 2 8 4 2" xfId="14509"/>
    <cellStyle name="40% - Accent3 4 2 8 5" xfId="10288"/>
    <cellStyle name="40% - Accent3 4 2 9" xfId="2361"/>
    <cellStyle name="40% - Accent3 4 2 9 2" xfId="4790"/>
    <cellStyle name="40% - Accent3 4 2 9 2 2" xfId="12102"/>
    <cellStyle name="40% - Accent3 4 2 9 3" xfId="5593"/>
    <cellStyle name="40% - Accent3 4 2 9 3 2" xfId="12905"/>
    <cellStyle name="40% - Accent3 4 2 9 4" xfId="7238"/>
    <cellStyle name="40% - Accent3 4 2 9 4 2" xfId="14508"/>
    <cellStyle name="40% - Accent3 4 2 9 5" xfId="10079"/>
    <cellStyle name="40% - Accent3 4 3" xfId="523"/>
    <cellStyle name="40% - Accent3 4 3 10" xfId="2857"/>
    <cellStyle name="40% - Accent3 4 3 10 2" xfId="4792"/>
    <cellStyle name="40% - Accent3 4 3 10 2 2" xfId="12104"/>
    <cellStyle name="40% - Accent3 4 3 10 3" xfId="5591"/>
    <cellStyle name="40% - Accent3 4 3 10 3 2" xfId="12903"/>
    <cellStyle name="40% - Accent3 4 3 10 4" xfId="7236"/>
    <cellStyle name="40% - Accent3 4 3 10 4 2" xfId="14506"/>
    <cellStyle name="40% - Accent3 4 3 10 5" xfId="10531"/>
    <cellStyle name="40% - Accent3 4 3 11" xfId="3426"/>
    <cellStyle name="40% - Accent3 4 3 11 2" xfId="4793"/>
    <cellStyle name="40% - Accent3 4 3 11 2 2" xfId="12105"/>
    <cellStyle name="40% - Accent3 4 3 11 3" xfId="5590"/>
    <cellStyle name="40% - Accent3 4 3 11 3 2" xfId="12902"/>
    <cellStyle name="40% - Accent3 4 3 11 4" xfId="7235"/>
    <cellStyle name="40% - Accent3 4 3 11 4 2" xfId="14505"/>
    <cellStyle name="40% - Accent3 4 3 11 5" xfId="10807"/>
    <cellStyle name="40% - Accent3 4 3 12" xfId="4791"/>
    <cellStyle name="40% - Accent3 4 3 12 2" xfId="12103"/>
    <cellStyle name="40% - Accent3 4 3 13" xfId="5592"/>
    <cellStyle name="40% - Accent3 4 3 13 2" xfId="12904"/>
    <cellStyle name="40% - Accent3 4 3 14" xfId="7237"/>
    <cellStyle name="40% - Accent3 4 3 14 2" xfId="14507"/>
    <cellStyle name="40% - Accent3 4 3 15" xfId="9274"/>
    <cellStyle name="40% - Accent3 4 3 2" xfId="899"/>
    <cellStyle name="40% - Accent3 4 3 2 2" xfId="4794"/>
    <cellStyle name="40% - Accent3 4 3 2 2 2" xfId="12106"/>
    <cellStyle name="40% - Accent3 4 3 2 3" xfId="5589"/>
    <cellStyle name="40% - Accent3 4 3 2 3 2" xfId="12901"/>
    <cellStyle name="40% - Accent3 4 3 2 4" xfId="7234"/>
    <cellStyle name="40% - Accent3 4 3 2 4 2" xfId="14504"/>
    <cellStyle name="40% - Accent3 4 3 2 5" xfId="9534"/>
    <cellStyle name="40% - Accent3 4 3 3" xfId="1340"/>
    <cellStyle name="40% - Accent3 4 3 3 2" xfId="4795"/>
    <cellStyle name="40% - Accent3 4 3 3 2 2" xfId="12107"/>
    <cellStyle name="40% - Accent3 4 3 3 3" xfId="5588"/>
    <cellStyle name="40% - Accent3 4 3 3 3 2" xfId="12900"/>
    <cellStyle name="40% - Accent3 4 3 3 4" xfId="7233"/>
    <cellStyle name="40% - Accent3 4 3 3 4 2" xfId="14503"/>
    <cellStyle name="40% - Accent3 4 3 3 5" xfId="9730"/>
    <cellStyle name="40% - Accent3 4 3 4" xfId="1752"/>
    <cellStyle name="40% - Accent3 4 3 5" xfId="1821"/>
    <cellStyle name="40% - Accent3 4 3 6" xfId="2112"/>
    <cellStyle name="40% - Accent3 4 3 7" xfId="1961"/>
    <cellStyle name="40% - Accent3 4 3 8" xfId="2553"/>
    <cellStyle name="40% - Accent3 4 3 8 2" xfId="4800"/>
    <cellStyle name="40% - Accent3 4 3 8 2 2" xfId="12112"/>
    <cellStyle name="40% - Accent3 4 3 8 3" xfId="5583"/>
    <cellStyle name="40% - Accent3 4 3 8 3 2" xfId="12895"/>
    <cellStyle name="40% - Accent3 4 3 8 4" xfId="7232"/>
    <cellStyle name="40% - Accent3 4 3 8 4 2" xfId="14502"/>
    <cellStyle name="40% - Accent3 4 3 8 5" xfId="10248"/>
    <cellStyle name="40% - Accent3 4 3 9" xfId="2381"/>
    <cellStyle name="40% - Accent3 4 3 9 2" xfId="4801"/>
    <cellStyle name="40% - Accent3 4 3 9 2 2" xfId="12113"/>
    <cellStyle name="40% - Accent3 4 3 9 3" xfId="5582"/>
    <cellStyle name="40% - Accent3 4 3 9 3 2" xfId="12894"/>
    <cellStyle name="40% - Accent3 4 3 9 4" xfId="7231"/>
    <cellStyle name="40% - Accent3 4 3 9 4 2" xfId="14501"/>
    <cellStyle name="40% - Accent3 4 3 9 5" xfId="10098"/>
    <cellStyle name="40% - Accent3 4 4" xfId="789"/>
    <cellStyle name="40% - Accent3 4 4 2" xfId="4802"/>
    <cellStyle name="40% - Accent3 4 4 2 2" xfId="12114"/>
    <cellStyle name="40% - Accent3 4 4 3" xfId="5581"/>
    <cellStyle name="40% - Accent3 4 4 3 2" xfId="12893"/>
    <cellStyle name="40% - Accent3 4 4 4" xfId="7230"/>
    <cellStyle name="40% - Accent3 4 4 4 2" xfId="14500"/>
    <cellStyle name="40% - Accent3 4 4 5" xfId="9466"/>
    <cellStyle name="40% - Accent3 4 5" xfId="693"/>
    <cellStyle name="40% - Accent3 4 5 2" xfId="4803"/>
    <cellStyle name="40% - Accent3 4 5 2 2" xfId="12115"/>
    <cellStyle name="40% - Accent3 4 5 3" xfId="5580"/>
    <cellStyle name="40% - Accent3 4 5 3 2" xfId="12892"/>
    <cellStyle name="40% - Accent3 4 5 4" xfId="7229"/>
    <cellStyle name="40% - Accent3 4 5 4 2" xfId="14499"/>
    <cellStyle name="40% - Accent3 4 5 5" xfId="9430"/>
    <cellStyle name="40% - Accent3 4 6" xfId="1750"/>
    <cellStyle name="40% - Accent3 4 7" xfId="1827"/>
    <cellStyle name="40% - Accent3 4 8" xfId="2114"/>
    <cellStyle name="40% - Accent3 4 9" xfId="1967"/>
    <cellStyle name="40% - Accent3 5" xfId="444"/>
    <cellStyle name="40% - Accent3 5 10" xfId="2475"/>
    <cellStyle name="40% - Accent3 5 10 2" xfId="4809"/>
    <cellStyle name="40% - Accent3 5 10 2 2" xfId="12121"/>
    <cellStyle name="40% - Accent3 5 10 3" xfId="5574"/>
    <cellStyle name="40% - Accent3 5 10 3 2" xfId="12886"/>
    <cellStyle name="40% - Accent3 5 10 4" xfId="7227"/>
    <cellStyle name="40% - Accent3 5 10 4 2" xfId="14497"/>
    <cellStyle name="40% - Accent3 5 10 5" xfId="10173"/>
    <cellStyle name="40% - Accent3 5 11" xfId="2747"/>
    <cellStyle name="40% - Accent3 5 11 2" xfId="4810"/>
    <cellStyle name="40% - Accent3 5 11 2 2" xfId="12122"/>
    <cellStyle name="40% - Accent3 5 11 3" xfId="5573"/>
    <cellStyle name="40% - Accent3 5 11 3 2" xfId="12885"/>
    <cellStyle name="40% - Accent3 5 11 4" xfId="7226"/>
    <cellStyle name="40% - Accent3 5 11 4 2" xfId="14496"/>
    <cellStyle name="40% - Accent3 5 11 5" xfId="10431"/>
    <cellStyle name="40% - Accent3 5 12" xfId="2958"/>
    <cellStyle name="40% - Accent3 5 12 2" xfId="4811"/>
    <cellStyle name="40% - Accent3 5 12 2 2" xfId="12123"/>
    <cellStyle name="40% - Accent3 5 12 3" xfId="5572"/>
    <cellStyle name="40% - Accent3 5 12 3 2" xfId="12884"/>
    <cellStyle name="40% - Accent3 5 12 4" xfId="7225"/>
    <cellStyle name="40% - Accent3 5 12 4 2" xfId="14495"/>
    <cellStyle name="40% - Accent3 5 12 5" xfId="10617"/>
    <cellStyle name="40% - Accent3 5 13" xfId="3380"/>
    <cellStyle name="40% - Accent3 5 13 2" xfId="4812"/>
    <cellStyle name="40% - Accent3 5 13 2 2" xfId="12124"/>
    <cellStyle name="40% - Accent3 5 13 3" xfId="5571"/>
    <cellStyle name="40% - Accent3 5 13 3 2" xfId="12883"/>
    <cellStyle name="40% - Accent3 5 13 4" xfId="7224"/>
    <cellStyle name="40% - Accent3 5 13 4 2" xfId="14494"/>
    <cellStyle name="40% - Accent3 5 13 5" xfId="10767"/>
    <cellStyle name="40% - Accent3 5 14" xfId="4808"/>
    <cellStyle name="40% - Accent3 5 14 2" xfId="12120"/>
    <cellStyle name="40% - Accent3 5 15" xfId="5575"/>
    <cellStyle name="40% - Accent3 5 15 2" xfId="12887"/>
    <cellStyle name="40% - Accent3 5 16" xfId="7228"/>
    <cellStyle name="40% - Accent3 5 16 2" xfId="14498"/>
    <cellStyle name="40% - Accent3 5 17" xfId="9235"/>
    <cellStyle name="40% - Accent3 5 2" xfId="581"/>
    <cellStyle name="40% - Accent3 5 2 10" xfId="7223"/>
    <cellStyle name="40% - Accent3 5 2 10 2" xfId="14493"/>
    <cellStyle name="40% - Accent3 5 2 11" xfId="9323"/>
    <cellStyle name="40% - Accent3 5 2 2" xfId="954"/>
    <cellStyle name="40% - Accent3 5 2 2 2" xfId="4814"/>
    <cellStyle name="40% - Accent3 5 2 2 2 2" xfId="12126"/>
    <cellStyle name="40% - Accent3 5 2 2 3" xfId="5569"/>
    <cellStyle name="40% - Accent3 5 2 2 3 2" xfId="12881"/>
    <cellStyle name="40% - Accent3 5 2 2 4" xfId="7222"/>
    <cellStyle name="40% - Accent3 5 2 2 4 2" xfId="14492"/>
    <cellStyle name="40% - Accent3 5 2 2 5" xfId="9585"/>
    <cellStyle name="40% - Accent3 5 2 3" xfId="1399"/>
    <cellStyle name="40% - Accent3 5 2 3 2" xfId="4815"/>
    <cellStyle name="40% - Accent3 5 2 3 2 2" xfId="12127"/>
    <cellStyle name="40% - Accent3 5 2 3 3" xfId="5568"/>
    <cellStyle name="40% - Accent3 5 2 3 3 2" xfId="12880"/>
    <cellStyle name="40% - Accent3 5 2 3 4" xfId="7221"/>
    <cellStyle name="40% - Accent3 5 2 3 4 2" xfId="14491"/>
    <cellStyle name="40% - Accent3 5 2 3 5" xfId="9781"/>
    <cellStyle name="40% - Accent3 5 2 4" xfId="2613"/>
    <cellStyle name="40% - Accent3 5 2 4 2" xfId="4816"/>
    <cellStyle name="40% - Accent3 5 2 4 2 2" xfId="12128"/>
    <cellStyle name="40% - Accent3 5 2 4 3" xfId="5567"/>
    <cellStyle name="40% - Accent3 5 2 4 3 2" xfId="12879"/>
    <cellStyle name="40% - Accent3 5 2 4 4" xfId="7220"/>
    <cellStyle name="40% - Accent3 5 2 4 4 2" xfId="14490"/>
    <cellStyle name="40% - Accent3 5 2 4 5" xfId="10306"/>
    <cellStyle name="40% - Accent3 5 2 5" xfId="2352"/>
    <cellStyle name="40% - Accent3 5 2 5 2" xfId="4817"/>
    <cellStyle name="40% - Accent3 5 2 5 2 2" xfId="12129"/>
    <cellStyle name="40% - Accent3 5 2 5 3" xfId="5566"/>
    <cellStyle name="40% - Accent3 5 2 5 3 2" xfId="12878"/>
    <cellStyle name="40% - Accent3 5 2 5 4" xfId="7219"/>
    <cellStyle name="40% - Accent3 5 2 5 4 2" xfId="14489"/>
    <cellStyle name="40% - Accent3 5 2 5 5" xfId="10071"/>
    <cellStyle name="40% - Accent3 5 2 6" xfId="2886"/>
    <cellStyle name="40% - Accent3 5 2 6 2" xfId="4818"/>
    <cellStyle name="40% - Accent3 5 2 6 2 2" xfId="12130"/>
    <cellStyle name="40% - Accent3 5 2 6 3" xfId="5565"/>
    <cellStyle name="40% - Accent3 5 2 6 3 2" xfId="12877"/>
    <cellStyle name="40% - Accent3 5 2 6 4" xfId="7218"/>
    <cellStyle name="40% - Accent3 5 2 6 4 2" xfId="14488"/>
    <cellStyle name="40% - Accent3 5 2 6 5" xfId="10554"/>
    <cellStyle name="40% - Accent3 5 2 7" xfId="3480"/>
    <cellStyle name="40% - Accent3 5 2 7 2" xfId="4819"/>
    <cellStyle name="40% - Accent3 5 2 7 2 2" xfId="12131"/>
    <cellStyle name="40% - Accent3 5 2 7 3" xfId="5564"/>
    <cellStyle name="40% - Accent3 5 2 7 3 2" xfId="12876"/>
    <cellStyle name="40% - Accent3 5 2 7 4" xfId="7217"/>
    <cellStyle name="40% - Accent3 5 2 7 4 2" xfId="14487"/>
    <cellStyle name="40% - Accent3 5 2 7 5" xfId="10858"/>
    <cellStyle name="40% - Accent3 5 2 8" xfId="4813"/>
    <cellStyle name="40% - Accent3 5 2 8 2" xfId="12125"/>
    <cellStyle name="40% - Accent3 5 2 9" xfId="5570"/>
    <cellStyle name="40% - Accent3 5 2 9 2" xfId="12882"/>
    <cellStyle name="40% - Accent3 5 3" xfId="618"/>
    <cellStyle name="40% - Accent3 5 3 10" xfId="7216"/>
    <cellStyle name="40% - Accent3 5 3 10 2" xfId="14486"/>
    <cellStyle name="40% - Accent3 5 3 11" xfId="9358"/>
    <cellStyle name="40% - Accent3 5 3 2" xfId="991"/>
    <cellStyle name="40% - Accent3 5 3 2 2" xfId="4821"/>
    <cellStyle name="40% - Accent3 5 3 2 2 2" xfId="12133"/>
    <cellStyle name="40% - Accent3 5 3 2 3" xfId="5562"/>
    <cellStyle name="40% - Accent3 5 3 2 3 2" xfId="12874"/>
    <cellStyle name="40% - Accent3 5 3 2 4" xfId="7215"/>
    <cellStyle name="40% - Accent3 5 3 2 4 2" xfId="14485"/>
    <cellStyle name="40% - Accent3 5 3 2 5" xfId="9620"/>
    <cellStyle name="40% - Accent3 5 3 3" xfId="1436"/>
    <cellStyle name="40% - Accent3 5 3 3 2" xfId="4822"/>
    <cellStyle name="40% - Accent3 5 3 3 2 2" xfId="12134"/>
    <cellStyle name="40% - Accent3 5 3 3 3" xfId="5561"/>
    <cellStyle name="40% - Accent3 5 3 3 3 2" xfId="12873"/>
    <cellStyle name="40% - Accent3 5 3 3 4" xfId="7214"/>
    <cellStyle name="40% - Accent3 5 3 3 4 2" xfId="14484"/>
    <cellStyle name="40% - Accent3 5 3 3 5" xfId="9818"/>
    <cellStyle name="40% - Accent3 5 3 4" xfId="2652"/>
    <cellStyle name="40% - Accent3 5 3 4 2" xfId="4823"/>
    <cellStyle name="40% - Accent3 5 3 4 2 2" xfId="12135"/>
    <cellStyle name="40% - Accent3 5 3 4 3" xfId="5560"/>
    <cellStyle name="40% - Accent3 5 3 4 3 2" xfId="12872"/>
    <cellStyle name="40% - Accent3 5 3 4 4" xfId="7213"/>
    <cellStyle name="40% - Accent3 5 3 4 4 2" xfId="14483"/>
    <cellStyle name="40% - Accent3 5 3 4 5" xfId="10345"/>
    <cellStyle name="40% - Accent3 5 3 5" xfId="2509"/>
    <cellStyle name="40% - Accent3 5 3 5 2" xfId="4824"/>
    <cellStyle name="40% - Accent3 5 3 5 2 2" xfId="12136"/>
    <cellStyle name="40% - Accent3 5 3 5 3" xfId="5559"/>
    <cellStyle name="40% - Accent3 5 3 5 3 2" xfId="12871"/>
    <cellStyle name="40% - Accent3 5 3 5 4" xfId="7212"/>
    <cellStyle name="40% - Accent3 5 3 5 4 2" xfId="14482"/>
    <cellStyle name="40% - Accent3 5 3 5 5" xfId="10206"/>
    <cellStyle name="40% - Accent3 5 3 6" xfId="2813"/>
    <cellStyle name="40% - Accent3 5 3 6 2" xfId="4825"/>
    <cellStyle name="40% - Accent3 5 3 6 2 2" xfId="12137"/>
    <cellStyle name="40% - Accent3 5 3 6 3" xfId="5558"/>
    <cellStyle name="40% - Accent3 5 3 6 3 2" xfId="12870"/>
    <cellStyle name="40% - Accent3 5 3 6 4" xfId="7211"/>
    <cellStyle name="40% - Accent3 5 3 6 4 2" xfId="14481"/>
    <cellStyle name="40% - Accent3 5 3 6 5" xfId="10493"/>
    <cellStyle name="40% - Accent3 5 3 7" xfId="3519"/>
    <cellStyle name="40% - Accent3 5 3 7 2" xfId="4826"/>
    <cellStyle name="40% - Accent3 5 3 7 2 2" xfId="12138"/>
    <cellStyle name="40% - Accent3 5 3 7 3" xfId="5557"/>
    <cellStyle name="40% - Accent3 5 3 7 3 2" xfId="12869"/>
    <cellStyle name="40% - Accent3 5 3 7 4" xfId="7210"/>
    <cellStyle name="40% - Accent3 5 3 7 4 2" xfId="14480"/>
    <cellStyle name="40% - Accent3 5 3 7 5" xfId="10895"/>
    <cellStyle name="40% - Accent3 5 3 8" xfId="4820"/>
    <cellStyle name="40% - Accent3 5 3 8 2" xfId="12132"/>
    <cellStyle name="40% - Accent3 5 3 9" xfId="5563"/>
    <cellStyle name="40% - Accent3 5 3 9 2" xfId="12875"/>
    <cellStyle name="40% - Accent3 5 4" xfId="833"/>
    <cellStyle name="40% - Accent3 5 4 2" xfId="4827"/>
    <cellStyle name="40% - Accent3 5 4 2 2" xfId="12139"/>
    <cellStyle name="40% - Accent3 5 4 3" xfId="5556"/>
    <cellStyle name="40% - Accent3 5 4 3 2" xfId="12868"/>
    <cellStyle name="40% - Accent3 5 4 4" xfId="7209"/>
    <cellStyle name="40% - Accent3 5 4 4 2" xfId="14479"/>
    <cellStyle name="40% - Accent3 5 4 5" xfId="9486"/>
    <cellStyle name="40% - Accent3 5 5" xfId="1278"/>
    <cellStyle name="40% - Accent3 5 5 2" xfId="4828"/>
    <cellStyle name="40% - Accent3 5 5 2 2" xfId="12140"/>
    <cellStyle name="40% - Accent3 5 5 3" xfId="5555"/>
    <cellStyle name="40% - Accent3 5 5 3 2" xfId="12867"/>
    <cellStyle name="40% - Accent3 5 5 4" xfId="7208"/>
    <cellStyle name="40% - Accent3 5 5 4 2" xfId="14478"/>
    <cellStyle name="40% - Accent3 5 5 5" xfId="9690"/>
    <cellStyle name="40% - Accent3 5 6" xfId="1753"/>
    <cellStyle name="40% - Accent3 5 7" xfId="1820"/>
    <cellStyle name="40% - Accent3 5 8" xfId="2111"/>
    <cellStyle name="40% - Accent3 5 9" xfId="1959"/>
    <cellStyle name="40% - Accent3 6" xfId="432"/>
    <cellStyle name="40% - Accent3 7" xfId="493"/>
    <cellStyle name="40% - Accent3 7 10" xfId="4834"/>
    <cellStyle name="40% - Accent3 7 10 2" xfId="12146"/>
    <cellStyle name="40% - Accent3 7 11" xfId="5552"/>
    <cellStyle name="40% - Accent3 7 11 2" xfId="12864"/>
    <cellStyle name="40% - Accent3 7 12" xfId="7207"/>
    <cellStyle name="40% - Accent3 7 12 2" xfId="14477"/>
    <cellStyle name="40% - Accent3 7 13" xfId="9251"/>
    <cellStyle name="40% - Accent3 7 2" xfId="602"/>
    <cellStyle name="40% - Accent3 7 2 10" xfId="7206"/>
    <cellStyle name="40% - Accent3 7 2 10 2" xfId="14476"/>
    <cellStyle name="40% - Accent3 7 2 11" xfId="9344"/>
    <cellStyle name="40% - Accent3 7 2 2" xfId="975"/>
    <cellStyle name="40% - Accent3 7 2 2 2" xfId="4836"/>
    <cellStyle name="40% - Accent3 7 2 2 2 2" xfId="12148"/>
    <cellStyle name="40% - Accent3 7 2 2 3" xfId="5550"/>
    <cellStyle name="40% - Accent3 7 2 2 3 2" xfId="12862"/>
    <cellStyle name="40% - Accent3 7 2 2 4" xfId="7205"/>
    <cellStyle name="40% - Accent3 7 2 2 4 2" xfId="14475"/>
    <cellStyle name="40% - Accent3 7 2 2 5" xfId="9606"/>
    <cellStyle name="40% - Accent3 7 2 3" xfId="1422"/>
    <cellStyle name="40% - Accent3 7 2 3 2" xfId="4837"/>
    <cellStyle name="40% - Accent3 7 2 3 2 2" xfId="12149"/>
    <cellStyle name="40% - Accent3 7 2 3 3" xfId="5549"/>
    <cellStyle name="40% - Accent3 7 2 3 3 2" xfId="12861"/>
    <cellStyle name="40% - Accent3 7 2 3 4" xfId="7204"/>
    <cellStyle name="40% - Accent3 7 2 3 4 2" xfId="14474"/>
    <cellStyle name="40% - Accent3 7 2 3 5" xfId="9804"/>
    <cellStyle name="40% - Accent3 7 2 4" xfId="2636"/>
    <cellStyle name="40% - Accent3 7 2 4 2" xfId="4838"/>
    <cellStyle name="40% - Accent3 7 2 4 2 2" xfId="12150"/>
    <cellStyle name="40% - Accent3 7 2 4 3" xfId="5548"/>
    <cellStyle name="40% - Accent3 7 2 4 3 2" xfId="12860"/>
    <cellStyle name="40% - Accent3 7 2 4 4" xfId="7203"/>
    <cellStyle name="40% - Accent3 7 2 4 4 2" xfId="14473"/>
    <cellStyle name="40% - Accent3 7 2 4 5" xfId="10329"/>
    <cellStyle name="40% - Accent3 7 2 5" xfId="2339"/>
    <cellStyle name="40% - Accent3 7 2 5 2" xfId="4839"/>
    <cellStyle name="40% - Accent3 7 2 5 2 2" xfId="12151"/>
    <cellStyle name="40% - Accent3 7 2 5 3" xfId="5547"/>
    <cellStyle name="40% - Accent3 7 2 5 3 2" xfId="12859"/>
    <cellStyle name="40% - Accent3 7 2 5 4" xfId="7202"/>
    <cellStyle name="40% - Accent3 7 2 5 4 2" xfId="14472"/>
    <cellStyle name="40% - Accent3 7 2 5 5" xfId="10058"/>
    <cellStyle name="40% - Accent3 7 2 6" xfId="2741"/>
    <cellStyle name="40% - Accent3 7 2 6 2" xfId="4840"/>
    <cellStyle name="40% - Accent3 7 2 6 2 2" xfId="12152"/>
    <cellStyle name="40% - Accent3 7 2 6 3" xfId="5546"/>
    <cellStyle name="40% - Accent3 7 2 6 3 2" xfId="12858"/>
    <cellStyle name="40% - Accent3 7 2 6 4" xfId="7201"/>
    <cellStyle name="40% - Accent3 7 2 6 4 2" xfId="14471"/>
    <cellStyle name="40% - Accent3 7 2 6 5" xfId="10426"/>
    <cellStyle name="40% - Accent3 7 2 7" xfId="3503"/>
    <cellStyle name="40% - Accent3 7 2 7 2" xfId="4841"/>
    <cellStyle name="40% - Accent3 7 2 7 2 2" xfId="12153"/>
    <cellStyle name="40% - Accent3 7 2 7 3" xfId="5545"/>
    <cellStyle name="40% - Accent3 7 2 7 3 2" xfId="12857"/>
    <cellStyle name="40% - Accent3 7 2 7 4" xfId="7200"/>
    <cellStyle name="40% - Accent3 7 2 7 4 2" xfId="14470"/>
    <cellStyle name="40% - Accent3 7 2 7 5" xfId="10881"/>
    <cellStyle name="40% - Accent3 7 2 8" xfId="4835"/>
    <cellStyle name="40% - Accent3 7 2 8 2" xfId="12147"/>
    <cellStyle name="40% - Accent3 7 2 9" xfId="5551"/>
    <cellStyle name="40% - Accent3 7 2 9 2" xfId="12863"/>
    <cellStyle name="40% - Accent3 7 3" xfId="634"/>
    <cellStyle name="40% - Accent3 7 3 10" xfId="7199"/>
    <cellStyle name="40% - Accent3 7 3 10 2" xfId="14469"/>
    <cellStyle name="40% - Accent3 7 3 11" xfId="9374"/>
    <cellStyle name="40% - Accent3 7 3 2" xfId="1007"/>
    <cellStyle name="40% - Accent3 7 3 2 2" xfId="4843"/>
    <cellStyle name="40% - Accent3 7 3 2 2 2" xfId="12155"/>
    <cellStyle name="40% - Accent3 7 3 2 3" xfId="5543"/>
    <cellStyle name="40% - Accent3 7 3 2 3 2" xfId="12855"/>
    <cellStyle name="40% - Accent3 7 3 2 4" xfId="7198"/>
    <cellStyle name="40% - Accent3 7 3 2 4 2" xfId="14468"/>
    <cellStyle name="40% - Accent3 7 3 2 5" xfId="9636"/>
    <cellStyle name="40% - Accent3 7 3 3" xfId="1452"/>
    <cellStyle name="40% - Accent3 7 3 3 2" xfId="4844"/>
    <cellStyle name="40% - Accent3 7 3 3 2 2" xfId="12156"/>
    <cellStyle name="40% - Accent3 7 3 3 3" xfId="5542"/>
    <cellStyle name="40% - Accent3 7 3 3 3 2" xfId="12854"/>
    <cellStyle name="40% - Accent3 7 3 3 4" xfId="7197"/>
    <cellStyle name="40% - Accent3 7 3 3 4 2" xfId="14467"/>
    <cellStyle name="40% - Accent3 7 3 3 5" xfId="9834"/>
    <cellStyle name="40% - Accent3 7 3 4" xfId="2668"/>
    <cellStyle name="40% - Accent3 7 3 4 2" xfId="4845"/>
    <cellStyle name="40% - Accent3 7 3 4 2 2" xfId="12157"/>
    <cellStyle name="40% - Accent3 7 3 4 3" xfId="5541"/>
    <cellStyle name="40% - Accent3 7 3 4 3 2" xfId="12853"/>
    <cellStyle name="40% - Accent3 7 3 4 4" xfId="7196"/>
    <cellStyle name="40% - Accent3 7 3 4 4 2" xfId="14466"/>
    <cellStyle name="40% - Accent3 7 3 4 5" xfId="10361"/>
    <cellStyle name="40% - Accent3 7 3 5" xfId="2891"/>
    <cellStyle name="40% - Accent3 7 3 5 2" xfId="4846"/>
    <cellStyle name="40% - Accent3 7 3 5 2 2" xfId="12158"/>
    <cellStyle name="40% - Accent3 7 3 5 3" xfId="5540"/>
    <cellStyle name="40% - Accent3 7 3 5 3 2" xfId="12852"/>
    <cellStyle name="40% - Accent3 7 3 5 4" xfId="7195"/>
    <cellStyle name="40% - Accent3 7 3 5 4 2" xfId="14465"/>
    <cellStyle name="40% - Accent3 7 3 5 5" xfId="10559"/>
    <cellStyle name="40% - Accent3 7 3 6" xfId="3005"/>
    <cellStyle name="40% - Accent3 7 3 6 2" xfId="4847"/>
    <cellStyle name="40% - Accent3 7 3 6 2 2" xfId="12159"/>
    <cellStyle name="40% - Accent3 7 3 6 3" xfId="5539"/>
    <cellStyle name="40% - Accent3 7 3 6 3 2" xfId="12851"/>
    <cellStyle name="40% - Accent3 7 3 6 4" xfId="7194"/>
    <cellStyle name="40% - Accent3 7 3 6 4 2" xfId="14464"/>
    <cellStyle name="40% - Accent3 7 3 6 5" xfId="10651"/>
    <cellStyle name="40% - Accent3 7 3 7" xfId="3535"/>
    <cellStyle name="40% - Accent3 7 3 7 2" xfId="4848"/>
    <cellStyle name="40% - Accent3 7 3 7 2 2" xfId="12160"/>
    <cellStyle name="40% - Accent3 7 3 7 3" xfId="5538"/>
    <cellStyle name="40% - Accent3 7 3 7 3 2" xfId="12850"/>
    <cellStyle name="40% - Accent3 7 3 7 4" xfId="7193"/>
    <cellStyle name="40% - Accent3 7 3 7 4 2" xfId="14463"/>
    <cellStyle name="40% - Accent3 7 3 7 5" xfId="10911"/>
    <cellStyle name="40% - Accent3 7 3 8" xfId="4842"/>
    <cellStyle name="40% - Accent3 7 3 8 2" xfId="12154"/>
    <cellStyle name="40% - Accent3 7 3 9" xfId="5544"/>
    <cellStyle name="40% - Accent3 7 3 9 2" xfId="12856"/>
    <cellStyle name="40% - Accent3 7 4" xfId="871"/>
    <cellStyle name="40% - Accent3 7 4 2" xfId="4849"/>
    <cellStyle name="40% - Accent3 7 4 2 2" xfId="12161"/>
    <cellStyle name="40% - Accent3 7 4 3" xfId="5537"/>
    <cellStyle name="40% - Accent3 7 4 3 2" xfId="12849"/>
    <cellStyle name="40% - Accent3 7 4 4" xfId="7192"/>
    <cellStyle name="40% - Accent3 7 4 4 2" xfId="14462"/>
    <cellStyle name="40% - Accent3 7 4 5" xfId="9508"/>
    <cellStyle name="40% - Accent3 7 5" xfId="1313"/>
    <cellStyle name="40% - Accent3 7 5 2" xfId="4850"/>
    <cellStyle name="40% - Accent3 7 5 2 2" xfId="12162"/>
    <cellStyle name="40% - Accent3 7 5 3" xfId="5536"/>
    <cellStyle name="40% - Accent3 7 5 3 2" xfId="12848"/>
    <cellStyle name="40% - Accent3 7 5 4" xfId="7191"/>
    <cellStyle name="40% - Accent3 7 5 4 2" xfId="14461"/>
    <cellStyle name="40% - Accent3 7 5 5" xfId="9706"/>
    <cellStyle name="40% - Accent3 7 6" xfId="2522"/>
    <cellStyle name="40% - Accent3 7 6 2" xfId="4851"/>
    <cellStyle name="40% - Accent3 7 6 2 2" xfId="12163"/>
    <cellStyle name="40% - Accent3 7 6 3" xfId="5535"/>
    <cellStyle name="40% - Accent3 7 6 3 2" xfId="12847"/>
    <cellStyle name="40% - Accent3 7 6 4" xfId="7190"/>
    <cellStyle name="40% - Accent3 7 6 4 2" xfId="14460"/>
    <cellStyle name="40% - Accent3 7 6 5" xfId="10217"/>
    <cellStyle name="40% - Accent3 7 7" xfId="2440"/>
    <cellStyle name="40% - Accent3 7 7 2" xfId="4852"/>
    <cellStyle name="40% - Accent3 7 7 2 2" xfId="12164"/>
    <cellStyle name="40% - Accent3 7 7 3" xfId="5534"/>
    <cellStyle name="40% - Accent3 7 7 3 2" xfId="12846"/>
    <cellStyle name="40% - Accent3 7 7 4" xfId="7189"/>
    <cellStyle name="40% - Accent3 7 7 4 2" xfId="14459"/>
    <cellStyle name="40% - Accent3 7 7 5" xfId="10145"/>
    <cellStyle name="40% - Accent3 7 8" xfId="2826"/>
    <cellStyle name="40% - Accent3 7 8 2" xfId="4853"/>
    <cellStyle name="40% - Accent3 7 8 2 2" xfId="12165"/>
    <cellStyle name="40% - Accent3 7 8 3" xfId="5533"/>
    <cellStyle name="40% - Accent3 7 8 3 2" xfId="12845"/>
    <cellStyle name="40% - Accent3 7 8 4" xfId="7188"/>
    <cellStyle name="40% - Accent3 7 8 4 2" xfId="14458"/>
    <cellStyle name="40% - Accent3 7 8 5" xfId="10503"/>
    <cellStyle name="40% - Accent3 7 9" xfId="3398"/>
    <cellStyle name="40% - Accent3 7 9 2" xfId="4854"/>
    <cellStyle name="40% - Accent3 7 9 2 2" xfId="12166"/>
    <cellStyle name="40% - Accent3 7 9 3" xfId="5532"/>
    <cellStyle name="40% - Accent3 7 9 3 2" xfId="12844"/>
    <cellStyle name="40% - Accent3 7 9 4" xfId="7187"/>
    <cellStyle name="40% - Accent3 7 9 4 2" xfId="14457"/>
    <cellStyle name="40% - Accent3 7 9 5" xfId="10783"/>
    <cellStyle name="40% - Accent3 8" xfId="517"/>
    <cellStyle name="40% - Accent3 8 10" xfId="7186"/>
    <cellStyle name="40% - Accent3 8 10 2" xfId="14456"/>
    <cellStyle name="40% - Accent3 8 11" xfId="9269"/>
    <cellStyle name="40% - Accent3 8 2" xfId="893"/>
    <cellStyle name="40% - Accent3 8 2 2" xfId="4856"/>
    <cellStyle name="40% - Accent3 8 2 2 2" xfId="12168"/>
    <cellStyle name="40% - Accent3 8 2 3" xfId="5530"/>
    <cellStyle name="40% - Accent3 8 2 3 2" xfId="12842"/>
    <cellStyle name="40% - Accent3 8 2 4" xfId="7185"/>
    <cellStyle name="40% - Accent3 8 2 4 2" xfId="14455"/>
    <cellStyle name="40% - Accent3 8 2 5" xfId="9529"/>
    <cellStyle name="40% - Accent3 8 3" xfId="1335"/>
    <cellStyle name="40% - Accent3 8 3 2" xfId="4857"/>
    <cellStyle name="40% - Accent3 8 3 2 2" xfId="12169"/>
    <cellStyle name="40% - Accent3 8 3 3" xfId="5529"/>
    <cellStyle name="40% - Accent3 8 3 3 2" xfId="12841"/>
    <cellStyle name="40% - Accent3 8 3 4" xfId="7184"/>
    <cellStyle name="40% - Accent3 8 3 4 2" xfId="14454"/>
    <cellStyle name="40% - Accent3 8 3 5" xfId="9725"/>
    <cellStyle name="40% - Accent3 8 4" xfId="2547"/>
    <cellStyle name="40% - Accent3 8 4 2" xfId="4858"/>
    <cellStyle name="40% - Accent3 8 4 2 2" xfId="12170"/>
    <cellStyle name="40% - Accent3 8 4 3" xfId="5528"/>
    <cellStyle name="40% - Accent3 8 4 3 2" xfId="12840"/>
    <cellStyle name="40% - Accent3 8 4 4" xfId="7183"/>
    <cellStyle name="40% - Accent3 8 4 4 2" xfId="14453"/>
    <cellStyle name="40% - Accent3 8 4 5" xfId="10242"/>
    <cellStyle name="40% - Accent3 8 5" xfId="2285"/>
    <cellStyle name="40% - Accent3 8 5 2" xfId="4859"/>
    <cellStyle name="40% - Accent3 8 5 2 2" xfId="12171"/>
    <cellStyle name="40% - Accent3 8 5 3" xfId="5527"/>
    <cellStyle name="40% - Accent3 8 5 3 2" xfId="12839"/>
    <cellStyle name="40% - Accent3 8 5 4" xfId="7182"/>
    <cellStyle name="40% - Accent3 8 5 4 2" xfId="14452"/>
    <cellStyle name="40% - Accent3 8 5 5" xfId="10005"/>
    <cellStyle name="40% - Accent3 8 6" xfId="2397"/>
    <cellStyle name="40% - Accent3 8 6 2" xfId="4860"/>
    <cellStyle name="40% - Accent3 8 6 2 2" xfId="12172"/>
    <cellStyle name="40% - Accent3 8 6 3" xfId="5526"/>
    <cellStyle name="40% - Accent3 8 6 3 2" xfId="12838"/>
    <cellStyle name="40% - Accent3 8 6 4" xfId="7181"/>
    <cellStyle name="40% - Accent3 8 6 4 2" xfId="14451"/>
    <cellStyle name="40% - Accent3 8 6 5" xfId="10112"/>
    <cellStyle name="40% - Accent3 8 7" xfId="3420"/>
    <cellStyle name="40% - Accent3 8 7 2" xfId="4861"/>
    <cellStyle name="40% - Accent3 8 7 2 2" xfId="12173"/>
    <cellStyle name="40% - Accent3 8 7 3" xfId="5525"/>
    <cellStyle name="40% - Accent3 8 7 3 2" xfId="12837"/>
    <cellStyle name="40% - Accent3 8 7 4" xfId="7180"/>
    <cellStyle name="40% - Accent3 8 7 4 2" xfId="14450"/>
    <cellStyle name="40% - Accent3 8 7 5" xfId="10802"/>
    <cellStyle name="40% - Accent3 8 8" xfId="4855"/>
    <cellStyle name="40% - Accent3 8 8 2" xfId="12167"/>
    <cellStyle name="40% - Accent3 8 9" xfId="5531"/>
    <cellStyle name="40% - Accent3 8 9 2" xfId="12843"/>
    <cellStyle name="40% - Accent3 9" xfId="549"/>
    <cellStyle name="40% - Accent3 9 10" xfId="7179"/>
    <cellStyle name="40% - Accent3 9 10 2" xfId="14449"/>
    <cellStyle name="40% - Accent3 9 11" xfId="9294"/>
    <cellStyle name="40% - Accent3 9 2" xfId="923"/>
    <cellStyle name="40% - Accent3 9 2 2" xfId="4863"/>
    <cellStyle name="40% - Accent3 9 2 2 2" xfId="12175"/>
    <cellStyle name="40% - Accent3 9 2 3" xfId="5523"/>
    <cellStyle name="40% - Accent3 9 2 3 2" xfId="12835"/>
    <cellStyle name="40% - Accent3 9 2 4" xfId="7178"/>
    <cellStyle name="40% - Accent3 9 2 4 2" xfId="14448"/>
    <cellStyle name="40% - Accent3 9 2 5" xfId="9556"/>
    <cellStyle name="40% - Accent3 9 3" xfId="1365"/>
    <cellStyle name="40% - Accent3 9 3 2" xfId="4864"/>
    <cellStyle name="40% - Accent3 9 3 2 2" xfId="12176"/>
    <cellStyle name="40% - Accent3 9 3 3" xfId="5522"/>
    <cellStyle name="40% - Accent3 9 3 3 2" xfId="12834"/>
    <cellStyle name="40% - Accent3 9 3 4" xfId="7177"/>
    <cellStyle name="40% - Accent3 9 3 4 2" xfId="14447"/>
    <cellStyle name="40% - Accent3 9 3 5" xfId="9750"/>
    <cellStyle name="40% - Accent3 9 4" xfId="2579"/>
    <cellStyle name="40% - Accent3 9 4 2" xfId="4865"/>
    <cellStyle name="40% - Accent3 9 4 2 2" xfId="12177"/>
    <cellStyle name="40% - Accent3 9 4 3" xfId="5521"/>
    <cellStyle name="40% - Accent3 9 4 3 2" xfId="12833"/>
    <cellStyle name="40% - Accent3 9 4 4" xfId="7176"/>
    <cellStyle name="40% - Accent3 9 4 4 2" xfId="14446"/>
    <cellStyle name="40% - Accent3 9 4 5" xfId="10274"/>
    <cellStyle name="40% - Accent3 9 5" xfId="2287"/>
    <cellStyle name="40% - Accent3 9 5 2" xfId="4866"/>
    <cellStyle name="40% - Accent3 9 5 2 2" xfId="12178"/>
    <cellStyle name="40% - Accent3 9 5 3" xfId="5520"/>
    <cellStyle name="40% - Accent3 9 5 3 2" xfId="12832"/>
    <cellStyle name="40% - Accent3 9 5 4" xfId="7175"/>
    <cellStyle name="40% - Accent3 9 5 4 2" xfId="14445"/>
    <cellStyle name="40% - Accent3 9 5 5" xfId="10007"/>
    <cellStyle name="40% - Accent3 9 6" xfId="2295"/>
    <cellStyle name="40% - Accent3 9 6 2" xfId="4867"/>
    <cellStyle name="40% - Accent3 9 6 2 2" xfId="12179"/>
    <cellStyle name="40% - Accent3 9 6 3" xfId="5519"/>
    <cellStyle name="40% - Accent3 9 6 3 2" xfId="12831"/>
    <cellStyle name="40% - Accent3 9 6 4" xfId="7174"/>
    <cellStyle name="40% - Accent3 9 6 4 2" xfId="14444"/>
    <cellStyle name="40% - Accent3 9 6 5" xfId="10015"/>
    <cellStyle name="40% - Accent3 9 7" xfId="3447"/>
    <cellStyle name="40% - Accent3 9 7 2" xfId="4868"/>
    <cellStyle name="40% - Accent3 9 7 2 2" xfId="12180"/>
    <cellStyle name="40% - Accent3 9 7 3" xfId="5518"/>
    <cellStyle name="40% - Accent3 9 7 3 2" xfId="12830"/>
    <cellStyle name="40% - Accent3 9 7 4" xfId="7173"/>
    <cellStyle name="40% - Accent3 9 7 4 2" xfId="14443"/>
    <cellStyle name="40% - Accent3 9 7 5" xfId="10827"/>
    <cellStyle name="40% - Accent3 9 8" xfId="4862"/>
    <cellStyle name="40% - Accent3 9 8 2" xfId="12174"/>
    <cellStyle name="40% - Accent3 9 9" xfId="5524"/>
    <cellStyle name="40% - Accent3 9 9 2" xfId="12836"/>
    <cellStyle name="40% - Accent4" xfId="23" builtinId="43" customBuiltin="1"/>
    <cellStyle name="40% - Accent4 10" xfId="662"/>
    <cellStyle name="40% - Accent4 10 10" xfId="7171"/>
    <cellStyle name="40% - Accent4 10 10 2" xfId="14441"/>
    <cellStyle name="40% - Accent4 10 11" xfId="9402"/>
    <cellStyle name="40% - Accent4 10 2" xfId="1032"/>
    <cellStyle name="40% - Accent4 10 2 2" xfId="4871"/>
    <cellStyle name="40% - Accent4 10 2 2 2" xfId="12183"/>
    <cellStyle name="40% - Accent4 10 2 3" xfId="5515"/>
    <cellStyle name="40% - Accent4 10 2 3 2" xfId="12827"/>
    <cellStyle name="40% - Accent4 10 2 4" xfId="7170"/>
    <cellStyle name="40% - Accent4 10 2 4 2" xfId="14440"/>
    <cellStyle name="40% - Accent4 10 2 5" xfId="9661"/>
    <cellStyle name="40% - Accent4 10 3" xfId="1480"/>
    <cellStyle name="40% - Accent4 10 3 2" xfId="4872"/>
    <cellStyle name="40% - Accent4 10 3 2 2" xfId="12184"/>
    <cellStyle name="40% - Accent4 10 3 3" xfId="5514"/>
    <cellStyle name="40% - Accent4 10 3 3 2" xfId="12826"/>
    <cellStyle name="40% - Accent4 10 3 4" xfId="7169"/>
    <cellStyle name="40% - Accent4 10 3 4 2" xfId="14439"/>
    <cellStyle name="40% - Accent4 10 3 5" xfId="9862"/>
    <cellStyle name="40% - Accent4 10 4" xfId="2696"/>
    <cellStyle name="40% - Accent4 10 4 2" xfId="4873"/>
    <cellStyle name="40% - Accent4 10 4 2 2" xfId="12185"/>
    <cellStyle name="40% - Accent4 10 4 3" xfId="5513"/>
    <cellStyle name="40% - Accent4 10 4 3 2" xfId="12825"/>
    <cellStyle name="40% - Accent4 10 4 4" xfId="7168"/>
    <cellStyle name="40% - Accent4 10 4 4 2" xfId="14438"/>
    <cellStyle name="40% - Accent4 10 4 5" xfId="10389"/>
    <cellStyle name="40% - Accent4 10 5" xfId="2919"/>
    <cellStyle name="40% - Accent4 10 5 2" xfId="4874"/>
    <cellStyle name="40% - Accent4 10 5 2 2" xfId="12186"/>
    <cellStyle name="40% - Accent4 10 5 3" xfId="5512"/>
    <cellStyle name="40% - Accent4 10 5 3 2" xfId="12824"/>
    <cellStyle name="40% - Accent4 10 5 4" xfId="7167"/>
    <cellStyle name="40% - Accent4 10 5 4 2" xfId="14437"/>
    <cellStyle name="40% - Accent4 10 5 5" xfId="10587"/>
    <cellStyle name="40% - Accent4 10 6" xfId="3033"/>
    <cellStyle name="40% - Accent4 10 6 2" xfId="4875"/>
    <cellStyle name="40% - Accent4 10 6 2 2" xfId="12187"/>
    <cellStyle name="40% - Accent4 10 6 3" xfId="5511"/>
    <cellStyle name="40% - Accent4 10 6 3 2" xfId="12823"/>
    <cellStyle name="40% - Accent4 10 6 4" xfId="7166"/>
    <cellStyle name="40% - Accent4 10 6 4 2" xfId="14436"/>
    <cellStyle name="40% - Accent4 10 6 5" xfId="10679"/>
    <cellStyle name="40% - Accent4 10 7" xfId="3563"/>
    <cellStyle name="40% - Accent4 10 7 2" xfId="4876"/>
    <cellStyle name="40% - Accent4 10 7 2 2" xfId="12188"/>
    <cellStyle name="40% - Accent4 10 7 3" xfId="5510"/>
    <cellStyle name="40% - Accent4 10 7 3 2" xfId="12822"/>
    <cellStyle name="40% - Accent4 10 7 4" xfId="7165"/>
    <cellStyle name="40% - Accent4 10 7 4 2" xfId="14435"/>
    <cellStyle name="40% - Accent4 10 7 5" xfId="10939"/>
    <cellStyle name="40% - Accent4 10 8" xfId="4870"/>
    <cellStyle name="40% - Accent4 10 8 2" xfId="12182"/>
    <cellStyle name="40% - Accent4 10 9" xfId="5516"/>
    <cellStyle name="40% - Accent4 10 9 2" xfId="12828"/>
    <cellStyle name="40% - Accent4 11" xfId="672"/>
    <cellStyle name="40% - Accent4 11 10" xfId="7164"/>
    <cellStyle name="40% - Accent4 11 10 2" xfId="14434"/>
    <cellStyle name="40% - Accent4 11 11" xfId="9412"/>
    <cellStyle name="40% - Accent4 11 2" xfId="1042"/>
    <cellStyle name="40% - Accent4 11 2 2" xfId="4878"/>
    <cellStyle name="40% - Accent4 11 2 2 2" xfId="12190"/>
    <cellStyle name="40% - Accent4 11 2 3" xfId="5508"/>
    <cellStyle name="40% - Accent4 11 2 3 2" xfId="12820"/>
    <cellStyle name="40% - Accent4 11 2 4" xfId="7163"/>
    <cellStyle name="40% - Accent4 11 2 4 2" xfId="14433"/>
    <cellStyle name="40% - Accent4 11 2 5" xfId="9671"/>
    <cellStyle name="40% - Accent4 11 3" xfId="1490"/>
    <cellStyle name="40% - Accent4 11 3 2" xfId="4879"/>
    <cellStyle name="40% - Accent4 11 3 2 2" xfId="12191"/>
    <cellStyle name="40% - Accent4 11 3 3" xfId="5507"/>
    <cellStyle name="40% - Accent4 11 3 3 2" xfId="12819"/>
    <cellStyle name="40% - Accent4 11 3 4" xfId="7162"/>
    <cellStyle name="40% - Accent4 11 3 4 2" xfId="14432"/>
    <cellStyle name="40% - Accent4 11 3 5" xfId="9872"/>
    <cellStyle name="40% - Accent4 11 4" xfId="2706"/>
    <cellStyle name="40% - Accent4 11 4 2" xfId="4880"/>
    <cellStyle name="40% - Accent4 11 4 2 2" xfId="12192"/>
    <cellStyle name="40% - Accent4 11 4 3" xfId="5506"/>
    <cellStyle name="40% - Accent4 11 4 3 2" xfId="12818"/>
    <cellStyle name="40% - Accent4 11 4 4" xfId="7161"/>
    <cellStyle name="40% - Accent4 11 4 4 2" xfId="14431"/>
    <cellStyle name="40% - Accent4 11 4 5" xfId="10399"/>
    <cellStyle name="40% - Accent4 11 5" xfId="2929"/>
    <cellStyle name="40% - Accent4 11 5 2" xfId="4881"/>
    <cellStyle name="40% - Accent4 11 5 2 2" xfId="12193"/>
    <cellStyle name="40% - Accent4 11 5 3" xfId="5505"/>
    <cellStyle name="40% - Accent4 11 5 3 2" xfId="12817"/>
    <cellStyle name="40% - Accent4 11 5 4" xfId="7160"/>
    <cellStyle name="40% - Accent4 11 5 4 2" xfId="14430"/>
    <cellStyle name="40% - Accent4 11 5 5" xfId="10597"/>
    <cellStyle name="40% - Accent4 11 6" xfId="3043"/>
    <cellStyle name="40% - Accent4 11 6 2" xfId="4882"/>
    <cellStyle name="40% - Accent4 11 6 2 2" xfId="12194"/>
    <cellStyle name="40% - Accent4 11 6 3" xfId="5504"/>
    <cellStyle name="40% - Accent4 11 6 3 2" xfId="12816"/>
    <cellStyle name="40% - Accent4 11 6 4" xfId="7159"/>
    <cellStyle name="40% - Accent4 11 6 4 2" xfId="14429"/>
    <cellStyle name="40% - Accent4 11 6 5" xfId="10689"/>
    <cellStyle name="40% - Accent4 11 7" xfId="3573"/>
    <cellStyle name="40% - Accent4 11 7 2" xfId="4883"/>
    <cellStyle name="40% - Accent4 11 7 2 2" xfId="12195"/>
    <cellStyle name="40% - Accent4 11 7 3" xfId="5503"/>
    <cellStyle name="40% - Accent4 11 7 3 2" xfId="12815"/>
    <cellStyle name="40% - Accent4 11 7 4" xfId="7158"/>
    <cellStyle name="40% - Accent4 11 7 4 2" xfId="14428"/>
    <cellStyle name="40% - Accent4 11 7 5" xfId="10949"/>
    <cellStyle name="40% - Accent4 11 8" xfId="4877"/>
    <cellStyle name="40% - Accent4 11 8 2" xfId="12189"/>
    <cellStyle name="40% - Accent4 11 9" xfId="5509"/>
    <cellStyle name="40% - Accent4 11 9 2" xfId="12821"/>
    <cellStyle name="40% - Accent4 12" xfId="681"/>
    <cellStyle name="40% - Accent4 12 10" xfId="7157"/>
    <cellStyle name="40% - Accent4 12 10 2" xfId="14427"/>
    <cellStyle name="40% - Accent4 12 11" xfId="9421"/>
    <cellStyle name="40% - Accent4 12 2" xfId="1051"/>
    <cellStyle name="40% - Accent4 12 2 2" xfId="4885"/>
    <cellStyle name="40% - Accent4 12 2 2 2" xfId="12197"/>
    <cellStyle name="40% - Accent4 12 2 3" xfId="5501"/>
    <cellStyle name="40% - Accent4 12 2 3 2" xfId="12813"/>
    <cellStyle name="40% - Accent4 12 2 4" xfId="7156"/>
    <cellStyle name="40% - Accent4 12 2 4 2" xfId="14426"/>
    <cellStyle name="40% - Accent4 12 2 5" xfId="9680"/>
    <cellStyle name="40% - Accent4 12 3" xfId="1499"/>
    <cellStyle name="40% - Accent4 12 3 2" xfId="4886"/>
    <cellStyle name="40% - Accent4 12 3 2 2" xfId="12198"/>
    <cellStyle name="40% - Accent4 12 3 3" xfId="5500"/>
    <cellStyle name="40% - Accent4 12 3 3 2" xfId="12812"/>
    <cellStyle name="40% - Accent4 12 3 4" xfId="7155"/>
    <cellStyle name="40% - Accent4 12 3 4 2" xfId="14425"/>
    <cellStyle name="40% - Accent4 12 3 5" xfId="9881"/>
    <cellStyle name="40% - Accent4 12 4" xfId="2715"/>
    <cellStyle name="40% - Accent4 12 4 2" xfId="4887"/>
    <cellStyle name="40% - Accent4 12 4 2 2" xfId="12199"/>
    <cellStyle name="40% - Accent4 12 4 3" xfId="5499"/>
    <cellStyle name="40% - Accent4 12 4 3 2" xfId="12811"/>
    <cellStyle name="40% - Accent4 12 4 4" xfId="7154"/>
    <cellStyle name="40% - Accent4 12 4 4 2" xfId="14424"/>
    <cellStyle name="40% - Accent4 12 4 5" xfId="10408"/>
    <cellStyle name="40% - Accent4 12 5" xfId="2938"/>
    <cellStyle name="40% - Accent4 12 5 2" xfId="4888"/>
    <cellStyle name="40% - Accent4 12 5 2 2" xfId="12200"/>
    <cellStyle name="40% - Accent4 12 5 3" xfId="5498"/>
    <cellStyle name="40% - Accent4 12 5 3 2" xfId="12810"/>
    <cellStyle name="40% - Accent4 12 5 4" xfId="7153"/>
    <cellStyle name="40% - Accent4 12 5 4 2" xfId="14423"/>
    <cellStyle name="40% - Accent4 12 5 5" xfId="10606"/>
    <cellStyle name="40% - Accent4 12 6" xfId="3052"/>
    <cellStyle name="40% - Accent4 12 6 2" xfId="4889"/>
    <cellStyle name="40% - Accent4 12 6 2 2" xfId="12201"/>
    <cellStyle name="40% - Accent4 12 6 3" xfId="5497"/>
    <cellStyle name="40% - Accent4 12 6 3 2" xfId="12809"/>
    <cellStyle name="40% - Accent4 12 6 4" xfId="7152"/>
    <cellStyle name="40% - Accent4 12 6 4 2" xfId="14422"/>
    <cellStyle name="40% - Accent4 12 6 5" xfId="10698"/>
    <cellStyle name="40% - Accent4 12 7" xfId="3582"/>
    <cellStyle name="40% - Accent4 12 7 2" xfId="4890"/>
    <cellStyle name="40% - Accent4 12 7 2 2" xfId="12202"/>
    <cellStyle name="40% - Accent4 12 7 3" xfId="5496"/>
    <cellStyle name="40% - Accent4 12 7 3 2" xfId="12808"/>
    <cellStyle name="40% - Accent4 12 7 4" xfId="7151"/>
    <cellStyle name="40% - Accent4 12 7 4 2" xfId="14421"/>
    <cellStyle name="40% - Accent4 12 7 5" xfId="10958"/>
    <cellStyle name="40% - Accent4 12 8" xfId="4884"/>
    <cellStyle name="40% - Accent4 12 8 2" xfId="12196"/>
    <cellStyle name="40% - Accent4 12 9" xfId="5502"/>
    <cellStyle name="40% - Accent4 12 9 2" xfId="12814"/>
    <cellStyle name="40% - Accent4 13" xfId="704"/>
    <cellStyle name="40% - Accent4 13 2" xfId="4891"/>
    <cellStyle name="40% - Accent4 13 2 2" xfId="12203"/>
    <cellStyle name="40% - Accent4 13 3" xfId="5495"/>
    <cellStyle name="40% - Accent4 13 3 2" xfId="12807"/>
    <cellStyle name="40% - Accent4 13 4" xfId="7150"/>
    <cellStyle name="40% - Accent4 13 4 2" xfId="14420"/>
    <cellStyle name="40% - Accent4 13 5" xfId="9439"/>
    <cellStyle name="40% - Accent4 14" xfId="902"/>
    <cellStyle name="40% - Accent4 14 2" xfId="4892"/>
    <cellStyle name="40% - Accent4 14 2 2" xfId="12204"/>
    <cellStyle name="40% - Accent4 14 3" xfId="5494"/>
    <cellStyle name="40% - Accent4 14 3 2" xfId="12806"/>
    <cellStyle name="40% - Accent4 14 4" xfId="7149"/>
    <cellStyle name="40% - Accent4 14 4 2" xfId="14419"/>
    <cellStyle name="40% - Accent4 14 5" xfId="9537"/>
    <cellStyle name="40% - Accent4 15" xfId="823"/>
    <cellStyle name="40% - Accent4 16" xfId="1560"/>
    <cellStyle name="40% - Accent4 17" xfId="1535"/>
    <cellStyle name="40% - Accent4 18" xfId="844"/>
    <cellStyle name="40% - Accent4 19" xfId="1593"/>
    <cellStyle name="40% - Accent4 2" xfId="323"/>
    <cellStyle name="40% - Accent4 2 2" xfId="1756"/>
    <cellStyle name="40% - Accent4 2 3" xfId="1757"/>
    <cellStyle name="40% - Accent4 20" xfId="1634"/>
    <cellStyle name="40% - Accent4 21" xfId="1754"/>
    <cellStyle name="40% - Accent4 21 2" xfId="4902"/>
    <cellStyle name="40% - Accent4 21 2 2" xfId="12214"/>
    <cellStyle name="40% - Accent4 21 3" xfId="5487"/>
    <cellStyle name="40% - Accent4 21 3 2" xfId="12799"/>
    <cellStyle name="40% - Accent4 21 4" xfId="7148"/>
    <cellStyle name="40% - Accent4 21 4 2" xfId="14418"/>
    <cellStyle name="40% - Accent4 21 5" xfId="9906"/>
    <cellStyle name="40% - Accent4 22" xfId="1817"/>
    <cellStyle name="40% - Accent4 22 2" xfId="4903"/>
    <cellStyle name="40% - Accent4 22 2 2" xfId="12215"/>
    <cellStyle name="40% - Accent4 22 3" xfId="5486"/>
    <cellStyle name="40% - Accent4 22 3 2" xfId="12798"/>
    <cellStyle name="40% - Accent4 22 4" xfId="7147"/>
    <cellStyle name="40% - Accent4 22 4 2" xfId="14417"/>
    <cellStyle name="40% - Accent4 22 5" xfId="9916"/>
    <cellStyle name="40% - Accent4 23" xfId="2110"/>
    <cellStyle name="40% - Accent4 23 2" xfId="4904"/>
    <cellStyle name="40% - Accent4 23 2 2" xfId="12216"/>
    <cellStyle name="40% - Accent4 23 3" xfId="5485"/>
    <cellStyle name="40% - Accent4 23 3 2" xfId="12797"/>
    <cellStyle name="40% - Accent4 23 4" xfId="7146"/>
    <cellStyle name="40% - Accent4 23 4 2" xfId="14416"/>
    <cellStyle name="40% - Accent4 23 5" xfId="9953"/>
    <cellStyle name="40% - Accent4 24" xfId="1958"/>
    <cellStyle name="40% - Accent4 24 2" xfId="4905"/>
    <cellStyle name="40% - Accent4 24 2 2" xfId="12217"/>
    <cellStyle name="40% - Accent4 24 3" xfId="5484"/>
    <cellStyle name="40% - Accent4 24 3 2" xfId="12796"/>
    <cellStyle name="40% - Accent4 24 4" xfId="7145"/>
    <cellStyle name="40% - Accent4 24 4 2" xfId="14415"/>
    <cellStyle name="40% - Accent4 24 5" xfId="9932"/>
    <cellStyle name="40% - Accent4 25" xfId="2310"/>
    <cellStyle name="40% - Accent4 25 2" xfId="4906"/>
    <cellStyle name="40% - Accent4 25 2 2" xfId="12218"/>
    <cellStyle name="40% - Accent4 25 3" xfId="5483"/>
    <cellStyle name="40% - Accent4 25 3 2" xfId="12795"/>
    <cellStyle name="40% - Accent4 25 4" xfId="7144"/>
    <cellStyle name="40% - Accent4 25 4 2" xfId="14414"/>
    <cellStyle name="40% - Accent4 25 5" xfId="10030"/>
    <cellStyle name="40% - Accent4 26" xfId="2823"/>
    <cellStyle name="40% - Accent4 26 2" xfId="4907"/>
    <cellStyle name="40% - Accent4 26 2 2" xfId="12219"/>
    <cellStyle name="40% - Accent4 26 3" xfId="5482"/>
    <cellStyle name="40% - Accent4 26 3 2" xfId="12794"/>
    <cellStyle name="40% - Accent4 26 4" xfId="7143"/>
    <cellStyle name="40% - Accent4 26 4 2" xfId="14413"/>
    <cellStyle name="40% - Accent4 26 5" xfId="10500"/>
    <cellStyle name="40% - Accent4 27" xfId="2981"/>
    <cellStyle name="40% - Accent4 27 2" xfId="4908"/>
    <cellStyle name="40% - Accent4 27 2 2" xfId="12220"/>
    <cellStyle name="40% - Accent4 27 3" xfId="5481"/>
    <cellStyle name="40% - Accent4 27 3 2" xfId="12793"/>
    <cellStyle name="40% - Accent4 27 4" xfId="7142"/>
    <cellStyle name="40% - Accent4 27 4 2" xfId="14412"/>
    <cellStyle name="40% - Accent4 27 5" xfId="10635"/>
    <cellStyle name="40% - Accent4 28" xfId="3320"/>
    <cellStyle name="40% - Accent4 28 2" xfId="4909"/>
    <cellStyle name="40% - Accent4 28 2 2" xfId="12221"/>
    <cellStyle name="40% - Accent4 28 3" xfId="5480"/>
    <cellStyle name="40% - Accent4 28 3 2" xfId="12792"/>
    <cellStyle name="40% - Accent4 28 4" xfId="7141"/>
    <cellStyle name="40% - Accent4 28 4 2" xfId="14411"/>
    <cellStyle name="40% - Accent4 28 5" xfId="10738"/>
    <cellStyle name="40% - Accent4 29" xfId="4869"/>
    <cellStyle name="40% - Accent4 29 2" xfId="12181"/>
    <cellStyle name="40% - Accent4 3" xfId="324"/>
    <cellStyle name="40% - Accent4 3 2" xfId="1759"/>
    <cellStyle name="40% - Accent4 3 3" xfId="1760"/>
    <cellStyle name="40% - Accent4 30" xfId="5517"/>
    <cellStyle name="40% - Accent4 30 2" xfId="12829"/>
    <cellStyle name="40% - Accent4 31" xfId="7172"/>
    <cellStyle name="40% - Accent4 31 2" xfId="14442"/>
    <cellStyle name="40% - Accent4 32" xfId="9169"/>
    <cellStyle name="40% - Accent4 4" xfId="410"/>
    <cellStyle name="40% - Accent4 4 10" xfId="2428"/>
    <cellStyle name="40% - Accent4 4 10 2" xfId="4914"/>
    <cellStyle name="40% - Accent4 4 10 2 2" xfId="12226"/>
    <cellStyle name="40% - Accent4 4 10 3" xfId="5478"/>
    <cellStyle name="40% - Accent4 4 10 3 2" xfId="12790"/>
    <cellStyle name="40% - Accent4 4 10 4" xfId="7139"/>
    <cellStyle name="40% - Accent4 4 10 4 2" xfId="14409"/>
    <cellStyle name="40% - Accent4 4 10 5" xfId="10136"/>
    <cellStyle name="40% - Accent4 4 11" xfId="2534"/>
    <cellStyle name="40% - Accent4 4 11 2" xfId="4915"/>
    <cellStyle name="40% - Accent4 4 11 2 2" xfId="12227"/>
    <cellStyle name="40% - Accent4 4 11 3" xfId="5477"/>
    <cellStyle name="40% - Accent4 4 11 3 2" xfId="12789"/>
    <cellStyle name="40% - Accent4 4 11 4" xfId="7138"/>
    <cellStyle name="40% - Accent4 4 11 4 2" xfId="14408"/>
    <cellStyle name="40% - Accent4 4 11 5" xfId="10229"/>
    <cellStyle name="40% - Accent4 4 12" xfId="2389"/>
    <cellStyle name="40% - Accent4 4 12 2" xfId="4916"/>
    <cellStyle name="40% - Accent4 4 12 2 2" xfId="12228"/>
    <cellStyle name="40% - Accent4 4 12 3" xfId="5476"/>
    <cellStyle name="40% - Accent4 4 12 3 2" xfId="12788"/>
    <cellStyle name="40% - Accent4 4 12 4" xfId="7137"/>
    <cellStyle name="40% - Accent4 4 12 4 2" xfId="14407"/>
    <cellStyle name="40% - Accent4 4 12 5" xfId="10106"/>
    <cellStyle name="40% - Accent4 4 13" xfId="3361"/>
    <cellStyle name="40% - Accent4 4 13 2" xfId="4917"/>
    <cellStyle name="40% - Accent4 4 13 2 2" xfId="12229"/>
    <cellStyle name="40% - Accent4 4 13 3" xfId="5475"/>
    <cellStyle name="40% - Accent4 4 13 3 2" xfId="12787"/>
    <cellStyle name="40% - Accent4 4 13 4" xfId="7136"/>
    <cellStyle name="40% - Accent4 4 13 4 2" xfId="14406"/>
    <cellStyle name="40% - Accent4 4 13 5" xfId="10755"/>
    <cellStyle name="40% - Accent4 4 14" xfId="4913"/>
    <cellStyle name="40% - Accent4 4 14 2" xfId="12225"/>
    <cellStyle name="40% - Accent4 4 15" xfId="5479"/>
    <cellStyle name="40% - Accent4 4 15 2" xfId="12791"/>
    <cellStyle name="40% - Accent4 4 16" xfId="7140"/>
    <cellStyle name="40% - Accent4 4 16 2" xfId="14410"/>
    <cellStyle name="40% - Accent4 4 17" xfId="9223"/>
    <cellStyle name="40% - Accent4 4 2" xfId="565"/>
    <cellStyle name="40% - Accent4 4 2 10" xfId="2434"/>
    <cellStyle name="40% - Accent4 4 2 10 2" xfId="4919"/>
    <cellStyle name="40% - Accent4 4 2 10 2 2" xfId="12231"/>
    <cellStyle name="40% - Accent4 4 2 10 3" xfId="5473"/>
    <cellStyle name="40% - Accent4 4 2 10 3 2" xfId="12785"/>
    <cellStyle name="40% - Accent4 4 2 10 4" xfId="7134"/>
    <cellStyle name="40% - Accent4 4 2 10 4 2" xfId="14404"/>
    <cellStyle name="40% - Accent4 4 2 10 5" xfId="10141"/>
    <cellStyle name="40% - Accent4 4 2 11" xfId="3463"/>
    <cellStyle name="40% - Accent4 4 2 11 2" xfId="4920"/>
    <cellStyle name="40% - Accent4 4 2 11 2 2" xfId="12232"/>
    <cellStyle name="40% - Accent4 4 2 11 3" xfId="5472"/>
    <cellStyle name="40% - Accent4 4 2 11 3 2" xfId="12784"/>
    <cellStyle name="40% - Accent4 4 2 11 4" xfId="7133"/>
    <cellStyle name="40% - Accent4 4 2 11 4 2" xfId="14403"/>
    <cellStyle name="40% - Accent4 4 2 11 5" xfId="10841"/>
    <cellStyle name="40% - Accent4 4 2 12" xfId="4918"/>
    <cellStyle name="40% - Accent4 4 2 12 2" xfId="12230"/>
    <cellStyle name="40% - Accent4 4 2 13" xfId="5474"/>
    <cellStyle name="40% - Accent4 4 2 13 2" xfId="12786"/>
    <cellStyle name="40% - Accent4 4 2 14" xfId="7135"/>
    <cellStyle name="40% - Accent4 4 2 14 2" xfId="14405"/>
    <cellStyle name="40% - Accent4 4 2 15" xfId="9308"/>
    <cellStyle name="40% - Accent4 4 2 2" xfId="938"/>
    <cellStyle name="40% - Accent4 4 2 2 2" xfId="4921"/>
    <cellStyle name="40% - Accent4 4 2 2 2 2" xfId="12233"/>
    <cellStyle name="40% - Accent4 4 2 2 3" xfId="5471"/>
    <cellStyle name="40% - Accent4 4 2 2 3 2" xfId="12783"/>
    <cellStyle name="40% - Accent4 4 2 2 4" xfId="7132"/>
    <cellStyle name="40% - Accent4 4 2 2 4 2" xfId="14402"/>
    <cellStyle name="40% - Accent4 4 2 2 5" xfId="9570"/>
    <cellStyle name="40% - Accent4 4 2 3" xfId="1381"/>
    <cellStyle name="40% - Accent4 4 2 3 2" xfId="4922"/>
    <cellStyle name="40% - Accent4 4 2 3 2 2" xfId="12234"/>
    <cellStyle name="40% - Accent4 4 2 3 3" xfId="5470"/>
    <cellStyle name="40% - Accent4 4 2 3 3 2" xfId="12782"/>
    <cellStyle name="40% - Accent4 4 2 3 4" xfId="7131"/>
    <cellStyle name="40% - Accent4 4 2 3 4 2" xfId="14401"/>
    <cellStyle name="40% - Accent4 4 2 3 5" xfId="9764"/>
    <cellStyle name="40% - Accent4 4 2 4" xfId="1762"/>
    <cellStyle name="40% - Accent4 4 2 4 2" xfId="4923"/>
    <cellStyle name="40% - Accent4 4 2 4 2 2" xfId="12235"/>
    <cellStyle name="40% - Accent4 4 2 4 3" xfId="5469"/>
    <cellStyle name="40% - Accent4 4 2 4 3 2" xfId="12781"/>
    <cellStyle name="40% - Accent4 4 2 4 4" xfId="7130"/>
    <cellStyle name="40% - Accent4 4 2 4 4 2" xfId="14400"/>
    <cellStyle name="40% - Accent4 4 2 4 5" xfId="9907"/>
    <cellStyle name="40% - Accent4 4 2 5" xfId="1799"/>
    <cellStyle name="40% - Accent4 4 2 5 2" xfId="4924"/>
    <cellStyle name="40% - Accent4 4 2 5 2 2" xfId="12236"/>
    <cellStyle name="40% - Accent4 4 2 5 3" xfId="5468"/>
    <cellStyle name="40% - Accent4 4 2 5 3 2" xfId="12780"/>
    <cellStyle name="40% - Accent4 4 2 5 4" xfId="7129"/>
    <cellStyle name="40% - Accent4 4 2 5 4 2" xfId="14399"/>
    <cellStyle name="40% - Accent4 4 2 5 5" xfId="9914"/>
    <cellStyle name="40% - Accent4 4 2 6" xfId="2106"/>
    <cellStyle name="40% - Accent4 4 2 6 2" xfId="4925"/>
    <cellStyle name="40% - Accent4 4 2 6 2 2" xfId="12237"/>
    <cellStyle name="40% - Accent4 4 2 6 3" xfId="5467"/>
    <cellStyle name="40% - Accent4 4 2 6 3 2" xfId="12779"/>
    <cellStyle name="40% - Accent4 4 2 6 4" xfId="7128"/>
    <cellStyle name="40% - Accent4 4 2 6 4 2" xfId="14398"/>
    <cellStyle name="40% - Accent4 4 2 6 5" xfId="9952"/>
    <cellStyle name="40% - Accent4 4 2 7" xfId="1909"/>
    <cellStyle name="40% - Accent4 4 2 7 2" xfId="4926"/>
    <cellStyle name="40% - Accent4 4 2 7 2 2" xfId="12238"/>
    <cellStyle name="40% - Accent4 4 2 7 3" xfId="5466"/>
    <cellStyle name="40% - Accent4 4 2 7 3 2" xfId="12778"/>
    <cellStyle name="40% - Accent4 4 2 7 4" xfId="7127"/>
    <cellStyle name="40% - Accent4 4 2 7 4 2" xfId="14397"/>
    <cellStyle name="40% - Accent4 4 2 7 5" xfId="9927"/>
    <cellStyle name="40% - Accent4 4 2 8" xfId="2595"/>
    <cellStyle name="40% - Accent4 4 2 8 2" xfId="4927"/>
    <cellStyle name="40% - Accent4 4 2 8 2 2" xfId="12239"/>
    <cellStyle name="40% - Accent4 4 2 8 3" xfId="5465"/>
    <cellStyle name="40% - Accent4 4 2 8 3 2" xfId="12777"/>
    <cellStyle name="40% - Accent4 4 2 8 4" xfId="7126"/>
    <cellStyle name="40% - Accent4 4 2 8 4 2" xfId="14396"/>
    <cellStyle name="40% - Accent4 4 2 8 5" xfId="10289"/>
    <cellStyle name="40% - Accent4 4 2 9" xfId="2304"/>
    <cellStyle name="40% - Accent4 4 2 9 2" xfId="4928"/>
    <cellStyle name="40% - Accent4 4 2 9 2 2" xfId="12240"/>
    <cellStyle name="40% - Accent4 4 2 9 3" xfId="5464"/>
    <cellStyle name="40% - Accent4 4 2 9 3 2" xfId="12776"/>
    <cellStyle name="40% - Accent4 4 2 9 4" xfId="7125"/>
    <cellStyle name="40% - Accent4 4 2 9 4 2" xfId="14395"/>
    <cellStyle name="40% - Accent4 4 2 9 5" xfId="10024"/>
    <cellStyle name="40% - Accent4 4 3" xfId="593"/>
    <cellStyle name="40% - Accent4 4 3 10" xfId="2413"/>
    <cellStyle name="40% - Accent4 4 3 10 2" xfId="4930"/>
    <cellStyle name="40% - Accent4 4 3 10 2 2" xfId="12242"/>
    <cellStyle name="40% - Accent4 4 3 10 3" xfId="5462"/>
    <cellStyle name="40% - Accent4 4 3 10 3 2" xfId="12774"/>
    <cellStyle name="40% - Accent4 4 3 10 4" xfId="7123"/>
    <cellStyle name="40% - Accent4 4 3 10 4 2" xfId="14393"/>
    <cellStyle name="40% - Accent4 4 3 10 5" xfId="10123"/>
    <cellStyle name="40% - Accent4 4 3 11" xfId="3492"/>
    <cellStyle name="40% - Accent4 4 3 11 2" xfId="4931"/>
    <cellStyle name="40% - Accent4 4 3 11 2 2" xfId="12243"/>
    <cellStyle name="40% - Accent4 4 3 11 3" xfId="5461"/>
    <cellStyle name="40% - Accent4 4 3 11 3 2" xfId="12773"/>
    <cellStyle name="40% - Accent4 4 3 11 4" xfId="7122"/>
    <cellStyle name="40% - Accent4 4 3 11 4 2" xfId="14392"/>
    <cellStyle name="40% - Accent4 4 3 11 5" xfId="10870"/>
    <cellStyle name="40% - Accent4 4 3 12" xfId="4929"/>
    <cellStyle name="40% - Accent4 4 3 12 2" xfId="12241"/>
    <cellStyle name="40% - Accent4 4 3 13" xfId="5463"/>
    <cellStyle name="40% - Accent4 4 3 13 2" xfId="12775"/>
    <cellStyle name="40% - Accent4 4 3 14" xfId="7124"/>
    <cellStyle name="40% - Accent4 4 3 14 2" xfId="14394"/>
    <cellStyle name="40% - Accent4 4 3 15" xfId="9335"/>
    <cellStyle name="40% - Accent4 4 3 2" xfId="965"/>
    <cellStyle name="40% - Accent4 4 3 2 2" xfId="4932"/>
    <cellStyle name="40% - Accent4 4 3 2 2 2" xfId="12244"/>
    <cellStyle name="40% - Accent4 4 3 2 3" xfId="5460"/>
    <cellStyle name="40% - Accent4 4 3 2 3 2" xfId="12772"/>
    <cellStyle name="40% - Accent4 4 3 2 4" xfId="7121"/>
    <cellStyle name="40% - Accent4 4 3 2 4 2" xfId="14391"/>
    <cellStyle name="40% - Accent4 4 3 2 5" xfId="9596"/>
    <cellStyle name="40% - Accent4 4 3 3" xfId="1411"/>
    <cellStyle name="40% - Accent4 4 3 3 2" xfId="4933"/>
    <cellStyle name="40% - Accent4 4 3 3 2 2" xfId="12245"/>
    <cellStyle name="40% - Accent4 4 3 3 3" xfId="5459"/>
    <cellStyle name="40% - Accent4 4 3 3 3 2" xfId="12771"/>
    <cellStyle name="40% - Accent4 4 3 3 4" xfId="7120"/>
    <cellStyle name="40% - Accent4 4 3 3 4 2" xfId="14390"/>
    <cellStyle name="40% - Accent4 4 3 3 5" xfId="9793"/>
    <cellStyle name="40% - Accent4 4 3 4" xfId="1763"/>
    <cellStyle name="40% - Accent4 4 3 5" xfId="1796"/>
    <cellStyle name="40% - Accent4 4 3 6" xfId="2105"/>
    <cellStyle name="40% - Accent4 4 3 7" xfId="1908"/>
    <cellStyle name="40% - Accent4 4 3 8" xfId="2625"/>
    <cellStyle name="40% - Accent4 4 3 8 2" xfId="4938"/>
    <cellStyle name="40% - Accent4 4 3 8 2 2" xfId="12250"/>
    <cellStyle name="40% - Accent4 4 3 8 3" xfId="5457"/>
    <cellStyle name="40% - Accent4 4 3 8 3 2" xfId="12769"/>
    <cellStyle name="40% - Accent4 4 3 8 4" xfId="7119"/>
    <cellStyle name="40% - Accent4 4 3 8 4 2" xfId="14389"/>
    <cellStyle name="40% - Accent4 4 3 8 5" xfId="10318"/>
    <cellStyle name="40% - Accent4 4 3 9" xfId="2346"/>
    <cellStyle name="40% - Accent4 4 3 9 2" xfId="4939"/>
    <cellStyle name="40% - Accent4 4 3 9 2 2" xfId="12251"/>
    <cellStyle name="40% - Accent4 4 3 9 3" xfId="5456"/>
    <cellStyle name="40% - Accent4 4 3 9 3 2" xfId="12768"/>
    <cellStyle name="40% - Accent4 4 3 9 4" xfId="7118"/>
    <cellStyle name="40% - Accent4 4 3 9 4 2" xfId="14388"/>
    <cellStyle name="40% - Accent4 4 3 9 5" xfId="10065"/>
    <cellStyle name="40% - Accent4 4 4" xfId="790"/>
    <cellStyle name="40% - Accent4 4 4 2" xfId="4940"/>
    <cellStyle name="40% - Accent4 4 4 2 2" xfId="12252"/>
    <cellStyle name="40% - Accent4 4 4 3" xfId="5455"/>
    <cellStyle name="40% - Accent4 4 4 3 2" xfId="12767"/>
    <cellStyle name="40% - Accent4 4 4 4" xfId="7117"/>
    <cellStyle name="40% - Accent4 4 4 4 2" xfId="14387"/>
    <cellStyle name="40% - Accent4 4 4 5" xfId="9467"/>
    <cellStyle name="40% - Accent4 4 5" xfId="824"/>
    <cellStyle name="40% - Accent4 4 5 2" xfId="4941"/>
    <cellStyle name="40% - Accent4 4 5 2 2" xfId="12253"/>
    <cellStyle name="40% - Accent4 4 5 3" xfId="5454"/>
    <cellStyle name="40% - Accent4 4 5 3 2" xfId="12766"/>
    <cellStyle name="40% - Accent4 4 5 4" xfId="7116"/>
    <cellStyle name="40% - Accent4 4 5 4 2" xfId="14386"/>
    <cellStyle name="40% - Accent4 4 5 5" xfId="9479"/>
    <cellStyle name="40% - Accent4 4 6" xfId="1761"/>
    <cellStyle name="40% - Accent4 4 7" xfId="1802"/>
    <cellStyle name="40% - Accent4 4 8" xfId="2107"/>
    <cellStyle name="40% - Accent4 4 9" xfId="1912"/>
    <cellStyle name="40% - Accent4 5" xfId="446"/>
    <cellStyle name="40% - Accent4 5 10" xfId="2477"/>
    <cellStyle name="40% - Accent4 5 10 2" xfId="4947"/>
    <cellStyle name="40% - Accent4 5 10 2 2" xfId="12259"/>
    <cellStyle name="40% - Accent4 5 10 3" xfId="5448"/>
    <cellStyle name="40% - Accent4 5 10 3 2" xfId="12760"/>
    <cellStyle name="40% - Accent4 5 10 4" xfId="7114"/>
    <cellStyle name="40% - Accent4 5 10 4 2" xfId="14384"/>
    <cellStyle name="40% - Accent4 5 10 5" xfId="10175"/>
    <cellStyle name="40% - Accent4 5 11" xfId="2552"/>
    <cellStyle name="40% - Accent4 5 11 2" xfId="4948"/>
    <cellStyle name="40% - Accent4 5 11 2 2" xfId="12260"/>
    <cellStyle name="40% - Accent4 5 11 3" xfId="5447"/>
    <cellStyle name="40% - Accent4 5 11 3 2" xfId="12759"/>
    <cellStyle name="40% - Accent4 5 11 4" xfId="7113"/>
    <cellStyle name="40% - Accent4 5 11 4 2" xfId="14383"/>
    <cellStyle name="40% - Accent4 5 11 5" xfId="10247"/>
    <cellStyle name="40% - Accent4 5 12" xfId="2461"/>
    <cellStyle name="40% - Accent4 5 12 2" xfId="4949"/>
    <cellStyle name="40% - Accent4 5 12 2 2" xfId="12261"/>
    <cellStyle name="40% - Accent4 5 12 3" xfId="5446"/>
    <cellStyle name="40% - Accent4 5 12 3 2" xfId="12758"/>
    <cellStyle name="40% - Accent4 5 12 4" xfId="7112"/>
    <cellStyle name="40% - Accent4 5 12 4 2" xfId="14382"/>
    <cellStyle name="40% - Accent4 5 12 5" xfId="10160"/>
    <cellStyle name="40% - Accent4 5 13" xfId="3382"/>
    <cellStyle name="40% - Accent4 5 13 2" xfId="4950"/>
    <cellStyle name="40% - Accent4 5 13 2 2" xfId="12262"/>
    <cellStyle name="40% - Accent4 5 13 3" xfId="5445"/>
    <cellStyle name="40% - Accent4 5 13 3 2" xfId="12757"/>
    <cellStyle name="40% - Accent4 5 13 4" xfId="7111"/>
    <cellStyle name="40% - Accent4 5 13 4 2" xfId="14381"/>
    <cellStyle name="40% - Accent4 5 13 5" xfId="10769"/>
    <cellStyle name="40% - Accent4 5 14" xfId="4946"/>
    <cellStyle name="40% - Accent4 5 14 2" xfId="12258"/>
    <cellStyle name="40% - Accent4 5 15" xfId="5449"/>
    <cellStyle name="40% - Accent4 5 15 2" xfId="12761"/>
    <cellStyle name="40% - Accent4 5 16" xfId="7115"/>
    <cellStyle name="40% - Accent4 5 16 2" xfId="14385"/>
    <cellStyle name="40% - Accent4 5 17" xfId="9237"/>
    <cellStyle name="40% - Accent4 5 2" xfId="583"/>
    <cellStyle name="40% - Accent4 5 2 10" xfId="7110"/>
    <cellStyle name="40% - Accent4 5 2 10 2" xfId="14380"/>
    <cellStyle name="40% - Accent4 5 2 11" xfId="9325"/>
    <cellStyle name="40% - Accent4 5 2 2" xfId="956"/>
    <cellStyle name="40% - Accent4 5 2 2 2" xfId="4952"/>
    <cellStyle name="40% - Accent4 5 2 2 2 2" xfId="12264"/>
    <cellStyle name="40% - Accent4 5 2 2 3" xfId="5443"/>
    <cellStyle name="40% - Accent4 5 2 2 3 2" xfId="12755"/>
    <cellStyle name="40% - Accent4 5 2 2 4" xfId="7109"/>
    <cellStyle name="40% - Accent4 5 2 2 4 2" xfId="14379"/>
    <cellStyle name="40% - Accent4 5 2 2 5" xfId="9587"/>
    <cellStyle name="40% - Accent4 5 2 3" xfId="1401"/>
    <cellStyle name="40% - Accent4 5 2 3 2" xfId="4953"/>
    <cellStyle name="40% - Accent4 5 2 3 2 2" xfId="12265"/>
    <cellStyle name="40% - Accent4 5 2 3 3" xfId="5442"/>
    <cellStyle name="40% - Accent4 5 2 3 3 2" xfId="12754"/>
    <cellStyle name="40% - Accent4 5 2 3 4" xfId="7108"/>
    <cellStyle name="40% - Accent4 5 2 3 4 2" xfId="14378"/>
    <cellStyle name="40% - Accent4 5 2 3 5" xfId="9783"/>
    <cellStyle name="40% - Accent4 5 2 4" xfId="2615"/>
    <cellStyle name="40% - Accent4 5 2 4 2" xfId="4954"/>
    <cellStyle name="40% - Accent4 5 2 4 2 2" xfId="12266"/>
    <cellStyle name="40% - Accent4 5 2 4 3" xfId="5441"/>
    <cellStyle name="40% - Accent4 5 2 4 3 2" xfId="12753"/>
    <cellStyle name="40% - Accent4 5 2 4 4" xfId="7107"/>
    <cellStyle name="40% - Accent4 5 2 4 4 2" xfId="14377"/>
    <cellStyle name="40% - Accent4 5 2 4 5" xfId="10308"/>
    <cellStyle name="40% - Accent4 5 2 5" xfId="2311"/>
    <cellStyle name="40% - Accent4 5 2 5 2" xfId="4955"/>
    <cellStyle name="40% - Accent4 5 2 5 2 2" xfId="12267"/>
    <cellStyle name="40% - Accent4 5 2 5 3" xfId="5440"/>
    <cellStyle name="40% - Accent4 5 2 5 3 2" xfId="12752"/>
    <cellStyle name="40% - Accent4 5 2 5 4" xfId="7106"/>
    <cellStyle name="40% - Accent4 5 2 5 4 2" xfId="14376"/>
    <cellStyle name="40% - Accent4 5 2 5 5" xfId="10031"/>
    <cellStyle name="40% - Accent4 5 2 6" xfId="2868"/>
    <cellStyle name="40% - Accent4 5 2 6 2" xfId="4956"/>
    <cellStyle name="40% - Accent4 5 2 6 2 2" xfId="12268"/>
    <cellStyle name="40% - Accent4 5 2 6 3" xfId="5439"/>
    <cellStyle name="40% - Accent4 5 2 6 3 2" xfId="12751"/>
    <cellStyle name="40% - Accent4 5 2 6 4" xfId="7105"/>
    <cellStyle name="40% - Accent4 5 2 6 4 2" xfId="14375"/>
    <cellStyle name="40% - Accent4 5 2 6 5" xfId="10540"/>
    <cellStyle name="40% - Accent4 5 2 7" xfId="3482"/>
    <cellStyle name="40% - Accent4 5 2 7 2" xfId="4957"/>
    <cellStyle name="40% - Accent4 5 2 7 2 2" xfId="12269"/>
    <cellStyle name="40% - Accent4 5 2 7 3" xfId="5438"/>
    <cellStyle name="40% - Accent4 5 2 7 3 2" xfId="12750"/>
    <cellStyle name="40% - Accent4 5 2 7 4" xfId="7104"/>
    <cellStyle name="40% - Accent4 5 2 7 4 2" xfId="14374"/>
    <cellStyle name="40% - Accent4 5 2 7 5" xfId="10860"/>
    <cellStyle name="40% - Accent4 5 2 8" xfId="4951"/>
    <cellStyle name="40% - Accent4 5 2 8 2" xfId="12263"/>
    <cellStyle name="40% - Accent4 5 2 9" xfId="5444"/>
    <cellStyle name="40% - Accent4 5 2 9 2" xfId="12756"/>
    <cellStyle name="40% - Accent4 5 3" xfId="620"/>
    <cellStyle name="40% - Accent4 5 3 10" xfId="7103"/>
    <cellStyle name="40% - Accent4 5 3 10 2" xfId="14373"/>
    <cellStyle name="40% - Accent4 5 3 11" xfId="9360"/>
    <cellStyle name="40% - Accent4 5 3 2" xfId="993"/>
    <cellStyle name="40% - Accent4 5 3 2 2" xfId="4959"/>
    <cellStyle name="40% - Accent4 5 3 2 2 2" xfId="12271"/>
    <cellStyle name="40% - Accent4 5 3 2 3" xfId="5436"/>
    <cellStyle name="40% - Accent4 5 3 2 3 2" xfId="12748"/>
    <cellStyle name="40% - Accent4 5 3 2 4" xfId="7102"/>
    <cellStyle name="40% - Accent4 5 3 2 4 2" xfId="14372"/>
    <cellStyle name="40% - Accent4 5 3 2 5" xfId="9622"/>
    <cellStyle name="40% - Accent4 5 3 3" xfId="1438"/>
    <cellStyle name="40% - Accent4 5 3 3 2" xfId="4960"/>
    <cellStyle name="40% - Accent4 5 3 3 2 2" xfId="12272"/>
    <cellStyle name="40% - Accent4 5 3 3 3" xfId="5435"/>
    <cellStyle name="40% - Accent4 5 3 3 3 2" xfId="12747"/>
    <cellStyle name="40% - Accent4 5 3 3 4" xfId="7101"/>
    <cellStyle name="40% - Accent4 5 3 3 4 2" xfId="14371"/>
    <cellStyle name="40% - Accent4 5 3 3 5" xfId="9820"/>
    <cellStyle name="40% - Accent4 5 3 4" xfId="2654"/>
    <cellStyle name="40% - Accent4 5 3 4 2" xfId="4961"/>
    <cellStyle name="40% - Accent4 5 3 4 2 2" xfId="12273"/>
    <cellStyle name="40% - Accent4 5 3 4 3" xfId="5434"/>
    <cellStyle name="40% - Accent4 5 3 4 3 2" xfId="12746"/>
    <cellStyle name="40% - Accent4 5 3 4 4" xfId="7100"/>
    <cellStyle name="40% - Accent4 5 3 4 4 2" xfId="14370"/>
    <cellStyle name="40% - Accent4 5 3 4 5" xfId="10347"/>
    <cellStyle name="40% - Accent4 5 3 5" xfId="2327"/>
    <cellStyle name="40% - Accent4 5 3 5 2" xfId="4962"/>
    <cellStyle name="40% - Accent4 5 3 5 2 2" xfId="12274"/>
    <cellStyle name="40% - Accent4 5 3 5 3" xfId="5433"/>
    <cellStyle name="40% - Accent4 5 3 5 3 2" xfId="12745"/>
    <cellStyle name="40% - Accent4 5 3 5 4" xfId="7099"/>
    <cellStyle name="40% - Accent4 5 3 5 4 2" xfId="14369"/>
    <cellStyle name="40% - Accent4 5 3 5 5" xfId="10046"/>
    <cellStyle name="40% - Accent4 5 3 6" xfId="2856"/>
    <cellStyle name="40% - Accent4 5 3 6 2" xfId="4963"/>
    <cellStyle name="40% - Accent4 5 3 6 2 2" xfId="12275"/>
    <cellStyle name="40% - Accent4 5 3 6 3" xfId="5432"/>
    <cellStyle name="40% - Accent4 5 3 6 3 2" xfId="12744"/>
    <cellStyle name="40% - Accent4 5 3 6 4" xfId="7098"/>
    <cellStyle name="40% - Accent4 5 3 6 4 2" xfId="14368"/>
    <cellStyle name="40% - Accent4 5 3 6 5" xfId="10530"/>
    <cellStyle name="40% - Accent4 5 3 7" xfId="3521"/>
    <cellStyle name="40% - Accent4 5 3 7 2" xfId="4964"/>
    <cellStyle name="40% - Accent4 5 3 7 2 2" xfId="12276"/>
    <cellStyle name="40% - Accent4 5 3 7 3" xfId="5431"/>
    <cellStyle name="40% - Accent4 5 3 7 3 2" xfId="12743"/>
    <cellStyle name="40% - Accent4 5 3 7 4" xfId="7097"/>
    <cellStyle name="40% - Accent4 5 3 7 4 2" xfId="14367"/>
    <cellStyle name="40% - Accent4 5 3 7 5" xfId="10897"/>
    <cellStyle name="40% - Accent4 5 3 8" xfId="4958"/>
    <cellStyle name="40% - Accent4 5 3 8 2" xfId="12270"/>
    <cellStyle name="40% - Accent4 5 3 9" xfId="5437"/>
    <cellStyle name="40% - Accent4 5 3 9 2" xfId="12749"/>
    <cellStyle name="40% - Accent4 5 4" xfId="835"/>
    <cellStyle name="40% - Accent4 5 4 2" xfId="4965"/>
    <cellStyle name="40% - Accent4 5 4 2 2" xfId="12277"/>
    <cellStyle name="40% - Accent4 5 4 3" xfId="5430"/>
    <cellStyle name="40% - Accent4 5 4 3 2" xfId="12742"/>
    <cellStyle name="40% - Accent4 5 4 4" xfId="7096"/>
    <cellStyle name="40% - Accent4 5 4 4 2" xfId="14366"/>
    <cellStyle name="40% - Accent4 5 4 5" xfId="9488"/>
    <cellStyle name="40% - Accent4 5 5" xfId="1280"/>
    <cellStyle name="40% - Accent4 5 5 2" xfId="4966"/>
    <cellStyle name="40% - Accent4 5 5 2 2" xfId="12278"/>
    <cellStyle name="40% - Accent4 5 5 3" xfId="5429"/>
    <cellStyle name="40% - Accent4 5 5 3 2" xfId="12741"/>
    <cellStyle name="40% - Accent4 5 5 4" xfId="7095"/>
    <cellStyle name="40% - Accent4 5 5 4 2" xfId="14365"/>
    <cellStyle name="40% - Accent4 5 5 5" xfId="9692"/>
    <cellStyle name="40% - Accent4 5 6" xfId="1764"/>
    <cellStyle name="40% - Accent4 5 7" xfId="1793"/>
    <cellStyle name="40% - Accent4 5 8" xfId="2104"/>
    <cellStyle name="40% - Accent4 5 9" xfId="1905"/>
    <cellStyle name="40% - Accent4 6" xfId="472"/>
    <cellStyle name="40% - Accent4 7" xfId="495"/>
    <cellStyle name="40% - Accent4 7 10" xfId="4972"/>
    <cellStyle name="40% - Accent4 7 10 2" xfId="12284"/>
    <cellStyle name="40% - Accent4 7 11" xfId="5423"/>
    <cellStyle name="40% - Accent4 7 11 2" xfId="12735"/>
    <cellStyle name="40% - Accent4 7 12" xfId="7094"/>
    <cellStyle name="40% - Accent4 7 12 2" xfId="14364"/>
    <cellStyle name="40% - Accent4 7 13" xfId="9253"/>
    <cellStyle name="40% - Accent4 7 2" xfId="604"/>
    <cellStyle name="40% - Accent4 7 2 10" xfId="7093"/>
    <cellStyle name="40% - Accent4 7 2 10 2" xfId="14363"/>
    <cellStyle name="40% - Accent4 7 2 11" xfId="9346"/>
    <cellStyle name="40% - Accent4 7 2 2" xfId="977"/>
    <cellStyle name="40% - Accent4 7 2 2 2" xfId="4974"/>
    <cellStyle name="40% - Accent4 7 2 2 2 2" xfId="12286"/>
    <cellStyle name="40% - Accent4 7 2 2 3" xfId="5421"/>
    <cellStyle name="40% - Accent4 7 2 2 3 2" xfId="12733"/>
    <cellStyle name="40% - Accent4 7 2 2 4" xfId="7092"/>
    <cellStyle name="40% - Accent4 7 2 2 4 2" xfId="14362"/>
    <cellStyle name="40% - Accent4 7 2 2 5" xfId="9608"/>
    <cellStyle name="40% - Accent4 7 2 3" xfId="1424"/>
    <cellStyle name="40% - Accent4 7 2 3 2" xfId="4975"/>
    <cellStyle name="40% - Accent4 7 2 3 2 2" xfId="12287"/>
    <cellStyle name="40% - Accent4 7 2 3 3" xfId="5420"/>
    <cellStyle name="40% - Accent4 7 2 3 3 2" xfId="12732"/>
    <cellStyle name="40% - Accent4 7 2 3 4" xfId="7091"/>
    <cellStyle name="40% - Accent4 7 2 3 4 2" xfId="14361"/>
    <cellStyle name="40% - Accent4 7 2 3 5" xfId="9806"/>
    <cellStyle name="40% - Accent4 7 2 4" xfId="2638"/>
    <cellStyle name="40% - Accent4 7 2 4 2" xfId="4976"/>
    <cellStyle name="40% - Accent4 7 2 4 2 2" xfId="12288"/>
    <cellStyle name="40% - Accent4 7 2 4 3" xfId="5419"/>
    <cellStyle name="40% - Accent4 7 2 4 3 2" xfId="12731"/>
    <cellStyle name="40% - Accent4 7 2 4 4" xfId="7090"/>
    <cellStyle name="40% - Accent4 7 2 4 4 2" xfId="14360"/>
    <cellStyle name="40% - Accent4 7 2 4 5" xfId="10331"/>
    <cellStyle name="40% - Accent4 7 2 5" xfId="2338"/>
    <cellStyle name="40% - Accent4 7 2 5 2" xfId="4977"/>
    <cellStyle name="40% - Accent4 7 2 5 2 2" xfId="12289"/>
    <cellStyle name="40% - Accent4 7 2 5 3" xfId="5418"/>
    <cellStyle name="40% - Accent4 7 2 5 3 2" xfId="12730"/>
    <cellStyle name="40% - Accent4 7 2 5 4" xfId="7089"/>
    <cellStyle name="40% - Accent4 7 2 5 4 2" xfId="14359"/>
    <cellStyle name="40% - Accent4 7 2 5 5" xfId="10057"/>
    <cellStyle name="40% - Accent4 7 2 6" xfId="2407"/>
    <cellStyle name="40% - Accent4 7 2 6 2" xfId="4978"/>
    <cellStyle name="40% - Accent4 7 2 6 2 2" xfId="12290"/>
    <cellStyle name="40% - Accent4 7 2 6 3" xfId="5417"/>
    <cellStyle name="40% - Accent4 7 2 6 3 2" xfId="12729"/>
    <cellStyle name="40% - Accent4 7 2 6 4" xfId="7088"/>
    <cellStyle name="40% - Accent4 7 2 6 4 2" xfId="14358"/>
    <cellStyle name="40% - Accent4 7 2 6 5" xfId="10117"/>
    <cellStyle name="40% - Accent4 7 2 7" xfId="3505"/>
    <cellStyle name="40% - Accent4 7 2 7 2" xfId="4979"/>
    <cellStyle name="40% - Accent4 7 2 7 2 2" xfId="12291"/>
    <cellStyle name="40% - Accent4 7 2 7 3" xfId="5416"/>
    <cellStyle name="40% - Accent4 7 2 7 3 2" xfId="12728"/>
    <cellStyle name="40% - Accent4 7 2 7 4" xfId="3676"/>
    <cellStyle name="40% - Accent4 7 2 7 4 2" xfId="10988"/>
    <cellStyle name="40% - Accent4 7 2 7 5" xfId="10883"/>
    <cellStyle name="40% - Accent4 7 2 8" xfId="4973"/>
    <cellStyle name="40% - Accent4 7 2 8 2" xfId="12285"/>
    <cellStyle name="40% - Accent4 7 2 9" xfId="5422"/>
    <cellStyle name="40% - Accent4 7 2 9 2" xfId="12734"/>
    <cellStyle name="40% - Accent4 7 3" xfId="636"/>
    <cellStyle name="40% - Accent4 7 3 10" xfId="3677"/>
    <cellStyle name="40% - Accent4 7 3 10 2" xfId="10989"/>
    <cellStyle name="40% - Accent4 7 3 11" xfId="9376"/>
    <cellStyle name="40% - Accent4 7 3 2" xfId="1009"/>
    <cellStyle name="40% - Accent4 7 3 2 2" xfId="4981"/>
    <cellStyle name="40% - Accent4 7 3 2 2 2" xfId="12293"/>
    <cellStyle name="40% - Accent4 7 3 2 3" xfId="5414"/>
    <cellStyle name="40% - Accent4 7 3 2 3 2" xfId="12726"/>
    <cellStyle name="40% - Accent4 7 3 2 4" xfId="3678"/>
    <cellStyle name="40% - Accent4 7 3 2 4 2" xfId="10990"/>
    <cellStyle name="40% - Accent4 7 3 2 5" xfId="9638"/>
    <cellStyle name="40% - Accent4 7 3 3" xfId="1454"/>
    <cellStyle name="40% - Accent4 7 3 3 2" xfId="4982"/>
    <cellStyle name="40% - Accent4 7 3 3 2 2" xfId="12294"/>
    <cellStyle name="40% - Accent4 7 3 3 3" xfId="5413"/>
    <cellStyle name="40% - Accent4 7 3 3 3 2" xfId="12725"/>
    <cellStyle name="40% - Accent4 7 3 3 4" xfId="3679"/>
    <cellStyle name="40% - Accent4 7 3 3 4 2" xfId="10991"/>
    <cellStyle name="40% - Accent4 7 3 3 5" xfId="9836"/>
    <cellStyle name="40% - Accent4 7 3 4" xfId="2670"/>
    <cellStyle name="40% - Accent4 7 3 4 2" xfId="4983"/>
    <cellStyle name="40% - Accent4 7 3 4 2 2" xfId="12295"/>
    <cellStyle name="40% - Accent4 7 3 4 3" xfId="5412"/>
    <cellStyle name="40% - Accent4 7 3 4 3 2" xfId="12724"/>
    <cellStyle name="40% - Accent4 7 3 4 4" xfId="3680"/>
    <cellStyle name="40% - Accent4 7 3 4 4 2" xfId="10992"/>
    <cellStyle name="40% - Accent4 7 3 4 5" xfId="10363"/>
    <cellStyle name="40% - Accent4 7 3 5" xfId="2893"/>
    <cellStyle name="40% - Accent4 7 3 5 2" xfId="4984"/>
    <cellStyle name="40% - Accent4 7 3 5 2 2" xfId="12296"/>
    <cellStyle name="40% - Accent4 7 3 5 3" xfId="5411"/>
    <cellStyle name="40% - Accent4 7 3 5 3 2" xfId="12723"/>
    <cellStyle name="40% - Accent4 7 3 5 4" xfId="3681"/>
    <cellStyle name="40% - Accent4 7 3 5 4 2" xfId="10993"/>
    <cellStyle name="40% - Accent4 7 3 5 5" xfId="10561"/>
    <cellStyle name="40% - Accent4 7 3 6" xfId="3007"/>
    <cellStyle name="40% - Accent4 7 3 6 2" xfId="4985"/>
    <cellStyle name="40% - Accent4 7 3 6 2 2" xfId="12297"/>
    <cellStyle name="40% - Accent4 7 3 6 3" xfId="5410"/>
    <cellStyle name="40% - Accent4 7 3 6 3 2" xfId="12722"/>
    <cellStyle name="40% - Accent4 7 3 6 4" xfId="3682"/>
    <cellStyle name="40% - Accent4 7 3 6 4 2" xfId="10994"/>
    <cellStyle name="40% - Accent4 7 3 6 5" xfId="10653"/>
    <cellStyle name="40% - Accent4 7 3 7" xfId="3537"/>
    <cellStyle name="40% - Accent4 7 3 7 2" xfId="4986"/>
    <cellStyle name="40% - Accent4 7 3 7 2 2" xfId="12298"/>
    <cellStyle name="40% - Accent4 7 3 7 3" xfId="5409"/>
    <cellStyle name="40% - Accent4 7 3 7 3 2" xfId="12721"/>
    <cellStyle name="40% - Accent4 7 3 7 4" xfId="3683"/>
    <cellStyle name="40% - Accent4 7 3 7 4 2" xfId="10995"/>
    <cellStyle name="40% - Accent4 7 3 7 5" xfId="10913"/>
    <cellStyle name="40% - Accent4 7 3 8" xfId="4980"/>
    <cellStyle name="40% - Accent4 7 3 8 2" xfId="12292"/>
    <cellStyle name="40% - Accent4 7 3 9" xfId="5415"/>
    <cellStyle name="40% - Accent4 7 3 9 2" xfId="12727"/>
    <cellStyle name="40% - Accent4 7 4" xfId="873"/>
    <cellStyle name="40% - Accent4 7 4 2" xfId="4987"/>
    <cellStyle name="40% - Accent4 7 4 2 2" xfId="12299"/>
    <cellStyle name="40% - Accent4 7 4 3" xfId="5408"/>
    <cellStyle name="40% - Accent4 7 4 3 2" xfId="12720"/>
    <cellStyle name="40% - Accent4 7 4 4" xfId="3684"/>
    <cellStyle name="40% - Accent4 7 4 4 2" xfId="10996"/>
    <cellStyle name="40% - Accent4 7 4 5" xfId="9510"/>
    <cellStyle name="40% - Accent4 7 5" xfId="1315"/>
    <cellStyle name="40% - Accent4 7 5 2" xfId="4988"/>
    <cellStyle name="40% - Accent4 7 5 2 2" xfId="12300"/>
    <cellStyle name="40% - Accent4 7 5 3" xfId="5407"/>
    <cellStyle name="40% - Accent4 7 5 3 2" xfId="12719"/>
    <cellStyle name="40% - Accent4 7 5 4" xfId="3693"/>
    <cellStyle name="40% - Accent4 7 5 4 2" xfId="11005"/>
    <cellStyle name="40% - Accent4 7 5 5" xfId="9708"/>
    <cellStyle name="40% - Accent4 7 6" xfId="2524"/>
    <cellStyle name="40% - Accent4 7 6 2" xfId="4989"/>
    <cellStyle name="40% - Accent4 7 6 2 2" xfId="12301"/>
    <cellStyle name="40% - Accent4 7 6 3" xfId="5406"/>
    <cellStyle name="40% - Accent4 7 6 3 2" xfId="12718"/>
    <cellStyle name="40% - Accent4 7 6 4" xfId="3694"/>
    <cellStyle name="40% - Accent4 7 6 4 2" xfId="11006"/>
    <cellStyle name="40% - Accent4 7 6 5" xfId="10219"/>
    <cellStyle name="40% - Accent4 7 7" xfId="2442"/>
    <cellStyle name="40% - Accent4 7 7 2" xfId="4990"/>
    <cellStyle name="40% - Accent4 7 7 2 2" xfId="12302"/>
    <cellStyle name="40% - Accent4 7 7 3" xfId="5405"/>
    <cellStyle name="40% - Accent4 7 7 3 2" xfId="12717"/>
    <cellStyle name="40% - Accent4 7 7 4" xfId="3695"/>
    <cellStyle name="40% - Accent4 7 7 4 2" xfId="11007"/>
    <cellStyle name="40% - Accent4 7 7 5" xfId="10147"/>
    <cellStyle name="40% - Accent4 7 8" xfId="2759"/>
    <cellStyle name="40% - Accent4 7 8 2" xfId="4991"/>
    <cellStyle name="40% - Accent4 7 8 2 2" xfId="12303"/>
    <cellStyle name="40% - Accent4 7 8 3" xfId="5404"/>
    <cellStyle name="40% - Accent4 7 8 3 2" xfId="12716"/>
    <cellStyle name="40% - Accent4 7 8 4" xfId="3717"/>
    <cellStyle name="40% - Accent4 7 8 4 2" xfId="11029"/>
    <cellStyle name="40% - Accent4 7 8 5" xfId="10441"/>
    <cellStyle name="40% - Accent4 7 9" xfId="3400"/>
    <cellStyle name="40% - Accent4 7 9 2" xfId="4992"/>
    <cellStyle name="40% - Accent4 7 9 2 2" xfId="12304"/>
    <cellStyle name="40% - Accent4 7 9 3" xfId="5403"/>
    <cellStyle name="40% - Accent4 7 9 3 2" xfId="12715"/>
    <cellStyle name="40% - Accent4 7 9 4" xfId="3718"/>
    <cellStyle name="40% - Accent4 7 9 4 2" xfId="11030"/>
    <cellStyle name="40% - Accent4 7 9 5" xfId="10785"/>
    <cellStyle name="40% - Accent4 8" xfId="518"/>
    <cellStyle name="40% - Accent4 8 10" xfId="3719"/>
    <cellStyle name="40% - Accent4 8 10 2" xfId="11031"/>
    <cellStyle name="40% - Accent4 8 11" xfId="9270"/>
    <cellStyle name="40% - Accent4 8 2" xfId="894"/>
    <cellStyle name="40% - Accent4 8 2 2" xfId="4994"/>
    <cellStyle name="40% - Accent4 8 2 2 2" xfId="12306"/>
    <cellStyle name="40% - Accent4 8 2 3" xfId="5401"/>
    <cellStyle name="40% - Accent4 8 2 3 2" xfId="12713"/>
    <cellStyle name="40% - Accent4 8 2 4" xfId="3720"/>
    <cellStyle name="40% - Accent4 8 2 4 2" xfId="11032"/>
    <cellStyle name="40% - Accent4 8 2 5" xfId="9530"/>
    <cellStyle name="40% - Accent4 8 3" xfId="1336"/>
    <cellStyle name="40% - Accent4 8 3 2" xfId="4995"/>
    <cellStyle name="40% - Accent4 8 3 2 2" xfId="12307"/>
    <cellStyle name="40% - Accent4 8 3 3" xfId="5400"/>
    <cellStyle name="40% - Accent4 8 3 3 2" xfId="12712"/>
    <cellStyle name="40% - Accent4 8 3 4" xfId="3725"/>
    <cellStyle name="40% - Accent4 8 3 4 2" xfId="11037"/>
    <cellStyle name="40% - Accent4 8 3 5" xfId="9726"/>
    <cellStyle name="40% - Accent4 8 4" xfId="2548"/>
    <cellStyle name="40% - Accent4 8 4 2" xfId="4996"/>
    <cellStyle name="40% - Accent4 8 4 2 2" xfId="12308"/>
    <cellStyle name="40% - Accent4 8 4 3" xfId="5399"/>
    <cellStyle name="40% - Accent4 8 4 3 2" xfId="12711"/>
    <cellStyle name="40% - Accent4 8 4 4" xfId="3726"/>
    <cellStyle name="40% - Accent4 8 4 4 2" xfId="11038"/>
    <cellStyle name="40% - Accent4 8 4 5" xfId="10243"/>
    <cellStyle name="40% - Accent4 8 5" xfId="2487"/>
    <cellStyle name="40% - Accent4 8 5 2" xfId="4997"/>
    <cellStyle name="40% - Accent4 8 5 2 2" xfId="12309"/>
    <cellStyle name="40% - Accent4 8 5 3" xfId="5398"/>
    <cellStyle name="40% - Accent4 8 5 3 2" xfId="12710"/>
    <cellStyle name="40% - Accent4 8 5 4" xfId="3727"/>
    <cellStyle name="40% - Accent4 8 5 4 2" xfId="11039"/>
    <cellStyle name="40% - Accent4 8 5 5" xfId="10185"/>
    <cellStyle name="40% - Accent4 8 6" xfId="2858"/>
    <cellStyle name="40% - Accent4 8 6 2" xfId="4998"/>
    <cellStyle name="40% - Accent4 8 6 2 2" xfId="12310"/>
    <cellStyle name="40% - Accent4 8 6 3" xfId="5397"/>
    <cellStyle name="40% - Accent4 8 6 3 2" xfId="12709"/>
    <cellStyle name="40% - Accent4 8 6 4" xfId="3728"/>
    <cellStyle name="40% - Accent4 8 6 4 2" xfId="11040"/>
    <cellStyle name="40% - Accent4 8 6 5" xfId="10532"/>
    <cellStyle name="40% - Accent4 8 7" xfId="3421"/>
    <cellStyle name="40% - Accent4 8 7 2" xfId="4999"/>
    <cellStyle name="40% - Accent4 8 7 2 2" xfId="12311"/>
    <cellStyle name="40% - Accent4 8 7 3" xfId="5396"/>
    <cellStyle name="40% - Accent4 8 7 3 2" xfId="12708"/>
    <cellStyle name="40% - Accent4 8 7 4" xfId="3750"/>
    <cellStyle name="40% - Accent4 8 7 4 2" xfId="11062"/>
    <cellStyle name="40% - Accent4 8 7 5" xfId="10803"/>
    <cellStyle name="40% - Accent4 8 8" xfId="4993"/>
    <cellStyle name="40% - Accent4 8 8 2" xfId="12305"/>
    <cellStyle name="40% - Accent4 8 9" xfId="5402"/>
    <cellStyle name="40% - Accent4 8 9 2" xfId="12714"/>
    <cellStyle name="40% - Accent4 9" xfId="548"/>
    <cellStyle name="40% - Accent4 9 10" xfId="3751"/>
    <cellStyle name="40% - Accent4 9 10 2" xfId="11063"/>
    <cellStyle name="40% - Accent4 9 11" xfId="9293"/>
    <cellStyle name="40% - Accent4 9 2" xfId="922"/>
    <cellStyle name="40% - Accent4 9 2 2" xfId="5001"/>
    <cellStyle name="40% - Accent4 9 2 2 2" xfId="12313"/>
    <cellStyle name="40% - Accent4 9 2 3" xfId="5394"/>
    <cellStyle name="40% - Accent4 9 2 3 2" xfId="12706"/>
    <cellStyle name="40% - Accent4 9 2 4" xfId="3752"/>
    <cellStyle name="40% - Accent4 9 2 4 2" xfId="11064"/>
    <cellStyle name="40% - Accent4 9 2 5" xfId="9555"/>
    <cellStyle name="40% - Accent4 9 3" xfId="1364"/>
    <cellStyle name="40% - Accent4 9 3 2" xfId="5002"/>
    <cellStyle name="40% - Accent4 9 3 2 2" xfId="12314"/>
    <cellStyle name="40% - Accent4 9 3 3" xfId="5393"/>
    <cellStyle name="40% - Accent4 9 3 3 2" xfId="12705"/>
    <cellStyle name="40% - Accent4 9 3 4" xfId="3753"/>
    <cellStyle name="40% - Accent4 9 3 4 2" xfId="11065"/>
    <cellStyle name="40% - Accent4 9 3 5" xfId="9749"/>
    <cellStyle name="40% - Accent4 9 4" xfId="2578"/>
    <cellStyle name="40% - Accent4 9 4 2" xfId="5003"/>
    <cellStyle name="40% - Accent4 9 4 2 2" xfId="12315"/>
    <cellStyle name="40% - Accent4 9 4 3" xfId="5392"/>
    <cellStyle name="40% - Accent4 9 4 3 2" xfId="12704"/>
    <cellStyle name="40% - Accent4 9 4 4" xfId="3754"/>
    <cellStyle name="40% - Accent4 9 4 4 2" xfId="11066"/>
    <cellStyle name="40% - Accent4 9 4 5" xfId="10273"/>
    <cellStyle name="40% - Accent4 9 5" xfId="2369"/>
    <cellStyle name="40% - Accent4 9 5 2" xfId="5004"/>
    <cellStyle name="40% - Accent4 9 5 2 2" xfId="12316"/>
    <cellStyle name="40% - Accent4 9 5 3" xfId="5391"/>
    <cellStyle name="40% - Accent4 9 5 3 2" xfId="12703"/>
    <cellStyle name="40% - Accent4 9 5 4" xfId="3814"/>
    <cellStyle name="40% - Accent4 9 5 4 2" xfId="11126"/>
    <cellStyle name="40% - Accent4 9 5 5" xfId="10086"/>
    <cellStyle name="40% - Accent4 9 6" xfId="2859"/>
    <cellStyle name="40% - Accent4 9 6 2" xfId="5005"/>
    <cellStyle name="40% - Accent4 9 6 2 2" xfId="12317"/>
    <cellStyle name="40% - Accent4 9 6 3" xfId="5390"/>
    <cellStyle name="40% - Accent4 9 6 3 2" xfId="12702"/>
    <cellStyle name="40% - Accent4 9 6 4" xfId="3815"/>
    <cellStyle name="40% - Accent4 9 6 4 2" xfId="11127"/>
    <cellStyle name="40% - Accent4 9 6 5" xfId="10533"/>
    <cellStyle name="40% - Accent4 9 7" xfId="3446"/>
    <cellStyle name="40% - Accent4 9 7 2" xfId="5006"/>
    <cellStyle name="40% - Accent4 9 7 2 2" xfId="12318"/>
    <cellStyle name="40% - Accent4 9 7 3" xfId="5389"/>
    <cellStyle name="40% - Accent4 9 7 3 2" xfId="12701"/>
    <cellStyle name="40% - Accent4 9 7 4" xfId="3816"/>
    <cellStyle name="40% - Accent4 9 7 4 2" xfId="11128"/>
    <cellStyle name="40% - Accent4 9 7 5" xfId="10826"/>
    <cellStyle name="40% - Accent4 9 8" xfId="5000"/>
    <cellStyle name="40% - Accent4 9 8 2" xfId="12312"/>
    <cellStyle name="40% - Accent4 9 9" xfId="5395"/>
    <cellStyle name="40% - Accent4 9 9 2" xfId="12707"/>
    <cellStyle name="40% - Accent5" xfId="27" builtinId="47" customBuiltin="1"/>
    <cellStyle name="40% - Accent5 10" xfId="665"/>
    <cellStyle name="40% - Accent5 10 10" xfId="3818"/>
    <cellStyle name="40% - Accent5 10 10 2" xfId="11130"/>
    <cellStyle name="40% - Accent5 10 11" xfId="9405"/>
    <cellStyle name="40% - Accent5 10 2" xfId="1035"/>
    <cellStyle name="40% - Accent5 10 2 2" xfId="5009"/>
    <cellStyle name="40% - Accent5 10 2 2 2" xfId="12321"/>
    <cellStyle name="40% - Accent5 10 2 3" xfId="5386"/>
    <cellStyle name="40% - Accent5 10 2 3 2" xfId="12698"/>
    <cellStyle name="40% - Accent5 10 2 4" xfId="3819"/>
    <cellStyle name="40% - Accent5 10 2 4 2" xfId="11131"/>
    <cellStyle name="40% - Accent5 10 2 5" xfId="9664"/>
    <cellStyle name="40% - Accent5 10 3" xfId="1483"/>
    <cellStyle name="40% - Accent5 10 3 2" xfId="5010"/>
    <cellStyle name="40% - Accent5 10 3 2 2" xfId="12322"/>
    <cellStyle name="40% - Accent5 10 3 3" xfId="5385"/>
    <cellStyle name="40% - Accent5 10 3 3 2" xfId="12697"/>
    <cellStyle name="40% - Accent5 10 3 4" xfId="3820"/>
    <cellStyle name="40% - Accent5 10 3 4 2" xfId="11132"/>
    <cellStyle name="40% - Accent5 10 3 5" xfId="9865"/>
    <cellStyle name="40% - Accent5 10 4" xfId="2699"/>
    <cellStyle name="40% - Accent5 10 4 2" xfId="5011"/>
    <cellStyle name="40% - Accent5 10 4 2 2" xfId="12323"/>
    <cellStyle name="40% - Accent5 10 4 3" xfId="5384"/>
    <cellStyle name="40% - Accent5 10 4 3 2" xfId="12696"/>
    <cellStyle name="40% - Accent5 10 4 4" xfId="3821"/>
    <cellStyle name="40% - Accent5 10 4 4 2" xfId="11133"/>
    <cellStyle name="40% - Accent5 10 4 5" xfId="10392"/>
    <cellStyle name="40% - Accent5 10 5" xfId="2922"/>
    <cellStyle name="40% - Accent5 10 5 2" xfId="5012"/>
    <cellStyle name="40% - Accent5 10 5 2 2" xfId="12324"/>
    <cellStyle name="40% - Accent5 10 5 3" xfId="5383"/>
    <cellStyle name="40% - Accent5 10 5 3 2" xfId="12695"/>
    <cellStyle name="40% - Accent5 10 5 4" xfId="3822"/>
    <cellStyle name="40% - Accent5 10 5 4 2" xfId="11134"/>
    <cellStyle name="40% - Accent5 10 5 5" xfId="10590"/>
    <cellStyle name="40% - Accent5 10 6" xfId="3036"/>
    <cellStyle name="40% - Accent5 10 6 2" xfId="5013"/>
    <cellStyle name="40% - Accent5 10 6 2 2" xfId="12325"/>
    <cellStyle name="40% - Accent5 10 6 3" xfId="5382"/>
    <cellStyle name="40% - Accent5 10 6 3 2" xfId="12694"/>
    <cellStyle name="40% - Accent5 10 6 4" xfId="3831"/>
    <cellStyle name="40% - Accent5 10 6 4 2" xfId="11143"/>
    <cellStyle name="40% - Accent5 10 6 5" xfId="10682"/>
    <cellStyle name="40% - Accent5 10 7" xfId="3566"/>
    <cellStyle name="40% - Accent5 10 7 2" xfId="5014"/>
    <cellStyle name="40% - Accent5 10 7 2 2" xfId="12326"/>
    <cellStyle name="40% - Accent5 10 7 3" xfId="5381"/>
    <cellStyle name="40% - Accent5 10 7 3 2" xfId="12693"/>
    <cellStyle name="40% - Accent5 10 7 4" xfId="3832"/>
    <cellStyle name="40% - Accent5 10 7 4 2" xfId="11144"/>
    <cellStyle name="40% - Accent5 10 7 5" xfId="10942"/>
    <cellStyle name="40% - Accent5 10 8" xfId="5008"/>
    <cellStyle name="40% - Accent5 10 8 2" xfId="12320"/>
    <cellStyle name="40% - Accent5 10 9" xfId="5387"/>
    <cellStyle name="40% - Accent5 10 9 2" xfId="12699"/>
    <cellStyle name="40% - Accent5 11" xfId="675"/>
    <cellStyle name="40% - Accent5 11 10" xfId="3833"/>
    <cellStyle name="40% - Accent5 11 10 2" xfId="11145"/>
    <cellStyle name="40% - Accent5 11 11" xfId="9415"/>
    <cellStyle name="40% - Accent5 11 2" xfId="1045"/>
    <cellStyle name="40% - Accent5 11 2 2" xfId="5016"/>
    <cellStyle name="40% - Accent5 11 2 2 2" xfId="12328"/>
    <cellStyle name="40% - Accent5 11 2 3" xfId="5379"/>
    <cellStyle name="40% - Accent5 11 2 3 2" xfId="12691"/>
    <cellStyle name="40% - Accent5 11 2 4" xfId="3855"/>
    <cellStyle name="40% - Accent5 11 2 4 2" xfId="11167"/>
    <cellStyle name="40% - Accent5 11 2 5" xfId="9674"/>
    <cellStyle name="40% - Accent5 11 3" xfId="1493"/>
    <cellStyle name="40% - Accent5 11 3 2" xfId="5017"/>
    <cellStyle name="40% - Accent5 11 3 2 2" xfId="12329"/>
    <cellStyle name="40% - Accent5 11 3 3" xfId="5378"/>
    <cellStyle name="40% - Accent5 11 3 3 2" xfId="12690"/>
    <cellStyle name="40% - Accent5 11 3 4" xfId="3856"/>
    <cellStyle name="40% - Accent5 11 3 4 2" xfId="11168"/>
    <cellStyle name="40% - Accent5 11 3 5" xfId="9875"/>
    <cellStyle name="40% - Accent5 11 4" xfId="2709"/>
    <cellStyle name="40% - Accent5 11 4 2" xfId="5018"/>
    <cellStyle name="40% - Accent5 11 4 2 2" xfId="12330"/>
    <cellStyle name="40% - Accent5 11 4 3" xfId="5377"/>
    <cellStyle name="40% - Accent5 11 4 3 2" xfId="12689"/>
    <cellStyle name="40% - Accent5 11 4 4" xfId="3857"/>
    <cellStyle name="40% - Accent5 11 4 4 2" xfId="11169"/>
    <cellStyle name="40% - Accent5 11 4 5" xfId="10402"/>
    <cellStyle name="40% - Accent5 11 5" xfId="2932"/>
    <cellStyle name="40% - Accent5 11 5 2" xfId="5019"/>
    <cellStyle name="40% - Accent5 11 5 2 2" xfId="12331"/>
    <cellStyle name="40% - Accent5 11 5 3" xfId="5376"/>
    <cellStyle name="40% - Accent5 11 5 3 2" xfId="12688"/>
    <cellStyle name="40% - Accent5 11 5 4" xfId="3858"/>
    <cellStyle name="40% - Accent5 11 5 4 2" xfId="11170"/>
    <cellStyle name="40% - Accent5 11 5 5" xfId="10600"/>
    <cellStyle name="40% - Accent5 11 6" xfId="3046"/>
    <cellStyle name="40% - Accent5 11 6 2" xfId="5020"/>
    <cellStyle name="40% - Accent5 11 6 2 2" xfId="12332"/>
    <cellStyle name="40% - Accent5 11 6 3" xfId="5375"/>
    <cellStyle name="40% - Accent5 11 6 3 2" xfId="12687"/>
    <cellStyle name="40% - Accent5 11 6 4" xfId="3863"/>
    <cellStyle name="40% - Accent5 11 6 4 2" xfId="11175"/>
    <cellStyle name="40% - Accent5 11 6 5" xfId="10692"/>
    <cellStyle name="40% - Accent5 11 7" xfId="3576"/>
    <cellStyle name="40% - Accent5 11 7 2" xfId="5021"/>
    <cellStyle name="40% - Accent5 11 7 2 2" xfId="12333"/>
    <cellStyle name="40% - Accent5 11 7 3" xfId="5374"/>
    <cellStyle name="40% - Accent5 11 7 3 2" xfId="12686"/>
    <cellStyle name="40% - Accent5 11 7 4" xfId="3864"/>
    <cellStyle name="40% - Accent5 11 7 4 2" xfId="11176"/>
    <cellStyle name="40% - Accent5 11 7 5" xfId="10952"/>
    <cellStyle name="40% - Accent5 11 8" xfId="5015"/>
    <cellStyle name="40% - Accent5 11 8 2" xfId="12327"/>
    <cellStyle name="40% - Accent5 11 9" xfId="5380"/>
    <cellStyle name="40% - Accent5 11 9 2" xfId="12692"/>
    <cellStyle name="40% - Accent5 12" xfId="683"/>
    <cellStyle name="40% - Accent5 12 10" xfId="3865"/>
    <cellStyle name="40% - Accent5 12 10 2" xfId="11177"/>
    <cellStyle name="40% - Accent5 12 11" xfId="9423"/>
    <cellStyle name="40% - Accent5 12 2" xfId="1053"/>
    <cellStyle name="40% - Accent5 12 2 2" xfId="5023"/>
    <cellStyle name="40% - Accent5 12 2 2 2" xfId="12335"/>
    <cellStyle name="40% - Accent5 12 2 3" xfId="5372"/>
    <cellStyle name="40% - Accent5 12 2 3 2" xfId="12684"/>
    <cellStyle name="40% - Accent5 12 2 4" xfId="3866"/>
    <cellStyle name="40% - Accent5 12 2 4 2" xfId="11178"/>
    <cellStyle name="40% - Accent5 12 2 5" xfId="9682"/>
    <cellStyle name="40% - Accent5 12 3" xfId="1501"/>
    <cellStyle name="40% - Accent5 12 3 2" xfId="5024"/>
    <cellStyle name="40% - Accent5 12 3 2 2" xfId="12336"/>
    <cellStyle name="40% - Accent5 12 3 3" xfId="5371"/>
    <cellStyle name="40% - Accent5 12 3 3 2" xfId="12683"/>
    <cellStyle name="40% - Accent5 12 3 4" xfId="3888"/>
    <cellStyle name="40% - Accent5 12 3 4 2" xfId="11200"/>
    <cellStyle name="40% - Accent5 12 3 5" xfId="9883"/>
    <cellStyle name="40% - Accent5 12 4" xfId="2717"/>
    <cellStyle name="40% - Accent5 12 4 2" xfId="5025"/>
    <cellStyle name="40% - Accent5 12 4 2 2" xfId="12337"/>
    <cellStyle name="40% - Accent5 12 4 3" xfId="5370"/>
    <cellStyle name="40% - Accent5 12 4 3 2" xfId="12682"/>
    <cellStyle name="40% - Accent5 12 4 4" xfId="3889"/>
    <cellStyle name="40% - Accent5 12 4 4 2" xfId="11201"/>
    <cellStyle name="40% - Accent5 12 4 5" xfId="10410"/>
    <cellStyle name="40% - Accent5 12 5" xfId="2940"/>
    <cellStyle name="40% - Accent5 12 5 2" xfId="5026"/>
    <cellStyle name="40% - Accent5 12 5 2 2" xfId="12338"/>
    <cellStyle name="40% - Accent5 12 5 3" xfId="5369"/>
    <cellStyle name="40% - Accent5 12 5 3 2" xfId="12681"/>
    <cellStyle name="40% - Accent5 12 5 4" xfId="3890"/>
    <cellStyle name="40% - Accent5 12 5 4 2" xfId="11202"/>
    <cellStyle name="40% - Accent5 12 5 5" xfId="10608"/>
    <cellStyle name="40% - Accent5 12 6" xfId="3054"/>
    <cellStyle name="40% - Accent5 12 6 2" xfId="5027"/>
    <cellStyle name="40% - Accent5 12 6 2 2" xfId="12339"/>
    <cellStyle name="40% - Accent5 12 6 3" xfId="5368"/>
    <cellStyle name="40% - Accent5 12 6 3 2" xfId="12680"/>
    <cellStyle name="40% - Accent5 12 6 4" xfId="3891"/>
    <cellStyle name="40% - Accent5 12 6 4 2" xfId="11203"/>
    <cellStyle name="40% - Accent5 12 6 5" xfId="10700"/>
    <cellStyle name="40% - Accent5 12 7" xfId="3584"/>
    <cellStyle name="40% - Accent5 12 7 2" xfId="5028"/>
    <cellStyle name="40% - Accent5 12 7 2 2" xfId="12340"/>
    <cellStyle name="40% - Accent5 12 7 3" xfId="5367"/>
    <cellStyle name="40% - Accent5 12 7 3 2" xfId="12679"/>
    <cellStyle name="40% - Accent5 12 7 4" xfId="3892"/>
    <cellStyle name="40% - Accent5 12 7 4 2" xfId="11204"/>
    <cellStyle name="40% - Accent5 12 7 5" xfId="10960"/>
    <cellStyle name="40% - Accent5 12 8" xfId="5022"/>
    <cellStyle name="40% - Accent5 12 8 2" xfId="12334"/>
    <cellStyle name="40% - Accent5 12 9" xfId="5373"/>
    <cellStyle name="40% - Accent5 12 9 2" xfId="12685"/>
    <cellStyle name="40% - Accent5 13" xfId="707"/>
    <cellStyle name="40% - Accent5 13 2" xfId="5029"/>
    <cellStyle name="40% - Accent5 13 2 2" xfId="12341"/>
    <cellStyle name="40% - Accent5 13 3" xfId="5366"/>
    <cellStyle name="40% - Accent5 13 3 2" xfId="12678"/>
    <cellStyle name="40% - Accent5 13 4" xfId="3952"/>
    <cellStyle name="40% - Accent5 13 4 2" xfId="11264"/>
    <cellStyle name="40% - Accent5 13 5" xfId="9441"/>
    <cellStyle name="40% - Accent5 14" xfId="826"/>
    <cellStyle name="40% - Accent5 14 2" xfId="5030"/>
    <cellStyle name="40% - Accent5 14 2 2" xfId="12342"/>
    <cellStyle name="40% - Accent5 14 3" xfId="5365"/>
    <cellStyle name="40% - Accent5 14 3 2" xfId="12677"/>
    <cellStyle name="40% - Accent5 14 4" xfId="3953"/>
    <cellStyle name="40% - Accent5 14 4 2" xfId="11265"/>
    <cellStyle name="40% - Accent5 14 5" xfId="9480"/>
    <cellStyle name="40% - Accent5 15" xfId="759"/>
    <cellStyle name="40% - Accent5 16" xfId="1573"/>
    <cellStyle name="40% - Accent5 17" xfId="1539"/>
    <cellStyle name="40% - Accent5 18" xfId="1291"/>
    <cellStyle name="40% - Accent5 19" xfId="1594"/>
    <cellStyle name="40% - Accent5 2" xfId="326"/>
    <cellStyle name="40% - Accent5 2 2" xfId="1767"/>
    <cellStyle name="40% - Accent5 2 3" xfId="1768"/>
    <cellStyle name="40% - Accent5 20" xfId="1635"/>
    <cellStyle name="40% - Accent5 21" xfId="1765"/>
    <cellStyle name="40% - Accent5 21 2" xfId="5040"/>
    <cellStyle name="40% - Accent5 21 2 2" xfId="12352"/>
    <cellStyle name="40% - Accent5 21 3" xfId="5355"/>
    <cellStyle name="40% - Accent5 21 3 2" xfId="12667"/>
    <cellStyle name="40% - Accent5 21 4" xfId="3962"/>
    <cellStyle name="40% - Accent5 21 4 2" xfId="11274"/>
    <cellStyle name="40% - Accent5 21 5" xfId="9908"/>
    <cellStyle name="40% - Accent5 22" xfId="1792"/>
    <cellStyle name="40% - Accent5 22 2" xfId="5041"/>
    <cellStyle name="40% - Accent5 22 2 2" xfId="12353"/>
    <cellStyle name="40% - Accent5 22 3" xfId="5354"/>
    <cellStyle name="40% - Accent5 22 3 2" xfId="12666"/>
    <cellStyle name="40% - Accent5 22 4" xfId="3984"/>
    <cellStyle name="40% - Accent5 22 4 2" xfId="11296"/>
    <cellStyle name="40% - Accent5 22 5" xfId="9913"/>
    <cellStyle name="40% - Accent5 23" xfId="2103"/>
    <cellStyle name="40% - Accent5 23 2" xfId="5042"/>
    <cellStyle name="40% - Accent5 23 2 2" xfId="12354"/>
    <cellStyle name="40% - Accent5 23 3" xfId="5353"/>
    <cellStyle name="40% - Accent5 23 3 2" xfId="12665"/>
    <cellStyle name="40% - Accent5 23 4" xfId="3985"/>
    <cellStyle name="40% - Accent5 23 4 2" xfId="11297"/>
    <cellStyle name="40% - Accent5 23 5" xfId="9951"/>
    <cellStyle name="40% - Accent5 24" xfId="1902"/>
    <cellStyle name="40% - Accent5 24 2" xfId="5043"/>
    <cellStyle name="40% - Accent5 24 2 2" xfId="12355"/>
    <cellStyle name="40% - Accent5 24 3" xfId="5352"/>
    <cellStyle name="40% - Accent5 24 3 2" xfId="12664"/>
    <cellStyle name="40% - Accent5 24 4" xfId="3986"/>
    <cellStyle name="40% - Accent5 24 4 2" xfId="11298"/>
    <cellStyle name="40% - Accent5 24 5" xfId="9926"/>
    <cellStyle name="40% - Accent5 25" xfId="2314"/>
    <cellStyle name="40% - Accent5 25 2" xfId="5044"/>
    <cellStyle name="40% - Accent5 25 2 2" xfId="12356"/>
    <cellStyle name="40% - Accent5 25 3" xfId="5351"/>
    <cellStyle name="40% - Accent5 25 3 2" xfId="12663"/>
    <cellStyle name="40% - Accent5 25 4" xfId="3987"/>
    <cellStyle name="40% - Accent5 25 4 2" xfId="11299"/>
    <cellStyle name="40% - Accent5 25 5" xfId="10034"/>
    <cellStyle name="40% - Accent5 26" xfId="2814"/>
    <cellStyle name="40% - Accent5 26 2" xfId="5045"/>
    <cellStyle name="40% - Accent5 26 2 2" xfId="12357"/>
    <cellStyle name="40% - Accent5 26 3" xfId="5350"/>
    <cellStyle name="40% - Accent5 26 3 2" xfId="12662"/>
    <cellStyle name="40% - Accent5 26 4" xfId="3992"/>
    <cellStyle name="40% - Accent5 26 4 2" xfId="11304"/>
    <cellStyle name="40% - Accent5 26 5" xfId="10494"/>
    <cellStyle name="40% - Accent5 27" xfId="2975"/>
    <cellStyle name="40% - Accent5 27 2" xfId="5046"/>
    <cellStyle name="40% - Accent5 27 2 2" xfId="12358"/>
    <cellStyle name="40% - Accent5 27 3" xfId="5349"/>
    <cellStyle name="40% - Accent5 27 3 2" xfId="12661"/>
    <cellStyle name="40% - Accent5 27 4" xfId="3993"/>
    <cellStyle name="40% - Accent5 27 4 2" xfId="11305"/>
    <cellStyle name="40% - Accent5 27 5" xfId="10632"/>
    <cellStyle name="40% - Accent5 28" xfId="3322"/>
    <cellStyle name="40% - Accent5 28 2" xfId="5047"/>
    <cellStyle name="40% - Accent5 28 2 2" xfId="12359"/>
    <cellStyle name="40% - Accent5 28 3" xfId="5348"/>
    <cellStyle name="40% - Accent5 28 3 2" xfId="12660"/>
    <cellStyle name="40% - Accent5 28 4" xfId="3994"/>
    <cellStyle name="40% - Accent5 28 4 2" xfId="11306"/>
    <cellStyle name="40% - Accent5 28 5" xfId="10740"/>
    <cellStyle name="40% - Accent5 29" xfId="5007"/>
    <cellStyle name="40% - Accent5 29 2" xfId="12319"/>
    <cellStyle name="40% - Accent5 3" xfId="327"/>
    <cellStyle name="40% - Accent5 3 2" xfId="1770"/>
    <cellStyle name="40% - Accent5 3 3" xfId="1771"/>
    <cellStyle name="40% - Accent5 30" xfId="5388"/>
    <cellStyle name="40% - Accent5 30 2" xfId="12700"/>
    <cellStyle name="40% - Accent5 31" xfId="3817"/>
    <cellStyle name="40% - Accent5 31 2" xfId="11129"/>
    <cellStyle name="40% - Accent5 32" xfId="9171"/>
    <cellStyle name="40% - Accent5 4" xfId="411"/>
    <cellStyle name="40% - Accent5 4 10" xfId="2429"/>
    <cellStyle name="40% - Accent5 4 10 2" xfId="5052"/>
    <cellStyle name="40% - Accent5 4 10 2 2" xfId="12364"/>
    <cellStyle name="40% - Accent5 4 10 3" xfId="5343"/>
    <cellStyle name="40% - Accent5 4 10 3 2" xfId="12655"/>
    <cellStyle name="40% - Accent5 4 10 4" xfId="4017"/>
    <cellStyle name="40% - Accent5 4 10 4 2" xfId="11329"/>
    <cellStyle name="40% - Accent5 4 10 5" xfId="10137"/>
    <cellStyle name="40% - Accent5 4 11" xfId="2512"/>
    <cellStyle name="40% - Accent5 4 11 2" xfId="5053"/>
    <cellStyle name="40% - Accent5 4 11 2 2" xfId="12365"/>
    <cellStyle name="40% - Accent5 4 11 3" xfId="5342"/>
    <cellStyle name="40% - Accent5 4 11 3 2" xfId="12654"/>
    <cellStyle name="40% - Accent5 4 11 4" xfId="4018"/>
    <cellStyle name="40% - Accent5 4 11 4 2" xfId="11330"/>
    <cellStyle name="40% - Accent5 4 11 5" xfId="10209"/>
    <cellStyle name="40% - Accent5 4 12" xfId="2804"/>
    <cellStyle name="40% - Accent5 4 12 2" xfId="5054"/>
    <cellStyle name="40% - Accent5 4 12 2 2" xfId="12366"/>
    <cellStyle name="40% - Accent5 4 12 3" xfId="5341"/>
    <cellStyle name="40% - Accent5 4 12 3 2" xfId="12653"/>
    <cellStyle name="40% - Accent5 4 12 4" xfId="4078"/>
    <cellStyle name="40% - Accent5 4 12 4 2" xfId="11390"/>
    <cellStyle name="40% - Accent5 4 12 5" xfId="10484"/>
    <cellStyle name="40% - Accent5 4 13" xfId="3362"/>
    <cellStyle name="40% - Accent5 4 13 2" xfId="5055"/>
    <cellStyle name="40% - Accent5 4 13 2 2" xfId="12367"/>
    <cellStyle name="40% - Accent5 4 13 3" xfId="5340"/>
    <cellStyle name="40% - Accent5 4 13 3 2" xfId="12652"/>
    <cellStyle name="40% - Accent5 4 13 4" xfId="4079"/>
    <cellStyle name="40% - Accent5 4 13 4 2" xfId="11391"/>
    <cellStyle name="40% - Accent5 4 13 5" xfId="10756"/>
    <cellStyle name="40% - Accent5 4 14" xfId="5051"/>
    <cellStyle name="40% - Accent5 4 14 2" xfId="12363"/>
    <cellStyle name="40% - Accent5 4 15" xfId="5344"/>
    <cellStyle name="40% - Accent5 4 15 2" xfId="12656"/>
    <cellStyle name="40% - Accent5 4 16" xfId="4016"/>
    <cellStyle name="40% - Accent5 4 16 2" xfId="11328"/>
    <cellStyle name="40% - Accent5 4 17" xfId="9224"/>
    <cellStyle name="40% - Accent5 4 2" xfId="566"/>
    <cellStyle name="40% - Accent5 4 2 10" xfId="2784"/>
    <cellStyle name="40% - Accent5 4 2 10 2" xfId="5057"/>
    <cellStyle name="40% - Accent5 4 2 10 2 2" xfId="12369"/>
    <cellStyle name="40% - Accent5 4 2 10 3" xfId="5338"/>
    <cellStyle name="40% - Accent5 4 2 10 3 2" xfId="12650"/>
    <cellStyle name="40% - Accent5 4 2 10 4" xfId="4081"/>
    <cellStyle name="40% - Accent5 4 2 10 4 2" xfId="11393"/>
    <cellStyle name="40% - Accent5 4 2 10 5" xfId="10465"/>
    <cellStyle name="40% - Accent5 4 2 11" xfId="3464"/>
    <cellStyle name="40% - Accent5 4 2 11 2" xfId="5058"/>
    <cellStyle name="40% - Accent5 4 2 11 2 2" xfId="12370"/>
    <cellStyle name="40% - Accent5 4 2 11 3" xfId="5337"/>
    <cellStyle name="40% - Accent5 4 2 11 3 2" xfId="12649"/>
    <cellStyle name="40% - Accent5 4 2 11 4" xfId="4082"/>
    <cellStyle name="40% - Accent5 4 2 11 4 2" xfId="11394"/>
    <cellStyle name="40% - Accent5 4 2 11 5" xfId="10842"/>
    <cellStyle name="40% - Accent5 4 2 12" xfId="5056"/>
    <cellStyle name="40% - Accent5 4 2 12 2" xfId="12368"/>
    <cellStyle name="40% - Accent5 4 2 13" xfId="5339"/>
    <cellStyle name="40% - Accent5 4 2 13 2" xfId="12651"/>
    <cellStyle name="40% - Accent5 4 2 14" xfId="4080"/>
    <cellStyle name="40% - Accent5 4 2 14 2" xfId="11392"/>
    <cellStyle name="40% - Accent5 4 2 15" xfId="9309"/>
    <cellStyle name="40% - Accent5 4 2 2" xfId="939"/>
    <cellStyle name="40% - Accent5 4 2 2 2" xfId="5059"/>
    <cellStyle name="40% - Accent5 4 2 2 2 2" xfId="12371"/>
    <cellStyle name="40% - Accent5 4 2 2 3" xfId="5336"/>
    <cellStyle name="40% - Accent5 4 2 2 3 2" xfId="12648"/>
    <cellStyle name="40% - Accent5 4 2 2 4" xfId="4083"/>
    <cellStyle name="40% - Accent5 4 2 2 4 2" xfId="11395"/>
    <cellStyle name="40% - Accent5 4 2 2 5" xfId="9571"/>
    <cellStyle name="40% - Accent5 4 2 3" xfId="1382"/>
    <cellStyle name="40% - Accent5 4 2 3 2" xfId="5060"/>
    <cellStyle name="40% - Accent5 4 2 3 2 2" xfId="12372"/>
    <cellStyle name="40% - Accent5 4 2 3 3" xfId="5335"/>
    <cellStyle name="40% - Accent5 4 2 3 3 2" xfId="12647"/>
    <cellStyle name="40% - Accent5 4 2 3 4" xfId="4084"/>
    <cellStyle name="40% - Accent5 4 2 3 4 2" xfId="11396"/>
    <cellStyle name="40% - Accent5 4 2 3 5" xfId="9765"/>
    <cellStyle name="40% - Accent5 4 2 4" xfId="1773"/>
    <cellStyle name="40% - Accent5 4 2 4 2" xfId="5061"/>
    <cellStyle name="40% - Accent5 4 2 4 2 2" xfId="12373"/>
    <cellStyle name="40% - Accent5 4 2 4 3" xfId="5334"/>
    <cellStyle name="40% - Accent5 4 2 4 3 2" xfId="12646"/>
    <cellStyle name="40% - Accent5 4 2 4 4" xfId="4085"/>
    <cellStyle name="40% - Accent5 4 2 4 4 2" xfId="11397"/>
    <cellStyle name="40% - Accent5 4 2 4 5" xfId="9910"/>
    <cellStyle name="40% - Accent5 4 2 5" xfId="1766"/>
    <cellStyle name="40% - Accent5 4 2 5 2" xfId="5062"/>
    <cellStyle name="40% - Accent5 4 2 5 2 2" xfId="12374"/>
    <cellStyle name="40% - Accent5 4 2 5 3" xfId="5333"/>
    <cellStyle name="40% - Accent5 4 2 5 3 2" xfId="12645"/>
    <cellStyle name="40% - Accent5 4 2 5 4" xfId="4086"/>
    <cellStyle name="40% - Accent5 4 2 5 4 2" xfId="11398"/>
    <cellStyle name="40% - Accent5 4 2 5 5" xfId="9909"/>
    <cellStyle name="40% - Accent5 4 2 6" xfId="2099"/>
    <cellStyle name="40% - Accent5 4 2 6 2" xfId="5063"/>
    <cellStyle name="40% - Accent5 4 2 6 2 2" xfId="12375"/>
    <cellStyle name="40% - Accent5 4 2 6 3" xfId="5332"/>
    <cellStyle name="40% - Accent5 4 2 6 3 2" xfId="12644"/>
    <cellStyle name="40% - Accent5 4 2 6 4" xfId="4095"/>
    <cellStyle name="40% - Accent5 4 2 6 4 2" xfId="11407"/>
    <cellStyle name="40% - Accent5 4 2 6 5" xfId="9950"/>
    <cellStyle name="40% - Accent5 4 2 7" xfId="1861"/>
    <cellStyle name="40% - Accent5 4 2 7 2" xfId="5064"/>
    <cellStyle name="40% - Accent5 4 2 7 2 2" xfId="12376"/>
    <cellStyle name="40% - Accent5 4 2 7 3" xfId="5331"/>
    <cellStyle name="40% - Accent5 4 2 7 3 2" xfId="12643"/>
    <cellStyle name="40% - Accent5 4 2 7 4" xfId="4096"/>
    <cellStyle name="40% - Accent5 4 2 7 4 2" xfId="11408"/>
    <cellStyle name="40% - Accent5 4 2 7 5" xfId="9921"/>
    <cellStyle name="40% - Accent5 4 2 8" xfId="2596"/>
    <cellStyle name="40% - Accent5 4 2 8 2" xfId="5065"/>
    <cellStyle name="40% - Accent5 4 2 8 2 2" xfId="12377"/>
    <cellStyle name="40% - Accent5 4 2 8 3" xfId="5330"/>
    <cellStyle name="40% - Accent5 4 2 8 3 2" xfId="12642"/>
    <cellStyle name="40% - Accent5 4 2 8 4" xfId="4097"/>
    <cellStyle name="40% - Accent5 4 2 8 4 2" xfId="11409"/>
    <cellStyle name="40% - Accent5 4 2 8 5" xfId="10290"/>
    <cellStyle name="40% - Accent5 4 2 9" xfId="2494"/>
    <cellStyle name="40% - Accent5 4 2 9 2" xfId="5066"/>
    <cellStyle name="40% - Accent5 4 2 9 2 2" xfId="12378"/>
    <cellStyle name="40% - Accent5 4 2 9 3" xfId="5329"/>
    <cellStyle name="40% - Accent5 4 2 9 3 2" xfId="12641"/>
    <cellStyle name="40% - Accent5 4 2 9 4" xfId="4119"/>
    <cellStyle name="40% - Accent5 4 2 9 4 2" xfId="11431"/>
    <cellStyle name="40% - Accent5 4 2 9 5" xfId="10192"/>
    <cellStyle name="40% - Accent5 4 3" xfId="535"/>
    <cellStyle name="40% - Accent5 4 3 10" xfId="2763"/>
    <cellStyle name="40% - Accent5 4 3 10 2" xfId="5068"/>
    <cellStyle name="40% - Accent5 4 3 10 2 2" xfId="12380"/>
    <cellStyle name="40% - Accent5 4 3 10 3" xfId="5327"/>
    <cellStyle name="40% - Accent5 4 3 10 3 2" xfId="12639"/>
    <cellStyle name="40% - Accent5 4 3 10 4" xfId="4121"/>
    <cellStyle name="40% - Accent5 4 3 10 4 2" xfId="11433"/>
    <cellStyle name="40% - Accent5 4 3 10 5" xfId="10445"/>
    <cellStyle name="40% - Accent5 4 3 11" xfId="3437"/>
    <cellStyle name="40% - Accent5 4 3 11 2" xfId="5069"/>
    <cellStyle name="40% - Accent5 4 3 11 2 2" xfId="12381"/>
    <cellStyle name="40% - Accent5 4 3 11 3" xfId="5326"/>
    <cellStyle name="40% - Accent5 4 3 11 3 2" xfId="12638"/>
    <cellStyle name="40% - Accent5 4 3 11 4" xfId="4122"/>
    <cellStyle name="40% - Accent5 4 3 11 4 2" xfId="11434"/>
    <cellStyle name="40% - Accent5 4 3 11 5" xfId="10818"/>
    <cellStyle name="40% - Accent5 4 3 12" xfId="5067"/>
    <cellStyle name="40% - Accent5 4 3 12 2" xfId="12379"/>
    <cellStyle name="40% - Accent5 4 3 13" xfId="5328"/>
    <cellStyle name="40% - Accent5 4 3 13 2" xfId="12640"/>
    <cellStyle name="40% - Accent5 4 3 14" xfId="4120"/>
    <cellStyle name="40% - Accent5 4 3 14 2" xfId="11432"/>
    <cellStyle name="40% - Accent5 4 3 15" xfId="9285"/>
    <cellStyle name="40% - Accent5 4 3 2" xfId="911"/>
    <cellStyle name="40% - Accent5 4 3 2 2" xfId="5070"/>
    <cellStyle name="40% - Accent5 4 3 2 2 2" xfId="12382"/>
    <cellStyle name="40% - Accent5 4 3 2 3" xfId="5325"/>
    <cellStyle name="40% - Accent5 4 3 2 3 2" xfId="12637"/>
    <cellStyle name="40% - Accent5 4 3 2 4" xfId="4127"/>
    <cellStyle name="40% - Accent5 4 3 2 4 2" xfId="11439"/>
    <cellStyle name="40% - Accent5 4 3 2 5" xfId="9546"/>
    <cellStyle name="40% - Accent5 4 3 3" xfId="1352"/>
    <cellStyle name="40% - Accent5 4 3 3 2" xfId="5071"/>
    <cellStyle name="40% - Accent5 4 3 3 2 2" xfId="12383"/>
    <cellStyle name="40% - Accent5 4 3 3 3" xfId="5324"/>
    <cellStyle name="40% - Accent5 4 3 3 3 2" xfId="12636"/>
    <cellStyle name="40% - Accent5 4 3 3 4" xfId="4128"/>
    <cellStyle name="40% - Accent5 4 3 3 4 2" xfId="11440"/>
    <cellStyle name="40% - Accent5 4 3 3 5" xfId="9741"/>
    <cellStyle name="40% - Accent5 4 3 4" xfId="1774"/>
    <cellStyle name="40% - Accent5 4 3 5" xfId="1758"/>
    <cellStyle name="40% - Accent5 4 3 6" xfId="2098"/>
    <cellStyle name="40% - Accent5 4 3 7" xfId="1858"/>
    <cellStyle name="40% - Accent5 4 3 8" xfId="2565"/>
    <cellStyle name="40% - Accent5 4 3 8 2" xfId="5076"/>
    <cellStyle name="40% - Accent5 4 3 8 2 2" xfId="12388"/>
    <cellStyle name="40% - Accent5 4 3 8 3" xfId="5319"/>
    <cellStyle name="40% - Accent5 4 3 8 3 2" xfId="12631"/>
    <cellStyle name="40% - Accent5 4 3 8 4" xfId="4150"/>
    <cellStyle name="40% - Accent5 4 3 8 4 2" xfId="11462"/>
    <cellStyle name="40% - Accent5 4 3 8 5" xfId="10260"/>
    <cellStyle name="40% - Accent5 4 3 9" xfId="2375"/>
    <cellStyle name="40% - Accent5 4 3 9 2" xfId="5077"/>
    <cellStyle name="40% - Accent5 4 3 9 2 2" xfId="12389"/>
    <cellStyle name="40% - Accent5 4 3 9 3" xfId="5318"/>
    <cellStyle name="40% - Accent5 4 3 9 3 2" xfId="12630"/>
    <cellStyle name="40% - Accent5 4 3 9 4" xfId="4151"/>
    <cellStyle name="40% - Accent5 4 3 9 4 2" xfId="11463"/>
    <cellStyle name="40% - Accent5 4 3 9 5" xfId="10092"/>
    <cellStyle name="40% - Accent5 4 4" xfId="791"/>
    <cellStyle name="40% - Accent5 4 4 2" xfId="5078"/>
    <cellStyle name="40% - Accent5 4 4 2 2" xfId="12390"/>
    <cellStyle name="40% - Accent5 4 4 3" xfId="5317"/>
    <cellStyle name="40% - Accent5 4 4 3 2" xfId="12629"/>
    <cellStyle name="40% - Accent5 4 4 4" xfId="4152"/>
    <cellStyle name="40% - Accent5 4 4 4 2" xfId="11464"/>
    <cellStyle name="40% - Accent5 4 4 5" xfId="9468"/>
    <cellStyle name="40% - Accent5 4 5" xfId="729"/>
    <cellStyle name="40% - Accent5 4 5 2" xfId="5079"/>
    <cellStyle name="40% - Accent5 4 5 2 2" xfId="12391"/>
    <cellStyle name="40% - Accent5 4 5 3" xfId="5316"/>
    <cellStyle name="40% - Accent5 4 5 3 2" xfId="12628"/>
    <cellStyle name="40% - Accent5 4 5 4" xfId="4212"/>
    <cellStyle name="40% - Accent5 4 5 4 2" xfId="11524"/>
    <cellStyle name="40% - Accent5 4 5 5" xfId="9449"/>
    <cellStyle name="40% - Accent5 4 6" xfId="1772"/>
    <cellStyle name="40% - Accent5 4 7" xfId="1769"/>
    <cellStyle name="40% - Accent5 4 8" xfId="2100"/>
    <cellStyle name="40% - Accent5 4 9" xfId="1864"/>
    <cellStyle name="40% - Accent5 5" xfId="448"/>
    <cellStyle name="40% - Accent5 5 10" xfId="2479"/>
    <cellStyle name="40% - Accent5 5 10 2" xfId="5085"/>
    <cellStyle name="40% - Accent5 5 10 2 2" xfId="12397"/>
    <cellStyle name="40% - Accent5 5 10 3" xfId="5310"/>
    <cellStyle name="40% - Accent5 5 10 3 2" xfId="12622"/>
    <cellStyle name="40% - Accent5 5 10 4" xfId="4214"/>
    <cellStyle name="40% - Accent5 5 10 4 2" xfId="11526"/>
    <cellStyle name="40% - Accent5 5 10 5" xfId="10177"/>
    <cellStyle name="40% - Accent5 5 11" xfId="2798"/>
    <cellStyle name="40% - Accent5 5 11 2" xfId="5086"/>
    <cellStyle name="40% - Accent5 5 11 2 2" xfId="12398"/>
    <cellStyle name="40% - Accent5 5 11 3" xfId="5309"/>
    <cellStyle name="40% - Accent5 5 11 3 2" xfId="12621"/>
    <cellStyle name="40% - Accent5 5 11 4" xfId="4215"/>
    <cellStyle name="40% - Accent5 5 11 4 2" xfId="11527"/>
    <cellStyle name="40% - Accent5 5 11 5" xfId="10478"/>
    <cellStyle name="40% - Accent5 5 12" xfId="2971"/>
    <cellStyle name="40% - Accent5 5 12 2" xfId="5087"/>
    <cellStyle name="40% - Accent5 5 12 2 2" xfId="12399"/>
    <cellStyle name="40% - Accent5 5 12 3" xfId="5308"/>
    <cellStyle name="40% - Accent5 5 12 3 2" xfId="12620"/>
    <cellStyle name="40% - Accent5 5 12 4" xfId="4216"/>
    <cellStyle name="40% - Accent5 5 12 4 2" xfId="11528"/>
    <cellStyle name="40% - Accent5 5 12 5" xfId="10628"/>
    <cellStyle name="40% - Accent5 5 13" xfId="3384"/>
    <cellStyle name="40% - Accent5 5 13 2" xfId="5088"/>
    <cellStyle name="40% - Accent5 5 13 2 2" xfId="12400"/>
    <cellStyle name="40% - Accent5 5 13 3" xfId="5307"/>
    <cellStyle name="40% - Accent5 5 13 3 2" xfId="12619"/>
    <cellStyle name="40% - Accent5 5 13 4" xfId="4225"/>
    <cellStyle name="40% - Accent5 5 13 4 2" xfId="11537"/>
    <cellStyle name="40% - Accent5 5 13 5" xfId="10771"/>
    <cellStyle name="40% - Accent5 5 14" xfId="5084"/>
    <cellStyle name="40% - Accent5 5 14 2" xfId="12396"/>
    <cellStyle name="40% - Accent5 5 15" xfId="5311"/>
    <cellStyle name="40% - Accent5 5 15 2" xfId="12623"/>
    <cellStyle name="40% - Accent5 5 16" xfId="4213"/>
    <cellStyle name="40% - Accent5 5 16 2" xfId="11525"/>
    <cellStyle name="40% - Accent5 5 17" xfId="9239"/>
    <cellStyle name="40% - Accent5 5 2" xfId="585"/>
    <cellStyle name="40% - Accent5 5 2 10" xfId="4226"/>
    <cellStyle name="40% - Accent5 5 2 10 2" xfId="11538"/>
    <cellStyle name="40% - Accent5 5 2 11" xfId="9327"/>
    <cellStyle name="40% - Accent5 5 2 2" xfId="958"/>
    <cellStyle name="40% - Accent5 5 2 2 2" xfId="5090"/>
    <cellStyle name="40% - Accent5 5 2 2 2 2" xfId="12402"/>
    <cellStyle name="40% - Accent5 5 2 2 3" xfId="5305"/>
    <cellStyle name="40% - Accent5 5 2 2 3 2" xfId="12617"/>
    <cellStyle name="40% - Accent5 5 2 2 4" xfId="4227"/>
    <cellStyle name="40% - Accent5 5 2 2 4 2" xfId="11539"/>
    <cellStyle name="40% - Accent5 5 2 2 5" xfId="9589"/>
    <cellStyle name="40% - Accent5 5 2 3" xfId="1403"/>
    <cellStyle name="40% - Accent5 5 2 3 2" xfId="5091"/>
    <cellStyle name="40% - Accent5 5 2 3 2 2" xfId="12403"/>
    <cellStyle name="40% - Accent5 5 2 3 3" xfId="5304"/>
    <cellStyle name="40% - Accent5 5 2 3 3 2" xfId="12616"/>
    <cellStyle name="40% - Accent5 5 2 3 4" xfId="4249"/>
    <cellStyle name="40% - Accent5 5 2 3 4 2" xfId="11561"/>
    <cellStyle name="40% - Accent5 5 2 3 5" xfId="9785"/>
    <cellStyle name="40% - Accent5 5 2 4" xfId="2617"/>
    <cellStyle name="40% - Accent5 5 2 4 2" xfId="5092"/>
    <cellStyle name="40% - Accent5 5 2 4 2 2" xfId="12404"/>
    <cellStyle name="40% - Accent5 5 2 4 3" xfId="5303"/>
    <cellStyle name="40% - Accent5 5 2 4 3 2" xfId="12615"/>
    <cellStyle name="40% - Accent5 5 2 4 4" xfId="4250"/>
    <cellStyle name="40% - Accent5 5 2 4 4 2" xfId="11562"/>
    <cellStyle name="40% - Accent5 5 2 4 5" xfId="10310"/>
    <cellStyle name="40% - Accent5 5 2 5" xfId="2350"/>
    <cellStyle name="40% - Accent5 5 2 5 2" xfId="5093"/>
    <cellStyle name="40% - Accent5 5 2 5 2 2" xfId="12405"/>
    <cellStyle name="40% - Accent5 5 2 5 3" xfId="5302"/>
    <cellStyle name="40% - Accent5 5 2 5 3 2" xfId="12614"/>
    <cellStyle name="40% - Accent5 5 2 5 4" xfId="4251"/>
    <cellStyle name="40% - Accent5 5 2 5 4 2" xfId="11563"/>
    <cellStyle name="40% - Accent5 5 2 5 5" xfId="10069"/>
    <cellStyle name="40% - Accent5 5 2 6" xfId="2780"/>
    <cellStyle name="40% - Accent5 5 2 6 2" xfId="5094"/>
    <cellStyle name="40% - Accent5 5 2 6 2 2" xfId="12406"/>
    <cellStyle name="40% - Accent5 5 2 6 3" xfId="5301"/>
    <cellStyle name="40% - Accent5 5 2 6 3 2" xfId="12613"/>
    <cellStyle name="40% - Accent5 5 2 6 4" xfId="4252"/>
    <cellStyle name="40% - Accent5 5 2 6 4 2" xfId="11564"/>
    <cellStyle name="40% - Accent5 5 2 6 5" xfId="10461"/>
    <cellStyle name="40% - Accent5 5 2 7" xfId="3484"/>
    <cellStyle name="40% - Accent5 5 2 7 2" xfId="5095"/>
    <cellStyle name="40% - Accent5 5 2 7 2 2" xfId="12407"/>
    <cellStyle name="40% - Accent5 5 2 7 3" xfId="5300"/>
    <cellStyle name="40% - Accent5 5 2 7 3 2" xfId="12612"/>
    <cellStyle name="40% - Accent5 5 2 7 4" xfId="4257"/>
    <cellStyle name="40% - Accent5 5 2 7 4 2" xfId="11569"/>
    <cellStyle name="40% - Accent5 5 2 7 5" xfId="10862"/>
    <cellStyle name="40% - Accent5 5 2 8" xfId="5089"/>
    <cellStyle name="40% - Accent5 5 2 8 2" xfId="12401"/>
    <cellStyle name="40% - Accent5 5 2 9" xfId="5306"/>
    <cellStyle name="40% - Accent5 5 2 9 2" xfId="12618"/>
    <cellStyle name="40% - Accent5 5 3" xfId="622"/>
    <cellStyle name="40% - Accent5 5 3 10" xfId="4258"/>
    <cellStyle name="40% - Accent5 5 3 10 2" xfId="11570"/>
    <cellStyle name="40% - Accent5 5 3 11" xfId="9362"/>
    <cellStyle name="40% - Accent5 5 3 2" xfId="995"/>
    <cellStyle name="40% - Accent5 5 3 2 2" xfId="5097"/>
    <cellStyle name="40% - Accent5 5 3 2 2 2" xfId="12409"/>
    <cellStyle name="40% - Accent5 5 3 2 3" xfId="5298"/>
    <cellStyle name="40% - Accent5 5 3 2 3 2" xfId="12610"/>
    <cellStyle name="40% - Accent5 5 3 2 4" xfId="4259"/>
    <cellStyle name="40% - Accent5 5 3 2 4 2" xfId="11571"/>
    <cellStyle name="40% - Accent5 5 3 2 5" xfId="9624"/>
    <cellStyle name="40% - Accent5 5 3 3" xfId="1440"/>
    <cellStyle name="40% - Accent5 5 3 3 2" xfId="5098"/>
    <cellStyle name="40% - Accent5 5 3 3 2 2" xfId="12410"/>
    <cellStyle name="40% - Accent5 5 3 3 3" xfId="5297"/>
    <cellStyle name="40% - Accent5 5 3 3 3 2" xfId="12609"/>
    <cellStyle name="40% - Accent5 5 3 3 4" xfId="4260"/>
    <cellStyle name="40% - Accent5 5 3 3 4 2" xfId="11572"/>
    <cellStyle name="40% - Accent5 5 3 3 5" xfId="9822"/>
    <cellStyle name="40% - Accent5 5 3 4" xfId="2656"/>
    <cellStyle name="40% - Accent5 5 3 4 2" xfId="5099"/>
    <cellStyle name="40% - Accent5 5 3 4 2 2" xfId="12411"/>
    <cellStyle name="40% - Accent5 5 3 4 3" xfId="5296"/>
    <cellStyle name="40% - Accent5 5 3 4 3 2" xfId="12608"/>
    <cellStyle name="40% - Accent5 5 3 4 4" xfId="4282"/>
    <cellStyle name="40% - Accent5 5 3 4 4 2" xfId="11594"/>
    <cellStyle name="40% - Accent5 5 3 4 5" xfId="10349"/>
    <cellStyle name="40% - Accent5 5 3 5" xfId="2326"/>
    <cellStyle name="40% - Accent5 5 3 5 2" xfId="5100"/>
    <cellStyle name="40% - Accent5 5 3 5 2 2" xfId="12412"/>
    <cellStyle name="40% - Accent5 5 3 5 3" xfId="5295"/>
    <cellStyle name="40% - Accent5 5 3 5 3 2" xfId="12607"/>
    <cellStyle name="40% - Accent5 5 3 5 4" xfId="4283"/>
    <cellStyle name="40% - Accent5 5 3 5 4 2" xfId="11595"/>
    <cellStyle name="40% - Accent5 5 3 5 5" xfId="10045"/>
    <cellStyle name="40% - Accent5 5 3 6" xfId="2760"/>
    <cellStyle name="40% - Accent5 5 3 6 2" xfId="5101"/>
    <cellStyle name="40% - Accent5 5 3 6 2 2" xfId="12413"/>
    <cellStyle name="40% - Accent5 5 3 6 3" xfId="5294"/>
    <cellStyle name="40% - Accent5 5 3 6 3 2" xfId="12606"/>
    <cellStyle name="40% - Accent5 5 3 6 4" xfId="4284"/>
    <cellStyle name="40% - Accent5 5 3 6 4 2" xfId="11596"/>
    <cellStyle name="40% - Accent5 5 3 6 5" xfId="10442"/>
    <cellStyle name="40% - Accent5 5 3 7" xfId="3523"/>
    <cellStyle name="40% - Accent5 5 3 7 2" xfId="5102"/>
    <cellStyle name="40% - Accent5 5 3 7 2 2" xfId="12414"/>
    <cellStyle name="40% - Accent5 5 3 7 3" xfId="5293"/>
    <cellStyle name="40% - Accent5 5 3 7 3 2" xfId="12605"/>
    <cellStyle name="40% - Accent5 5 3 7 4" xfId="4285"/>
    <cellStyle name="40% - Accent5 5 3 7 4 2" xfId="11597"/>
    <cellStyle name="40% - Accent5 5 3 7 5" xfId="10899"/>
    <cellStyle name="40% - Accent5 5 3 8" xfId="5096"/>
    <cellStyle name="40% - Accent5 5 3 8 2" xfId="12408"/>
    <cellStyle name="40% - Accent5 5 3 9" xfId="5299"/>
    <cellStyle name="40% - Accent5 5 3 9 2" xfId="12611"/>
    <cellStyle name="40% - Accent5 5 4" xfId="837"/>
    <cellStyle name="40% - Accent5 5 4 2" xfId="5103"/>
    <cellStyle name="40% - Accent5 5 4 2 2" xfId="12415"/>
    <cellStyle name="40% - Accent5 5 4 3" xfId="5292"/>
    <cellStyle name="40% - Accent5 5 4 3 2" xfId="12604"/>
    <cellStyle name="40% - Accent5 5 4 4" xfId="4286"/>
    <cellStyle name="40% - Accent5 5 4 4 2" xfId="11598"/>
    <cellStyle name="40% - Accent5 5 4 5" xfId="9490"/>
    <cellStyle name="40% - Accent5 5 5" xfId="1282"/>
    <cellStyle name="40% - Accent5 5 5 2" xfId="5104"/>
    <cellStyle name="40% - Accent5 5 5 2 2" xfId="12416"/>
    <cellStyle name="40% - Accent5 5 5 3" xfId="5291"/>
    <cellStyle name="40% - Accent5 5 5 3 2" xfId="12603"/>
    <cellStyle name="40% - Accent5 5 5 4" xfId="4346"/>
    <cellStyle name="40% - Accent5 5 5 4 2" xfId="11658"/>
    <cellStyle name="40% - Accent5 5 5 5" xfId="9694"/>
    <cellStyle name="40% - Accent5 5 6" xfId="1775"/>
    <cellStyle name="40% - Accent5 5 7" xfId="1755"/>
    <cellStyle name="40% - Accent5 5 8" xfId="2097"/>
    <cellStyle name="40% - Accent5 5 9" xfId="1855"/>
    <cellStyle name="40% - Accent5 6" xfId="471"/>
    <cellStyle name="40% - Accent5 7" xfId="497"/>
    <cellStyle name="40% - Accent5 7 10" xfId="5110"/>
    <cellStyle name="40% - Accent5 7 10 2" xfId="12422"/>
    <cellStyle name="40% - Accent5 7 11" xfId="5285"/>
    <cellStyle name="40% - Accent5 7 11 2" xfId="12597"/>
    <cellStyle name="40% - Accent5 7 12" xfId="4528"/>
    <cellStyle name="40% - Accent5 7 12 2" xfId="11840"/>
    <cellStyle name="40% - Accent5 7 13" xfId="9255"/>
    <cellStyle name="40% - Accent5 7 2" xfId="606"/>
    <cellStyle name="40% - Accent5 7 2 10" xfId="4529"/>
    <cellStyle name="40% - Accent5 7 2 10 2" xfId="11841"/>
    <cellStyle name="40% - Accent5 7 2 11" xfId="9348"/>
    <cellStyle name="40% - Accent5 7 2 2" xfId="979"/>
    <cellStyle name="40% - Accent5 7 2 2 2" xfId="5112"/>
    <cellStyle name="40% - Accent5 7 2 2 2 2" xfId="12424"/>
    <cellStyle name="40% - Accent5 7 2 2 3" xfId="5283"/>
    <cellStyle name="40% - Accent5 7 2 2 3 2" xfId="12595"/>
    <cellStyle name="40% - Accent5 7 2 2 4" xfId="4530"/>
    <cellStyle name="40% - Accent5 7 2 2 4 2" xfId="11842"/>
    <cellStyle name="40% - Accent5 7 2 2 5" xfId="9610"/>
    <cellStyle name="40% - Accent5 7 2 3" xfId="1426"/>
    <cellStyle name="40% - Accent5 7 2 3 2" xfId="5113"/>
    <cellStyle name="40% - Accent5 7 2 3 2 2" xfId="12425"/>
    <cellStyle name="40% - Accent5 7 2 3 3" xfId="5247"/>
    <cellStyle name="40% - Accent5 7 2 3 3 2" xfId="12559"/>
    <cellStyle name="40% - Accent5 7 2 3 4" xfId="4531"/>
    <cellStyle name="40% - Accent5 7 2 3 4 2" xfId="11843"/>
    <cellStyle name="40% - Accent5 7 2 3 5" xfId="9808"/>
    <cellStyle name="40% - Accent5 7 2 4" xfId="2640"/>
    <cellStyle name="40% - Accent5 7 2 4 2" xfId="5114"/>
    <cellStyle name="40% - Accent5 7 2 4 2 2" xfId="12426"/>
    <cellStyle name="40% - Accent5 7 2 4 3" xfId="5246"/>
    <cellStyle name="40% - Accent5 7 2 4 3 2" xfId="12558"/>
    <cellStyle name="40% - Accent5 7 2 4 4" xfId="4666"/>
    <cellStyle name="40% - Accent5 7 2 4 4 2" xfId="11978"/>
    <cellStyle name="40% - Accent5 7 2 4 5" xfId="10333"/>
    <cellStyle name="40% - Accent5 7 2 5" xfId="2506"/>
    <cellStyle name="40% - Accent5 7 2 5 2" xfId="5115"/>
    <cellStyle name="40% - Accent5 7 2 5 2 2" xfId="12427"/>
    <cellStyle name="40% - Accent5 7 2 5 3" xfId="5245"/>
    <cellStyle name="40% - Accent5 7 2 5 3 2" xfId="12557"/>
    <cellStyle name="40% - Accent5 7 2 5 4" xfId="4667"/>
    <cellStyle name="40% - Accent5 7 2 5 4 2" xfId="11979"/>
    <cellStyle name="40% - Accent5 7 2 5 5" xfId="10203"/>
    <cellStyle name="40% - Accent5 7 2 6" xfId="2852"/>
    <cellStyle name="40% - Accent5 7 2 6 2" xfId="5116"/>
    <cellStyle name="40% - Accent5 7 2 6 2 2" xfId="12428"/>
    <cellStyle name="40% - Accent5 7 2 6 3" xfId="5244"/>
    <cellStyle name="40% - Accent5 7 2 6 3 2" xfId="12556"/>
    <cellStyle name="40% - Accent5 7 2 6 4" xfId="4668"/>
    <cellStyle name="40% - Accent5 7 2 6 4 2" xfId="11980"/>
    <cellStyle name="40% - Accent5 7 2 6 5" xfId="10526"/>
    <cellStyle name="40% - Accent5 7 2 7" xfId="3507"/>
    <cellStyle name="40% - Accent5 7 2 7 2" xfId="5117"/>
    <cellStyle name="40% - Accent5 7 2 7 2 2" xfId="12429"/>
    <cellStyle name="40% - Accent5 7 2 7 3" xfId="5243"/>
    <cellStyle name="40% - Accent5 7 2 7 3 2" xfId="12555"/>
    <cellStyle name="40% - Accent5 7 2 7 4" xfId="4669"/>
    <cellStyle name="40% - Accent5 7 2 7 4 2" xfId="11981"/>
    <cellStyle name="40% - Accent5 7 2 7 5" xfId="10885"/>
    <cellStyle name="40% - Accent5 7 2 8" xfId="5111"/>
    <cellStyle name="40% - Accent5 7 2 8 2" xfId="12423"/>
    <cellStyle name="40% - Accent5 7 2 9" xfId="5284"/>
    <cellStyle name="40% - Accent5 7 2 9 2" xfId="12596"/>
    <cellStyle name="40% - Accent5 7 3" xfId="638"/>
    <cellStyle name="40% - Accent5 7 3 10" xfId="4695"/>
    <cellStyle name="40% - Accent5 7 3 10 2" xfId="12007"/>
    <cellStyle name="40% - Accent5 7 3 11" xfId="9378"/>
    <cellStyle name="40% - Accent5 7 3 2" xfId="1011"/>
    <cellStyle name="40% - Accent5 7 3 2 2" xfId="5119"/>
    <cellStyle name="40% - Accent5 7 3 2 2 2" xfId="12431"/>
    <cellStyle name="40% - Accent5 7 3 2 3" xfId="5220"/>
    <cellStyle name="40% - Accent5 7 3 2 3 2" xfId="12532"/>
    <cellStyle name="40% - Accent5 7 3 2 4" xfId="4755"/>
    <cellStyle name="40% - Accent5 7 3 2 4 2" xfId="12067"/>
    <cellStyle name="40% - Accent5 7 3 2 5" xfId="9640"/>
    <cellStyle name="40% - Accent5 7 3 3" xfId="1456"/>
    <cellStyle name="40% - Accent5 7 3 3 2" xfId="5120"/>
    <cellStyle name="40% - Accent5 7 3 3 2 2" xfId="12432"/>
    <cellStyle name="40% - Accent5 7 3 3 3" xfId="5219"/>
    <cellStyle name="40% - Accent5 7 3 3 3 2" xfId="12531"/>
    <cellStyle name="40% - Accent5 7 3 3 4" xfId="4756"/>
    <cellStyle name="40% - Accent5 7 3 3 4 2" xfId="12068"/>
    <cellStyle name="40% - Accent5 7 3 3 5" xfId="9838"/>
    <cellStyle name="40% - Accent5 7 3 4" xfId="2672"/>
    <cellStyle name="40% - Accent5 7 3 4 2" xfId="5121"/>
    <cellStyle name="40% - Accent5 7 3 4 2 2" xfId="12433"/>
    <cellStyle name="40% - Accent5 7 3 4 3" xfId="5218"/>
    <cellStyle name="40% - Accent5 7 3 4 3 2" xfId="12530"/>
    <cellStyle name="40% - Accent5 7 3 4 4" xfId="4757"/>
    <cellStyle name="40% - Accent5 7 3 4 4 2" xfId="12069"/>
    <cellStyle name="40% - Accent5 7 3 4 5" xfId="10365"/>
    <cellStyle name="40% - Accent5 7 3 5" xfId="2895"/>
    <cellStyle name="40% - Accent5 7 3 5 2" xfId="5122"/>
    <cellStyle name="40% - Accent5 7 3 5 2 2" xfId="12434"/>
    <cellStyle name="40% - Accent5 7 3 5 3" xfId="5213"/>
    <cellStyle name="40% - Accent5 7 3 5 3 2" xfId="12525"/>
    <cellStyle name="40% - Accent5 7 3 5 4" xfId="4833"/>
    <cellStyle name="40% - Accent5 7 3 5 4 2" xfId="12145"/>
    <cellStyle name="40% - Accent5 7 3 5 5" xfId="10563"/>
    <cellStyle name="40% - Accent5 7 3 6" xfId="3009"/>
    <cellStyle name="40% - Accent5 7 3 6 2" xfId="5123"/>
    <cellStyle name="40% - Accent5 7 3 6 2 2" xfId="12435"/>
    <cellStyle name="40% - Accent5 7 3 6 3" xfId="5212"/>
    <cellStyle name="40% - Accent5 7 3 6 3 2" xfId="12524"/>
    <cellStyle name="40% - Accent5 7 3 6 4" xfId="4893"/>
    <cellStyle name="40% - Accent5 7 3 6 4 2" xfId="12205"/>
    <cellStyle name="40% - Accent5 7 3 6 5" xfId="10655"/>
    <cellStyle name="40% - Accent5 7 3 7" xfId="3539"/>
    <cellStyle name="40% - Accent5 7 3 7 2" xfId="5124"/>
    <cellStyle name="40% - Accent5 7 3 7 2 2" xfId="12436"/>
    <cellStyle name="40% - Accent5 7 3 7 3" xfId="5211"/>
    <cellStyle name="40% - Accent5 7 3 7 3 2" xfId="12523"/>
    <cellStyle name="40% - Accent5 7 3 7 4" xfId="4894"/>
    <cellStyle name="40% - Accent5 7 3 7 4 2" xfId="12206"/>
    <cellStyle name="40% - Accent5 7 3 7 5" xfId="10915"/>
    <cellStyle name="40% - Accent5 7 3 8" xfId="5118"/>
    <cellStyle name="40% - Accent5 7 3 8 2" xfId="12430"/>
    <cellStyle name="40% - Accent5 7 3 9" xfId="5221"/>
    <cellStyle name="40% - Accent5 7 3 9 2" xfId="12533"/>
    <cellStyle name="40% - Accent5 7 4" xfId="875"/>
    <cellStyle name="40% - Accent5 7 4 2" xfId="5125"/>
    <cellStyle name="40% - Accent5 7 4 2 2" xfId="12437"/>
    <cellStyle name="40% - Accent5 7 4 3" xfId="5210"/>
    <cellStyle name="40% - Accent5 7 4 3 2" xfId="12522"/>
    <cellStyle name="40% - Accent5 7 4 4" xfId="4911"/>
    <cellStyle name="40% - Accent5 7 4 4 2" xfId="12223"/>
    <cellStyle name="40% - Accent5 7 4 5" xfId="9512"/>
    <cellStyle name="40% - Accent5 7 5" xfId="1317"/>
    <cellStyle name="40% - Accent5 7 5 2" xfId="5126"/>
    <cellStyle name="40% - Accent5 7 5 2 2" xfId="12438"/>
    <cellStyle name="40% - Accent5 7 5 3" xfId="5188"/>
    <cellStyle name="40% - Accent5 7 5 3 2" xfId="12500"/>
    <cellStyle name="40% - Accent5 7 5 4" xfId="4912"/>
    <cellStyle name="40% - Accent5 7 5 4 2" xfId="12224"/>
    <cellStyle name="40% - Accent5 7 5 5" xfId="9710"/>
    <cellStyle name="40% - Accent5 7 6" xfId="2526"/>
    <cellStyle name="40% - Accent5 7 6 2" xfId="5127"/>
    <cellStyle name="40% - Accent5 7 6 2 2" xfId="12439"/>
    <cellStyle name="40% - Accent5 7 6 3" xfId="5187"/>
    <cellStyle name="40% - Accent5 7 6 3 2" xfId="12499"/>
    <cellStyle name="40% - Accent5 7 6 4" xfId="4934"/>
    <cellStyle name="40% - Accent5 7 6 4 2" xfId="12246"/>
    <cellStyle name="40% - Accent5 7 6 5" xfId="10221"/>
    <cellStyle name="40% - Accent5 7 7" xfId="2444"/>
    <cellStyle name="40% - Accent5 7 7 2" xfId="5128"/>
    <cellStyle name="40% - Accent5 7 7 2 2" xfId="12440"/>
    <cellStyle name="40% - Accent5 7 7 3" xfId="5186"/>
    <cellStyle name="40% - Accent5 7 7 3 2" xfId="12498"/>
    <cellStyle name="40% - Accent5 7 7 4" xfId="4935"/>
    <cellStyle name="40% - Accent5 7 7 4 2" xfId="12247"/>
    <cellStyle name="40% - Accent5 7 7 5" xfId="10149"/>
    <cellStyle name="40% - Accent5 7 8" xfId="2824"/>
    <cellStyle name="40% - Accent5 7 8 2" xfId="5129"/>
    <cellStyle name="40% - Accent5 7 8 2 2" xfId="12441"/>
    <cellStyle name="40% - Accent5 7 8 3" xfId="5177"/>
    <cellStyle name="40% - Accent5 7 8 3 2" xfId="12489"/>
    <cellStyle name="40% - Accent5 7 8 4" xfId="4936"/>
    <cellStyle name="40% - Accent5 7 8 4 2" xfId="12248"/>
    <cellStyle name="40% - Accent5 7 8 5" xfId="10501"/>
    <cellStyle name="40% - Accent5 7 9" xfId="3402"/>
    <cellStyle name="40% - Accent5 7 9 2" xfId="5130"/>
    <cellStyle name="40% - Accent5 7 9 2 2" xfId="12442"/>
    <cellStyle name="40% - Accent5 7 9 3" xfId="5176"/>
    <cellStyle name="40% - Accent5 7 9 3 2" xfId="12488"/>
    <cellStyle name="40% - Accent5 7 9 4" xfId="4937"/>
    <cellStyle name="40% - Accent5 7 9 4 2" xfId="12249"/>
    <cellStyle name="40% - Accent5 7 9 5" xfId="10787"/>
    <cellStyle name="40% - Accent5 8" xfId="519"/>
    <cellStyle name="40% - Accent5 8 10" xfId="4942"/>
    <cellStyle name="40% - Accent5 8 10 2" xfId="12254"/>
    <cellStyle name="40% - Accent5 8 11" xfId="9271"/>
    <cellStyle name="40% - Accent5 8 2" xfId="895"/>
    <cellStyle name="40% - Accent5 8 2 2" xfId="5132"/>
    <cellStyle name="40% - Accent5 8 2 2 2" xfId="12444"/>
    <cellStyle name="40% - Accent5 8 2 3" xfId="5174"/>
    <cellStyle name="40% - Accent5 8 2 3 2" xfId="12486"/>
    <cellStyle name="40% - Accent5 8 2 4" xfId="4943"/>
    <cellStyle name="40% - Accent5 8 2 4 2" xfId="12255"/>
    <cellStyle name="40% - Accent5 8 2 5" xfId="9531"/>
    <cellStyle name="40% - Accent5 8 3" xfId="1337"/>
    <cellStyle name="40% - Accent5 8 3 2" xfId="5133"/>
    <cellStyle name="40% - Accent5 8 3 2 2" xfId="12445"/>
    <cellStyle name="40% - Accent5 8 3 3" xfId="5173"/>
    <cellStyle name="40% - Accent5 8 3 3 2" xfId="12485"/>
    <cellStyle name="40% - Accent5 8 3 4" xfId="4944"/>
    <cellStyle name="40% - Accent5 8 3 4 2" xfId="12256"/>
    <cellStyle name="40% - Accent5 8 3 5" xfId="9727"/>
    <cellStyle name="40% - Accent5 8 4" xfId="2549"/>
    <cellStyle name="40% - Accent5 8 4 2" xfId="5134"/>
    <cellStyle name="40% - Accent5 8 4 2 2" xfId="12446"/>
    <cellStyle name="40% - Accent5 8 4 3" xfId="5172"/>
    <cellStyle name="40% - Accent5 8 4 3 2" xfId="12484"/>
    <cellStyle name="40% - Accent5 8 4 4" xfId="5286"/>
    <cellStyle name="40% - Accent5 8 4 4 2" xfId="12598"/>
    <cellStyle name="40% - Accent5 8 4 5" xfId="10244"/>
    <cellStyle name="40% - Accent5 8 5" xfId="2383"/>
    <cellStyle name="40% - Accent5 8 5 2" xfId="5135"/>
    <cellStyle name="40% - Accent5 8 5 2 2" xfId="12447"/>
    <cellStyle name="40% - Accent5 8 5 3" xfId="5171"/>
    <cellStyle name="40% - Accent5 8 5 3 2" xfId="12483"/>
    <cellStyle name="40% - Accent5 8 5 4" xfId="5287"/>
    <cellStyle name="40% - Accent5 8 5 4 2" xfId="12599"/>
    <cellStyle name="40% - Accent5 8 5 5" xfId="10100"/>
    <cellStyle name="40% - Accent5 8 6" xfId="2795"/>
    <cellStyle name="40% - Accent5 8 6 2" xfId="5136"/>
    <cellStyle name="40% - Accent5 8 6 2 2" xfId="12448"/>
    <cellStyle name="40% - Accent5 8 6 3" xfId="5170"/>
    <cellStyle name="40% - Accent5 8 6 3 2" xfId="12482"/>
    <cellStyle name="40% - Accent5 8 6 4" xfId="5288"/>
    <cellStyle name="40% - Accent5 8 6 4 2" xfId="12600"/>
    <cellStyle name="40% - Accent5 8 6 5" xfId="10475"/>
    <cellStyle name="40% - Accent5 8 7" xfId="3422"/>
    <cellStyle name="40% - Accent5 8 7 2" xfId="5137"/>
    <cellStyle name="40% - Accent5 8 7 2 2" xfId="12449"/>
    <cellStyle name="40% - Accent5 8 7 3" xfId="5169"/>
    <cellStyle name="40% - Accent5 8 7 3 2" xfId="12481"/>
    <cellStyle name="40% - Accent5 8 7 4" xfId="5289"/>
    <cellStyle name="40% - Accent5 8 7 4 2" xfId="12601"/>
    <cellStyle name="40% - Accent5 8 7 5" xfId="10804"/>
    <cellStyle name="40% - Accent5 8 8" xfId="5131"/>
    <cellStyle name="40% - Accent5 8 8 2" xfId="12443"/>
    <cellStyle name="40% - Accent5 8 9" xfId="5175"/>
    <cellStyle name="40% - Accent5 8 9 2" xfId="12487"/>
    <cellStyle name="40% - Accent5 9" xfId="529"/>
    <cellStyle name="40% - Accent5 9 10" xfId="5290"/>
    <cellStyle name="40% - Accent5 9 10 2" xfId="12602"/>
    <cellStyle name="40% - Accent5 9 11" xfId="9279"/>
    <cellStyle name="40% - Accent5 9 2" xfId="905"/>
    <cellStyle name="40% - Accent5 9 2 2" xfId="5139"/>
    <cellStyle name="40% - Accent5 9 2 2 2" xfId="12451"/>
    <cellStyle name="40% - Accent5 9 2 3" xfId="5108"/>
    <cellStyle name="40% - Accent5 9 2 3 2" xfId="12420"/>
    <cellStyle name="40% - Accent5 9 2 4" xfId="5312"/>
    <cellStyle name="40% - Accent5 9 2 4 2" xfId="12624"/>
    <cellStyle name="40% - Accent5 9 2 5" xfId="9540"/>
    <cellStyle name="40% - Accent5 9 3" xfId="1346"/>
    <cellStyle name="40% - Accent5 9 3 2" xfId="5140"/>
    <cellStyle name="40% - Accent5 9 3 2 2" xfId="12452"/>
    <cellStyle name="40% - Accent5 9 3 3" xfId="5107"/>
    <cellStyle name="40% - Accent5 9 3 3 2" xfId="12419"/>
    <cellStyle name="40% - Accent5 9 3 4" xfId="5313"/>
    <cellStyle name="40% - Accent5 9 3 4 2" xfId="12625"/>
    <cellStyle name="40% - Accent5 9 3 5" xfId="9735"/>
    <cellStyle name="40% - Accent5 9 4" xfId="2559"/>
    <cellStyle name="40% - Accent5 9 4 2" xfId="5141"/>
    <cellStyle name="40% - Accent5 9 4 2 2" xfId="12453"/>
    <cellStyle name="40% - Accent5 9 4 3" xfId="5106"/>
    <cellStyle name="40% - Accent5 9 4 3 2" xfId="12418"/>
    <cellStyle name="40% - Accent5 9 4 4" xfId="5314"/>
    <cellStyle name="40% - Accent5 9 4 4 2" xfId="12626"/>
    <cellStyle name="40% - Accent5 9 4 5" xfId="10254"/>
    <cellStyle name="40% - Accent5 9 5" xfId="2282"/>
    <cellStyle name="40% - Accent5 9 5 2" xfId="5142"/>
    <cellStyle name="40% - Accent5 9 5 2 2" xfId="12454"/>
    <cellStyle name="40% - Accent5 9 5 3" xfId="5105"/>
    <cellStyle name="40% - Accent5 9 5 3 2" xfId="12417"/>
    <cellStyle name="40% - Accent5 9 5 4" xfId="5315"/>
    <cellStyle name="40% - Accent5 9 5 4 2" xfId="12627"/>
    <cellStyle name="40% - Accent5 9 5 5" xfId="10002"/>
    <cellStyle name="40% - Accent5 9 6" xfId="2398"/>
    <cellStyle name="40% - Accent5 9 6 2" xfId="5143"/>
    <cellStyle name="40% - Accent5 9 6 2 2" xfId="12455"/>
    <cellStyle name="40% - Accent5 9 6 3" xfId="5083"/>
    <cellStyle name="40% - Accent5 9 6 3 2" xfId="12395"/>
    <cellStyle name="40% - Accent5 9 6 4" xfId="5320"/>
    <cellStyle name="40% - Accent5 9 6 4 2" xfId="12632"/>
    <cellStyle name="40% - Accent5 9 6 5" xfId="10113"/>
    <cellStyle name="40% - Accent5 9 7" xfId="3431"/>
    <cellStyle name="40% - Accent5 9 7 2" xfId="5144"/>
    <cellStyle name="40% - Accent5 9 7 2 2" xfId="12456"/>
    <cellStyle name="40% - Accent5 9 7 3" xfId="5082"/>
    <cellStyle name="40% - Accent5 9 7 3 2" xfId="12394"/>
    <cellStyle name="40% - Accent5 9 7 4" xfId="5321"/>
    <cellStyle name="40% - Accent5 9 7 4 2" xfId="12633"/>
    <cellStyle name="40% - Accent5 9 7 5" xfId="10812"/>
    <cellStyle name="40% - Accent5 9 8" xfId="5138"/>
    <cellStyle name="40% - Accent5 9 8 2" xfId="12450"/>
    <cellStyle name="40% - Accent5 9 9" xfId="5109"/>
    <cellStyle name="40% - Accent5 9 9 2" xfId="12421"/>
    <cellStyle name="40% - Accent6" xfId="31" builtinId="51" customBuiltin="1"/>
    <cellStyle name="40% - Accent6 10" xfId="668"/>
    <cellStyle name="40% - Accent6 10 10" xfId="5323"/>
    <cellStyle name="40% - Accent6 10 10 2" xfId="12635"/>
    <cellStyle name="40% - Accent6 10 11" xfId="9408"/>
    <cellStyle name="40% - Accent6 10 2" xfId="1038"/>
    <cellStyle name="40% - Accent6 10 2 2" xfId="5147"/>
    <cellStyle name="40% - Accent6 10 2 2 2" xfId="12459"/>
    <cellStyle name="40% - Accent6 10 2 3" xfId="5075"/>
    <cellStyle name="40% - Accent6 10 2 3 2" xfId="12387"/>
    <cellStyle name="40% - Accent6 10 2 4" xfId="5345"/>
    <cellStyle name="40% - Accent6 10 2 4 2" xfId="12657"/>
    <cellStyle name="40% - Accent6 10 2 5" xfId="9667"/>
    <cellStyle name="40% - Accent6 10 3" xfId="1486"/>
    <cellStyle name="40% - Accent6 10 3 2" xfId="5148"/>
    <cellStyle name="40% - Accent6 10 3 2 2" xfId="12460"/>
    <cellStyle name="40% - Accent6 10 3 3" xfId="5074"/>
    <cellStyle name="40% - Accent6 10 3 3 2" xfId="12386"/>
    <cellStyle name="40% - Accent6 10 3 4" xfId="5346"/>
    <cellStyle name="40% - Accent6 10 3 4 2" xfId="12658"/>
    <cellStyle name="40% - Accent6 10 3 5" xfId="9868"/>
    <cellStyle name="40% - Accent6 10 4" xfId="2702"/>
    <cellStyle name="40% - Accent6 10 4 2" xfId="5149"/>
    <cellStyle name="40% - Accent6 10 4 2 2" xfId="12461"/>
    <cellStyle name="40% - Accent6 10 4 3" xfId="5073"/>
    <cellStyle name="40% - Accent6 10 4 3 2" xfId="12385"/>
    <cellStyle name="40% - Accent6 10 4 4" xfId="5347"/>
    <cellStyle name="40% - Accent6 10 4 4 2" xfId="12659"/>
    <cellStyle name="40% - Accent6 10 4 5" xfId="10395"/>
    <cellStyle name="40% - Accent6 10 5" xfId="2925"/>
    <cellStyle name="40% - Accent6 10 5 2" xfId="5150"/>
    <cellStyle name="40% - Accent6 10 5 2 2" xfId="12462"/>
    <cellStyle name="40% - Accent6 10 5 3" xfId="5072"/>
    <cellStyle name="40% - Accent6 10 5 3 2" xfId="12384"/>
    <cellStyle name="40% - Accent6 10 5 4" xfId="5356"/>
    <cellStyle name="40% - Accent6 10 5 4 2" xfId="12668"/>
    <cellStyle name="40% - Accent6 10 5 5" xfId="10593"/>
    <cellStyle name="40% - Accent6 10 6" xfId="3039"/>
    <cellStyle name="40% - Accent6 10 6 2" xfId="5151"/>
    <cellStyle name="40% - Accent6 10 6 2 2" xfId="12463"/>
    <cellStyle name="40% - Accent6 10 6 3" xfId="5050"/>
    <cellStyle name="40% - Accent6 10 6 3 2" xfId="12362"/>
    <cellStyle name="40% - Accent6 10 6 4" xfId="5357"/>
    <cellStyle name="40% - Accent6 10 6 4 2" xfId="12669"/>
    <cellStyle name="40% - Accent6 10 6 5" xfId="10685"/>
    <cellStyle name="40% - Accent6 10 7" xfId="3569"/>
    <cellStyle name="40% - Accent6 10 7 2" xfId="5152"/>
    <cellStyle name="40% - Accent6 10 7 2 2" xfId="12464"/>
    <cellStyle name="40% - Accent6 10 7 3" xfId="5049"/>
    <cellStyle name="40% - Accent6 10 7 3 2" xfId="12361"/>
    <cellStyle name="40% - Accent6 10 7 4" xfId="5358"/>
    <cellStyle name="40% - Accent6 10 7 4 2" xfId="12670"/>
    <cellStyle name="40% - Accent6 10 7 5" xfId="10945"/>
    <cellStyle name="40% - Accent6 10 8" xfId="5146"/>
    <cellStyle name="40% - Accent6 10 8 2" xfId="12458"/>
    <cellStyle name="40% - Accent6 10 9" xfId="5080"/>
    <cellStyle name="40% - Accent6 10 9 2" xfId="12392"/>
    <cellStyle name="40% - Accent6 11" xfId="678"/>
    <cellStyle name="40% - Accent6 11 10" xfId="5359"/>
    <cellStyle name="40% - Accent6 11 10 2" xfId="12671"/>
    <cellStyle name="40% - Accent6 11 11" xfId="9418"/>
    <cellStyle name="40% - Accent6 11 2" xfId="1048"/>
    <cellStyle name="40% - Accent6 11 2 2" xfId="5154"/>
    <cellStyle name="40% - Accent6 11 2 2 2" xfId="12466"/>
    <cellStyle name="40% - Accent6 11 2 3" xfId="5039"/>
    <cellStyle name="40% - Accent6 11 2 3 2" xfId="12351"/>
    <cellStyle name="40% - Accent6 11 2 4" xfId="5360"/>
    <cellStyle name="40% - Accent6 11 2 4 2" xfId="12672"/>
    <cellStyle name="40% - Accent6 11 2 5" xfId="9677"/>
    <cellStyle name="40% - Accent6 11 3" xfId="1496"/>
    <cellStyle name="40% - Accent6 11 3 2" xfId="5155"/>
    <cellStyle name="40% - Accent6 11 3 2 2" xfId="12467"/>
    <cellStyle name="40% - Accent6 11 3 3" xfId="5038"/>
    <cellStyle name="40% - Accent6 11 3 3 2" xfId="12350"/>
    <cellStyle name="40% - Accent6 11 3 4" xfId="5361"/>
    <cellStyle name="40% - Accent6 11 3 4 2" xfId="12673"/>
    <cellStyle name="40% - Accent6 11 3 5" xfId="9878"/>
    <cellStyle name="40% - Accent6 11 4" xfId="2712"/>
    <cellStyle name="40% - Accent6 11 4 2" xfId="5156"/>
    <cellStyle name="40% - Accent6 11 4 2 2" xfId="12468"/>
    <cellStyle name="40% - Accent6 11 4 3" xfId="5037"/>
    <cellStyle name="40% - Accent6 11 4 3 2" xfId="12349"/>
    <cellStyle name="40% - Accent6 11 4 4" xfId="5362"/>
    <cellStyle name="40% - Accent6 11 4 4 2" xfId="12674"/>
    <cellStyle name="40% - Accent6 11 4 5" xfId="10405"/>
    <cellStyle name="40% - Accent6 11 5" xfId="2935"/>
    <cellStyle name="40% - Accent6 11 5 2" xfId="5157"/>
    <cellStyle name="40% - Accent6 11 5 2 2" xfId="12469"/>
    <cellStyle name="40% - Accent6 11 5 3" xfId="5036"/>
    <cellStyle name="40% - Accent6 11 5 3 2" xfId="12348"/>
    <cellStyle name="40% - Accent6 11 5 4" xfId="5363"/>
    <cellStyle name="40% - Accent6 11 5 4 2" xfId="12675"/>
    <cellStyle name="40% - Accent6 11 5 5" xfId="10603"/>
    <cellStyle name="40% - Accent6 11 6" xfId="3049"/>
    <cellStyle name="40% - Accent6 11 6 2" xfId="5158"/>
    <cellStyle name="40% - Accent6 11 6 2 2" xfId="12470"/>
    <cellStyle name="40% - Accent6 11 6 3" xfId="5035"/>
    <cellStyle name="40% - Accent6 11 6 3 2" xfId="12347"/>
    <cellStyle name="40% - Accent6 11 6 4" xfId="5364"/>
    <cellStyle name="40% - Accent6 11 6 4 2" xfId="12676"/>
    <cellStyle name="40% - Accent6 11 6 5" xfId="10695"/>
    <cellStyle name="40% - Accent6 11 7" xfId="3579"/>
    <cellStyle name="40% - Accent6 11 7 2" xfId="5159"/>
    <cellStyle name="40% - Accent6 11 7 2 2" xfId="12471"/>
    <cellStyle name="40% - Accent6 11 7 3" xfId="5034"/>
    <cellStyle name="40% - Accent6 11 7 3 2" xfId="12346"/>
    <cellStyle name="40% - Accent6 11 7 4" xfId="5424"/>
    <cellStyle name="40% - Accent6 11 7 4 2" xfId="12736"/>
    <cellStyle name="40% - Accent6 11 7 5" xfId="10955"/>
    <cellStyle name="40% - Accent6 11 8" xfId="5153"/>
    <cellStyle name="40% - Accent6 11 8 2" xfId="12465"/>
    <cellStyle name="40% - Accent6 11 9" xfId="5048"/>
    <cellStyle name="40% - Accent6 11 9 2" xfId="12360"/>
    <cellStyle name="40% - Accent6 12" xfId="685"/>
    <cellStyle name="40% - Accent6 12 10" xfId="5425"/>
    <cellStyle name="40% - Accent6 12 10 2" xfId="12737"/>
    <cellStyle name="40% - Accent6 12 11" xfId="9425"/>
    <cellStyle name="40% - Accent6 12 2" xfId="1055"/>
    <cellStyle name="40% - Accent6 12 2 2" xfId="5161"/>
    <cellStyle name="40% - Accent6 12 2 2 2" xfId="12473"/>
    <cellStyle name="40% - Accent6 12 2 3" xfId="5032"/>
    <cellStyle name="40% - Accent6 12 2 3 2" xfId="12344"/>
    <cellStyle name="40% - Accent6 12 2 4" xfId="5426"/>
    <cellStyle name="40% - Accent6 12 2 4 2" xfId="12738"/>
    <cellStyle name="40% - Accent6 12 2 5" xfId="9684"/>
    <cellStyle name="40% - Accent6 12 3" xfId="1503"/>
    <cellStyle name="40% - Accent6 12 3 2" xfId="5162"/>
    <cellStyle name="40% - Accent6 12 3 2 2" xfId="12474"/>
    <cellStyle name="40% - Accent6 12 3 3" xfId="5031"/>
    <cellStyle name="40% - Accent6 12 3 3 2" xfId="12343"/>
    <cellStyle name="40% - Accent6 12 3 4" xfId="5427"/>
    <cellStyle name="40% - Accent6 12 3 4 2" xfId="12739"/>
    <cellStyle name="40% - Accent6 12 3 5" xfId="9885"/>
    <cellStyle name="40% - Accent6 12 4" xfId="2719"/>
    <cellStyle name="40% - Accent6 12 4 2" xfId="5163"/>
    <cellStyle name="40% - Accent6 12 4 2 2" xfId="12475"/>
    <cellStyle name="40% - Accent6 12 4 3" xfId="4971"/>
    <cellStyle name="40% - Accent6 12 4 3 2" xfId="12283"/>
    <cellStyle name="40% - Accent6 12 4 4" xfId="5428"/>
    <cellStyle name="40% - Accent6 12 4 4 2" xfId="12740"/>
    <cellStyle name="40% - Accent6 12 4 5" xfId="10412"/>
    <cellStyle name="40% - Accent6 12 5" xfId="2942"/>
    <cellStyle name="40% - Accent6 12 5 2" xfId="5164"/>
    <cellStyle name="40% - Accent6 12 5 2 2" xfId="12476"/>
    <cellStyle name="40% - Accent6 12 5 3" xfId="4970"/>
    <cellStyle name="40% - Accent6 12 5 3 2" xfId="12282"/>
    <cellStyle name="40% - Accent6 12 5 4" xfId="5450"/>
    <cellStyle name="40% - Accent6 12 5 4 2" xfId="12762"/>
    <cellStyle name="40% - Accent6 12 5 5" xfId="10610"/>
    <cellStyle name="40% - Accent6 12 6" xfId="3056"/>
    <cellStyle name="40% - Accent6 12 6 2" xfId="5165"/>
    <cellStyle name="40% - Accent6 12 6 2 2" xfId="12477"/>
    <cellStyle name="40% - Accent6 12 6 3" xfId="4969"/>
    <cellStyle name="40% - Accent6 12 6 3 2" xfId="12281"/>
    <cellStyle name="40% - Accent6 12 6 4" xfId="5451"/>
    <cellStyle name="40% - Accent6 12 6 4 2" xfId="12763"/>
    <cellStyle name="40% - Accent6 12 6 5" xfId="10702"/>
    <cellStyle name="40% - Accent6 12 7" xfId="3586"/>
    <cellStyle name="40% - Accent6 12 7 2" xfId="5166"/>
    <cellStyle name="40% - Accent6 12 7 2 2" xfId="12478"/>
    <cellStyle name="40% - Accent6 12 7 3" xfId="4968"/>
    <cellStyle name="40% - Accent6 12 7 3 2" xfId="12280"/>
    <cellStyle name="40% - Accent6 12 7 4" xfId="5452"/>
    <cellStyle name="40% - Accent6 12 7 4 2" xfId="12764"/>
    <cellStyle name="40% - Accent6 12 7 5" xfId="10962"/>
    <cellStyle name="40% - Accent6 12 8" xfId="5160"/>
    <cellStyle name="40% - Accent6 12 8 2" xfId="12472"/>
    <cellStyle name="40% - Accent6 12 9" xfId="5033"/>
    <cellStyle name="40% - Accent6 12 9 2" xfId="12345"/>
    <cellStyle name="40% - Accent6 13" xfId="711"/>
    <cellStyle name="40% - Accent6 13 2" xfId="5167"/>
    <cellStyle name="40% - Accent6 13 2 2" xfId="12479"/>
    <cellStyle name="40% - Accent6 13 3" xfId="4967"/>
    <cellStyle name="40% - Accent6 13 3 2" xfId="12279"/>
    <cellStyle name="40% - Accent6 13 4" xfId="5453"/>
    <cellStyle name="40% - Accent6 13 4 2" xfId="12765"/>
    <cellStyle name="40% - Accent6 13 5" xfId="9443"/>
    <cellStyle name="40% - Accent6 14" xfId="799"/>
    <cellStyle name="40% - Accent6 14 2" xfId="5168"/>
    <cellStyle name="40% - Accent6 14 2 2" xfId="12480"/>
    <cellStyle name="40% - Accent6 14 3" xfId="4945"/>
    <cellStyle name="40% - Accent6 14 3 2" xfId="12257"/>
    <cellStyle name="40% - Accent6 14 4" xfId="5458"/>
    <cellStyle name="40% - Accent6 14 4 2" xfId="12770"/>
    <cellStyle name="40% - Accent6 14 5" xfId="9473"/>
    <cellStyle name="40% - Accent6 15" xfId="1287"/>
    <cellStyle name="40% - Accent6 16" xfId="1561"/>
    <cellStyle name="40% - Accent6 17" xfId="1542"/>
    <cellStyle name="40% - Accent6 18" xfId="686"/>
    <cellStyle name="40% - Accent6 19" xfId="1595"/>
    <cellStyle name="40% - Accent6 2" xfId="328"/>
    <cellStyle name="40% - Accent6 2 2" xfId="1777"/>
    <cellStyle name="40% - Accent6 2 3" xfId="1778"/>
    <cellStyle name="40% - Accent6 20" xfId="1636"/>
    <cellStyle name="40% - Accent6 21" xfId="1776"/>
    <cellStyle name="40% - Accent6 21 2" xfId="5178"/>
    <cellStyle name="40% - Accent6 21 2 2" xfId="12490"/>
    <cellStyle name="40% - Accent6 21 3" xfId="4910"/>
    <cellStyle name="40% - Accent6 21 3 2" xfId="12222"/>
    <cellStyle name="40% - Accent6 21 4" xfId="5488"/>
    <cellStyle name="40% - Accent6 21 4 2" xfId="12800"/>
    <cellStyle name="40% - Accent6 21 5" xfId="9911"/>
    <cellStyle name="40% - Accent6 22" xfId="1747"/>
    <cellStyle name="40% - Accent6 22 2" xfId="5179"/>
    <cellStyle name="40% - Accent6 22 2 2" xfId="12491"/>
    <cellStyle name="40% - Accent6 22 3" xfId="4901"/>
    <cellStyle name="40% - Accent6 22 3 2" xfId="12213"/>
    <cellStyle name="40% - Accent6 22 4" xfId="5489"/>
    <cellStyle name="40% - Accent6 22 4 2" xfId="12801"/>
    <cellStyle name="40% - Accent6 22 5" xfId="9904"/>
    <cellStyle name="40% - Accent6 23" xfId="2096"/>
    <cellStyle name="40% - Accent6 23 2" xfId="5180"/>
    <cellStyle name="40% - Accent6 23 2 2" xfId="12492"/>
    <cellStyle name="40% - Accent6 23 3" xfId="4900"/>
    <cellStyle name="40% - Accent6 23 3 2" xfId="12212"/>
    <cellStyle name="40% - Accent6 23 4" xfId="5490"/>
    <cellStyle name="40% - Accent6 23 4 2" xfId="12802"/>
    <cellStyle name="40% - Accent6 23 5" xfId="9949"/>
    <cellStyle name="40% - Accent6 24" xfId="1854"/>
    <cellStyle name="40% - Accent6 24 2" xfId="5181"/>
    <cellStyle name="40% - Accent6 24 2 2" xfId="12493"/>
    <cellStyle name="40% - Accent6 24 3" xfId="4899"/>
    <cellStyle name="40% - Accent6 24 3 2" xfId="12211"/>
    <cellStyle name="40% - Accent6 24 4" xfId="5491"/>
    <cellStyle name="40% - Accent6 24 4 2" xfId="12803"/>
    <cellStyle name="40% - Accent6 24 5" xfId="9920"/>
    <cellStyle name="40% - Accent6 25" xfId="2318"/>
    <cellStyle name="40% - Accent6 25 2" xfId="5182"/>
    <cellStyle name="40% - Accent6 25 2 2" xfId="12494"/>
    <cellStyle name="40% - Accent6 25 3" xfId="4898"/>
    <cellStyle name="40% - Accent6 25 3 2" xfId="12210"/>
    <cellStyle name="40% - Accent6 25 4" xfId="5492"/>
    <cellStyle name="40% - Accent6 25 4 2" xfId="12804"/>
    <cellStyle name="40% - Accent6 25 5" xfId="10038"/>
    <cellStyle name="40% - Accent6 26" xfId="2574"/>
    <cellStyle name="40% - Accent6 26 2" xfId="5183"/>
    <cellStyle name="40% - Accent6 26 2 2" xfId="12495"/>
    <cellStyle name="40% - Accent6 26 3" xfId="4897"/>
    <cellStyle name="40% - Accent6 26 3 2" xfId="12209"/>
    <cellStyle name="40% - Accent6 26 4" xfId="5493"/>
    <cellStyle name="40% - Accent6 26 4 2" xfId="12805"/>
    <cellStyle name="40% - Accent6 26 5" xfId="10269"/>
    <cellStyle name="40% - Accent6 27" xfId="2371"/>
    <cellStyle name="40% - Accent6 27 2" xfId="5184"/>
    <cellStyle name="40% - Accent6 27 2 2" xfId="12496"/>
    <cellStyle name="40% - Accent6 27 3" xfId="4896"/>
    <cellStyle name="40% - Accent6 27 3 2" xfId="12208"/>
    <cellStyle name="40% - Accent6 27 4" xfId="5553"/>
    <cellStyle name="40% - Accent6 27 4 2" xfId="12865"/>
    <cellStyle name="40% - Accent6 27 5" xfId="10088"/>
    <cellStyle name="40% - Accent6 28" xfId="3324"/>
    <cellStyle name="40% - Accent6 28 2" xfId="5185"/>
    <cellStyle name="40% - Accent6 28 2 2" xfId="12497"/>
    <cellStyle name="40% - Accent6 28 3" xfId="4895"/>
    <cellStyle name="40% - Accent6 28 3 2" xfId="12207"/>
    <cellStyle name="40% - Accent6 28 4" xfId="5554"/>
    <cellStyle name="40% - Accent6 28 4 2" xfId="12866"/>
    <cellStyle name="40% - Accent6 28 5" xfId="10742"/>
    <cellStyle name="40% - Accent6 29" xfId="5145"/>
    <cellStyle name="40% - Accent6 29 2" xfId="12457"/>
    <cellStyle name="40% - Accent6 3" xfId="329"/>
    <cellStyle name="40% - Accent6 3 2" xfId="1780"/>
    <cellStyle name="40% - Accent6 3 3" xfId="1781"/>
    <cellStyle name="40% - Accent6 30" xfId="5081"/>
    <cellStyle name="40% - Accent6 30 2" xfId="12393"/>
    <cellStyle name="40% - Accent6 31" xfId="5322"/>
    <cellStyle name="40% - Accent6 31 2" xfId="12634"/>
    <cellStyle name="40% - Accent6 32" xfId="9173"/>
    <cellStyle name="40% - Accent6 4" xfId="412"/>
    <cellStyle name="40% - Accent6 4 10" xfId="2430"/>
    <cellStyle name="40% - Accent6 4 10 2" xfId="5190"/>
    <cellStyle name="40% - Accent6 4 10 2 2" xfId="12502"/>
    <cellStyle name="40% - Accent6 4 10 3" xfId="4831"/>
    <cellStyle name="40% - Accent6 4 10 3 2" xfId="12143"/>
    <cellStyle name="40% - Accent6 4 10 4" xfId="5577"/>
    <cellStyle name="40% - Accent6 4 10 4 2" xfId="12889"/>
    <cellStyle name="40% - Accent6 4 10 5" xfId="10138"/>
    <cellStyle name="40% - Accent6 4 11" xfId="2755"/>
    <cellStyle name="40% - Accent6 4 11 2" xfId="5191"/>
    <cellStyle name="40% - Accent6 4 11 2 2" xfId="12503"/>
    <cellStyle name="40% - Accent6 4 11 3" xfId="4830"/>
    <cellStyle name="40% - Accent6 4 11 3 2" xfId="12142"/>
    <cellStyle name="40% - Accent6 4 11 4" xfId="5578"/>
    <cellStyle name="40% - Accent6 4 11 4 2" xfId="12890"/>
    <cellStyle name="40% - Accent6 4 11 5" xfId="10438"/>
    <cellStyle name="40% - Accent6 4 12" xfId="2962"/>
    <cellStyle name="40% - Accent6 4 12 2" xfId="5192"/>
    <cellStyle name="40% - Accent6 4 12 2 2" xfId="12504"/>
    <cellStyle name="40% - Accent6 4 12 3" xfId="4829"/>
    <cellStyle name="40% - Accent6 4 12 3 2" xfId="12141"/>
    <cellStyle name="40% - Accent6 4 12 4" xfId="5579"/>
    <cellStyle name="40% - Accent6 4 12 4 2" xfId="12891"/>
    <cellStyle name="40% - Accent6 4 12 5" xfId="10620"/>
    <cellStyle name="40% - Accent6 4 13" xfId="3363"/>
    <cellStyle name="40% - Accent6 4 13 2" xfId="5193"/>
    <cellStyle name="40% - Accent6 4 13 2 2" xfId="12505"/>
    <cellStyle name="40% - Accent6 4 13 3" xfId="4807"/>
    <cellStyle name="40% - Accent6 4 13 3 2" xfId="12119"/>
    <cellStyle name="40% - Accent6 4 13 4" xfId="5584"/>
    <cellStyle name="40% - Accent6 4 13 4 2" xfId="12896"/>
    <cellStyle name="40% - Accent6 4 13 5" xfId="10757"/>
    <cellStyle name="40% - Accent6 4 14" xfId="5189"/>
    <cellStyle name="40% - Accent6 4 14 2" xfId="12501"/>
    <cellStyle name="40% - Accent6 4 15" xfId="4832"/>
    <cellStyle name="40% - Accent6 4 15 2" xfId="12144"/>
    <cellStyle name="40% - Accent6 4 16" xfId="5576"/>
    <cellStyle name="40% - Accent6 4 16 2" xfId="12888"/>
    <cellStyle name="40% - Accent6 4 17" xfId="9225"/>
    <cellStyle name="40% - Accent6 4 2" xfId="567"/>
    <cellStyle name="40% - Accent6 4 2 10" xfId="2770"/>
    <cellStyle name="40% - Accent6 4 2 10 2" xfId="5195"/>
    <cellStyle name="40% - Accent6 4 2 10 2 2" xfId="12507"/>
    <cellStyle name="40% - Accent6 4 2 10 3" xfId="4805"/>
    <cellStyle name="40% - Accent6 4 2 10 3 2" xfId="12117"/>
    <cellStyle name="40% - Accent6 4 2 10 4" xfId="5586"/>
    <cellStyle name="40% - Accent6 4 2 10 4 2" xfId="12898"/>
    <cellStyle name="40% - Accent6 4 2 10 5" xfId="10452"/>
    <cellStyle name="40% - Accent6 4 2 11" xfId="3465"/>
    <cellStyle name="40% - Accent6 4 2 11 2" xfId="5196"/>
    <cellStyle name="40% - Accent6 4 2 11 2 2" xfId="12508"/>
    <cellStyle name="40% - Accent6 4 2 11 3" xfId="4804"/>
    <cellStyle name="40% - Accent6 4 2 11 3 2" xfId="12116"/>
    <cellStyle name="40% - Accent6 4 2 11 4" xfId="5587"/>
    <cellStyle name="40% - Accent6 4 2 11 4 2" xfId="12899"/>
    <cellStyle name="40% - Accent6 4 2 11 5" xfId="10843"/>
    <cellStyle name="40% - Accent6 4 2 12" xfId="5194"/>
    <cellStyle name="40% - Accent6 4 2 12 2" xfId="12506"/>
    <cellStyle name="40% - Accent6 4 2 13" xfId="4806"/>
    <cellStyle name="40% - Accent6 4 2 13 2" xfId="12118"/>
    <cellStyle name="40% - Accent6 4 2 14" xfId="5585"/>
    <cellStyle name="40% - Accent6 4 2 14 2" xfId="12897"/>
    <cellStyle name="40% - Accent6 4 2 15" xfId="9310"/>
    <cellStyle name="40% - Accent6 4 2 2" xfId="940"/>
    <cellStyle name="40% - Accent6 4 2 2 2" xfId="5197"/>
    <cellStyle name="40% - Accent6 4 2 2 2 2" xfId="12509"/>
    <cellStyle name="40% - Accent6 4 2 2 3" xfId="4799"/>
    <cellStyle name="40% - Accent6 4 2 2 3 2" xfId="12111"/>
    <cellStyle name="40% - Accent6 4 2 2 4" xfId="5609"/>
    <cellStyle name="40% - Accent6 4 2 2 4 2" xfId="12921"/>
    <cellStyle name="40% - Accent6 4 2 2 5" xfId="9572"/>
    <cellStyle name="40% - Accent6 4 2 3" xfId="1383"/>
    <cellStyle name="40% - Accent6 4 2 3 2" xfId="5198"/>
    <cellStyle name="40% - Accent6 4 2 3 2 2" xfId="12510"/>
    <cellStyle name="40% - Accent6 4 2 3 3" xfId="4798"/>
    <cellStyle name="40% - Accent6 4 2 3 3 2" xfId="12110"/>
    <cellStyle name="40% - Accent6 4 2 3 4" xfId="5610"/>
    <cellStyle name="40% - Accent6 4 2 3 4 2" xfId="12922"/>
    <cellStyle name="40% - Accent6 4 2 3 5" xfId="9766"/>
    <cellStyle name="40% - Accent6 4 2 4" xfId="1783"/>
    <cellStyle name="40% - Accent6 4 2 4 2" xfId="5199"/>
    <cellStyle name="40% - Accent6 4 2 4 2 2" xfId="12511"/>
    <cellStyle name="40% - Accent6 4 2 4 3" xfId="4797"/>
    <cellStyle name="40% - Accent6 4 2 4 3 2" xfId="12109"/>
    <cellStyle name="40% - Accent6 4 2 4 4" xfId="5611"/>
    <cellStyle name="40% - Accent6 4 2 4 4 2" xfId="12923"/>
    <cellStyle name="40% - Accent6 4 2 4 5" xfId="9912"/>
    <cellStyle name="40% - Accent6 4 2 5" xfId="1708"/>
    <cellStyle name="40% - Accent6 4 2 5 2" xfId="5200"/>
    <cellStyle name="40% - Accent6 4 2 5 2 2" xfId="12512"/>
    <cellStyle name="40% - Accent6 4 2 5 3" xfId="4796"/>
    <cellStyle name="40% - Accent6 4 2 5 3 2" xfId="12108"/>
    <cellStyle name="40% - Accent6 4 2 5 4" xfId="5620"/>
    <cellStyle name="40% - Accent6 4 2 5 4 2" xfId="12932"/>
    <cellStyle name="40% - Accent6 4 2 5 5" xfId="9895"/>
    <cellStyle name="40% - Accent6 4 2 6" xfId="2093"/>
    <cellStyle name="40% - Accent6 4 2 6 2" xfId="5201"/>
    <cellStyle name="40% - Accent6 4 2 6 2 2" xfId="12513"/>
    <cellStyle name="40% - Accent6 4 2 6 3" xfId="4774"/>
    <cellStyle name="40% - Accent6 4 2 6 3 2" xfId="12086"/>
    <cellStyle name="40% - Accent6 4 2 6 4" xfId="5621"/>
    <cellStyle name="40% - Accent6 4 2 6 4 2" xfId="12933"/>
    <cellStyle name="40% - Accent6 4 2 6 5" xfId="9948"/>
    <cellStyle name="40% - Accent6 4 2 7" xfId="1811"/>
    <cellStyle name="40% - Accent6 4 2 7 2" xfId="5202"/>
    <cellStyle name="40% - Accent6 4 2 7 2 2" xfId="12514"/>
    <cellStyle name="40% - Accent6 4 2 7 3" xfId="4773"/>
    <cellStyle name="40% - Accent6 4 2 7 3 2" xfId="12085"/>
    <cellStyle name="40% - Accent6 4 2 7 4" xfId="5622"/>
    <cellStyle name="40% - Accent6 4 2 7 4 2" xfId="12934"/>
    <cellStyle name="40% - Accent6 4 2 7 5" xfId="9915"/>
    <cellStyle name="40% - Accent6 4 2 8" xfId="2597"/>
    <cellStyle name="40% - Accent6 4 2 8 2" xfId="5203"/>
    <cellStyle name="40% - Accent6 4 2 8 2 2" xfId="12515"/>
    <cellStyle name="40% - Accent6 4 2 8 3" xfId="4772"/>
    <cellStyle name="40% - Accent6 4 2 8 3 2" xfId="12084"/>
    <cellStyle name="40% - Accent6 4 2 8 4" xfId="5623"/>
    <cellStyle name="40% - Accent6 4 2 8 4 2" xfId="12935"/>
    <cellStyle name="40% - Accent6 4 2 8 5" xfId="10291"/>
    <cellStyle name="40% - Accent6 4 2 9" xfId="2360"/>
    <cellStyle name="40% - Accent6 4 2 9 2" xfId="5204"/>
    <cellStyle name="40% - Accent6 4 2 9 2 2" xfId="12516"/>
    <cellStyle name="40% - Accent6 4 2 9 3" xfId="4763"/>
    <cellStyle name="40% - Accent6 4 2 9 3 2" xfId="12075"/>
    <cellStyle name="40% - Accent6 4 2 9 4" xfId="5624"/>
    <cellStyle name="40% - Accent6 4 2 9 4 2" xfId="12936"/>
    <cellStyle name="40% - Accent6 4 2 9 5" xfId="10078"/>
    <cellStyle name="40% - Accent6 4 3" xfId="534"/>
    <cellStyle name="40% - Accent6 4 3 10" xfId="2724"/>
    <cellStyle name="40% - Accent6 4 3 10 2" xfId="5206"/>
    <cellStyle name="40% - Accent6 4 3 10 2 2" xfId="12518"/>
    <cellStyle name="40% - Accent6 4 3 10 3" xfId="4761"/>
    <cellStyle name="40% - Accent6 4 3 10 3 2" xfId="12073"/>
    <cellStyle name="40% - Accent6 4 3 10 4" xfId="5626"/>
    <cellStyle name="40% - Accent6 4 3 10 4 2" xfId="12938"/>
    <cellStyle name="40% - Accent6 4 3 10 5" xfId="10414"/>
    <cellStyle name="40% - Accent6 4 3 11" xfId="3436"/>
    <cellStyle name="40% - Accent6 4 3 11 2" xfId="5207"/>
    <cellStyle name="40% - Accent6 4 3 11 2 2" xfId="12519"/>
    <cellStyle name="40% - Accent6 4 3 11 3" xfId="4760"/>
    <cellStyle name="40% - Accent6 4 3 11 3 2" xfId="12072"/>
    <cellStyle name="40% - Accent6 4 3 11 4" xfId="5627"/>
    <cellStyle name="40% - Accent6 4 3 11 4 2" xfId="12939"/>
    <cellStyle name="40% - Accent6 4 3 11 5" xfId="10817"/>
    <cellStyle name="40% - Accent6 4 3 12" xfId="5205"/>
    <cellStyle name="40% - Accent6 4 3 12 2" xfId="12517"/>
    <cellStyle name="40% - Accent6 4 3 13" xfId="4762"/>
    <cellStyle name="40% - Accent6 4 3 13 2" xfId="12074"/>
    <cellStyle name="40% - Accent6 4 3 14" xfId="5625"/>
    <cellStyle name="40% - Accent6 4 3 14 2" xfId="12937"/>
    <cellStyle name="40% - Accent6 4 3 15" xfId="9284"/>
    <cellStyle name="40% - Accent6 4 3 2" xfId="910"/>
    <cellStyle name="40% - Accent6 4 3 2 2" xfId="5208"/>
    <cellStyle name="40% - Accent6 4 3 2 2 2" xfId="12520"/>
    <cellStyle name="40% - Accent6 4 3 2 3" xfId="4759"/>
    <cellStyle name="40% - Accent6 4 3 2 3 2" xfId="12071"/>
    <cellStyle name="40% - Accent6 4 3 2 4" xfId="5628"/>
    <cellStyle name="40% - Accent6 4 3 2 4 2" xfId="12940"/>
    <cellStyle name="40% - Accent6 4 3 2 5" xfId="9545"/>
    <cellStyle name="40% - Accent6 4 3 3" xfId="1351"/>
    <cellStyle name="40% - Accent6 4 3 3 2" xfId="5209"/>
    <cellStyle name="40% - Accent6 4 3 3 2 2" xfId="12521"/>
    <cellStyle name="40% - Accent6 4 3 3 3" xfId="4758"/>
    <cellStyle name="40% - Accent6 4 3 3 3 2" xfId="12070"/>
    <cellStyle name="40% - Accent6 4 3 3 4" xfId="5688"/>
    <cellStyle name="40% - Accent6 4 3 3 4 2" xfId="13000"/>
    <cellStyle name="40% - Accent6 4 3 3 5" xfId="9740"/>
    <cellStyle name="40% - Accent6 4 3 4" xfId="1784"/>
    <cellStyle name="40% - Accent6 4 3 5" xfId="1705"/>
    <cellStyle name="40% - Accent6 4 3 6" xfId="2092"/>
    <cellStyle name="40% - Accent6 4 3 7" xfId="1810"/>
    <cellStyle name="40% - Accent6 4 3 8" xfId="2564"/>
    <cellStyle name="40% - Accent6 4 3 8 2" xfId="5214"/>
    <cellStyle name="40% - Accent6 4 3 8 2 2" xfId="12526"/>
    <cellStyle name="40% - Accent6 4 3 8 3" xfId="4694"/>
    <cellStyle name="40% - Accent6 4 3 8 3 2" xfId="12006"/>
    <cellStyle name="40% - Accent6 4 3 8 4" xfId="5710"/>
    <cellStyle name="40% - Accent6 4 3 8 4 2" xfId="13022"/>
    <cellStyle name="40% - Accent6 4 3 8 5" xfId="10259"/>
    <cellStyle name="40% - Accent6 4 3 9" xfId="2457"/>
    <cellStyle name="40% - Accent6 4 3 9 2" xfId="5215"/>
    <cellStyle name="40% - Accent6 4 3 9 2 2" xfId="12527"/>
    <cellStyle name="40% - Accent6 4 3 9 3" xfId="4693"/>
    <cellStyle name="40% - Accent6 4 3 9 3 2" xfId="12005"/>
    <cellStyle name="40% - Accent6 4 3 9 4" xfId="5711"/>
    <cellStyle name="40% - Accent6 4 3 9 4 2" xfId="13023"/>
    <cellStyle name="40% - Accent6 4 3 9 5" xfId="10156"/>
    <cellStyle name="40% - Accent6 4 4" xfId="792"/>
    <cellStyle name="40% - Accent6 4 4 2" xfId="5216"/>
    <cellStyle name="40% - Accent6 4 4 2 2" xfId="12528"/>
    <cellStyle name="40% - Accent6 4 4 3" xfId="4692"/>
    <cellStyle name="40% - Accent6 4 4 3 2" xfId="12004"/>
    <cellStyle name="40% - Accent6 4 4 4" xfId="5712"/>
    <cellStyle name="40% - Accent6 4 4 4 2" xfId="13024"/>
    <cellStyle name="40% - Accent6 4 4 5" xfId="9469"/>
    <cellStyle name="40% - Accent6 4 5" xfId="728"/>
    <cellStyle name="40% - Accent6 4 5 2" xfId="5217"/>
    <cellStyle name="40% - Accent6 4 5 2 2" xfId="12529"/>
    <cellStyle name="40% - Accent6 4 5 3" xfId="4691"/>
    <cellStyle name="40% - Accent6 4 5 3 2" xfId="12003"/>
    <cellStyle name="40% - Accent6 4 5 4" xfId="5713"/>
    <cellStyle name="40% - Accent6 4 5 4 2" xfId="13025"/>
    <cellStyle name="40% - Accent6 4 5 5" xfId="9448"/>
    <cellStyle name="40% - Accent6 4 6" xfId="1782"/>
    <cellStyle name="40% - Accent6 4 7" xfId="1716"/>
    <cellStyle name="40% - Accent6 4 8" xfId="2095"/>
    <cellStyle name="40% - Accent6 4 9" xfId="1830"/>
    <cellStyle name="40% - Accent6 5" xfId="450"/>
    <cellStyle name="40% - Accent6 5 10" xfId="2481"/>
    <cellStyle name="40% - Accent6 5 10 2" xfId="5223"/>
    <cellStyle name="40% - Accent6 5 10 2 2" xfId="12535"/>
    <cellStyle name="40% - Accent6 5 10 3" xfId="4660"/>
    <cellStyle name="40% - Accent6 5 10 3 2" xfId="11972"/>
    <cellStyle name="40% - Accent6 5 10 4" xfId="5740"/>
    <cellStyle name="40% - Accent6 5 10 4 2" xfId="13052"/>
    <cellStyle name="40% - Accent6 5 10 5" xfId="10179"/>
    <cellStyle name="40% - Accent6 5 11" xfId="2744"/>
    <cellStyle name="40% - Accent6 5 11 2" xfId="5224"/>
    <cellStyle name="40% - Accent6 5 11 2 2" xfId="12536"/>
    <cellStyle name="40% - Accent6 5 11 3" xfId="4659"/>
    <cellStyle name="40% - Accent6 5 11 3 2" xfId="11971"/>
    <cellStyle name="40% - Accent6 5 11 4" xfId="5741"/>
    <cellStyle name="40% - Accent6 5 11 4 2" xfId="13053"/>
    <cellStyle name="40% - Accent6 5 11 5" xfId="10428"/>
    <cellStyle name="40% - Accent6 5 12" xfId="2957"/>
    <cellStyle name="40% - Accent6 5 12 2" xfId="5225"/>
    <cellStyle name="40% - Accent6 5 12 2 2" xfId="12537"/>
    <cellStyle name="40% - Accent6 5 12 3" xfId="4658"/>
    <cellStyle name="40% - Accent6 5 12 3 2" xfId="11970"/>
    <cellStyle name="40% - Accent6 5 12 4" xfId="5750"/>
    <cellStyle name="40% - Accent6 5 12 4 2" xfId="13062"/>
    <cellStyle name="40% - Accent6 5 12 5" xfId="10616"/>
    <cellStyle name="40% - Accent6 5 13" xfId="3386"/>
    <cellStyle name="40% - Accent6 5 13 2" xfId="5226"/>
    <cellStyle name="40% - Accent6 5 13 2 2" xfId="12538"/>
    <cellStyle name="40% - Accent6 5 13 3" xfId="4636"/>
    <cellStyle name="40% - Accent6 5 13 3 2" xfId="11948"/>
    <cellStyle name="40% - Accent6 5 13 4" xfId="5751"/>
    <cellStyle name="40% - Accent6 5 13 4 2" xfId="13063"/>
    <cellStyle name="40% - Accent6 5 13 5" xfId="10773"/>
    <cellStyle name="40% - Accent6 5 14" xfId="5222"/>
    <cellStyle name="40% - Accent6 5 14 2" xfId="12534"/>
    <cellStyle name="40% - Accent6 5 15" xfId="4661"/>
    <cellStyle name="40% - Accent6 5 15 2" xfId="11973"/>
    <cellStyle name="40% - Accent6 5 16" xfId="5739"/>
    <cellStyle name="40% - Accent6 5 16 2" xfId="13051"/>
    <cellStyle name="40% - Accent6 5 17" xfId="9241"/>
    <cellStyle name="40% - Accent6 5 2" xfId="587"/>
    <cellStyle name="40% - Accent6 5 2 10" xfId="5752"/>
    <cellStyle name="40% - Accent6 5 2 10 2" xfId="13064"/>
    <cellStyle name="40% - Accent6 5 2 11" xfId="9329"/>
    <cellStyle name="40% - Accent6 5 2 2" xfId="960"/>
    <cellStyle name="40% - Accent6 5 2 2 2" xfId="5228"/>
    <cellStyle name="40% - Accent6 5 2 2 2 2" xfId="12540"/>
    <cellStyle name="40% - Accent6 5 2 2 3" xfId="4634"/>
    <cellStyle name="40% - Accent6 5 2 2 3 2" xfId="11946"/>
    <cellStyle name="40% - Accent6 5 2 2 4" xfId="5753"/>
    <cellStyle name="40% - Accent6 5 2 2 4 2" xfId="13065"/>
    <cellStyle name="40% - Accent6 5 2 2 5" xfId="9591"/>
    <cellStyle name="40% - Accent6 5 2 3" xfId="1405"/>
    <cellStyle name="40% - Accent6 5 2 3 2" xfId="5229"/>
    <cellStyle name="40% - Accent6 5 2 3 2 2" xfId="12541"/>
    <cellStyle name="40% - Accent6 5 2 3 3" xfId="4625"/>
    <cellStyle name="40% - Accent6 5 2 3 3 2" xfId="11937"/>
    <cellStyle name="40% - Accent6 5 2 3 4" xfId="5754"/>
    <cellStyle name="40% - Accent6 5 2 3 4 2" xfId="13066"/>
    <cellStyle name="40% - Accent6 5 2 3 5" xfId="9787"/>
    <cellStyle name="40% - Accent6 5 2 4" xfId="2619"/>
    <cellStyle name="40% - Accent6 5 2 4 2" xfId="5230"/>
    <cellStyle name="40% - Accent6 5 2 4 2 2" xfId="12542"/>
    <cellStyle name="40% - Accent6 5 2 4 3" xfId="4624"/>
    <cellStyle name="40% - Accent6 5 2 4 3 2" xfId="11936"/>
    <cellStyle name="40% - Accent6 5 2 4 4" xfId="5755"/>
    <cellStyle name="40% - Accent6 5 2 4 4 2" xfId="13067"/>
    <cellStyle name="40% - Accent6 5 2 4 5" xfId="10312"/>
    <cellStyle name="40% - Accent6 5 2 5" xfId="2307"/>
    <cellStyle name="40% - Accent6 5 2 5 2" xfId="5231"/>
    <cellStyle name="40% - Accent6 5 2 5 2 2" xfId="12543"/>
    <cellStyle name="40% - Accent6 5 2 5 3" xfId="4623"/>
    <cellStyle name="40% - Accent6 5 2 5 3 2" xfId="11935"/>
    <cellStyle name="40% - Accent6 5 2 5 4" xfId="5756"/>
    <cellStyle name="40% - Accent6 5 2 5 4 2" xfId="13068"/>
    <cellStyle name="40% - Accent6 5 2 5 5" xfId="10027"/>
    <cellStyle name="40% - Accent6 5 2 6" xfId="2846"/>
    <cellStyle name="40% - Accent6 5 2 6 2" xfId="5232"/>
    <cellStyle name="40% - Accent6 5 2 6 2 2" xfId="12544"/>
    <cellStyle name="40% - Accent6 5 2 6 3" xfId="4622"/>
    <cellStyle name="40% - Accent6 5 2 6 3 2" xfId="11934"/>
    <cellStyle name="40% - Accent6 5 2 6 4" xfId="5757"/>
    <cellStyle name="40% - Accent6 5 2 6 4 2" xfId="13069"/>
    <cellStyle name="40% - Accent6 5 2 6 5" xfId="10520"/>
    <cellStyle name="40% - Accent6 5 2 7" xfId="3486"/>
    <cellStyle name="40% - Accent6 5 2 7 2" xfId="5233"/>
    <cellStyle name="40% - Accent6 5 2 7 2 2" xfId="12545"/>
    <cellStyle name="40% - Accent6 5 2 7 3" xfId="4621"/>
    <cellStyle name="40% - Accent6 5 2 7 3 2" xfId="11933"/>
    <cellStyle name="40% - Accent6 5 2 7 4" xfId="5758"/>
    <cellStyle name="40% - Accent6 5 2 7 4 2" xfId="13070"/>
    <cellStyle name="40% - Accent6 5 2 7 5" xfId="10864"/>
    <cellStyle name="40% - Accent6 5 2 8" xfId="5227"/>
    <cellStyle name="40% - Accent6 5 2 8 2" xfId="12539"/>
    <cellStyle name="40% - Accent6 5 2 9" xfId="4635"/>
    <cellStyle name="40% - Accent6 5 2 9 2" xfId="11947"/>
    <cellStyle name="40% - Accent6 5 3" xfId="624"/>
    <cellStyle name="40% - Accent6 5 3 10" xfId="5834"/>
    <cellStyle name="40% - Accent6 5 3 10 2" xfId="13132"/>
    <cellStyle name="40% - Accent6 5 3 11" xfId="9364"/>
    <cellStyle name="40% - Accent6 5 3 2" xfId="997"/>
    <cellStyle name="40% - Accent6 5 3 2 2" xfId="5235"/>
    <cellStyle name="40% - Accent6 5 3 2 2 2" xfId="12547"/>
    <cellStyle name="40% - Accent6 5 3 2 3" xfId="4619"/>
    <cellStyle name="40% - Accent6 5 3 2 3 2" xfId="11931"/>
    <cellStyle name="40% - Accent6 5 3 2 4" xfId="5835"/>
    <cellStyle name="40% - Accent6 5 3 2 4 2" xfId="13133"/>
    <cellStyle name="40% - Accent6 5 3 2 5" xfId="9626"/>
    <cellStyle name="40% - Accent6 5 3 3" xfId="1442"/>
    <cellStyle name="40% - Accent6 5 3 3 2" xfId="5236"/>
    <cellStyle name="40% - Accent6 5 3 3 2 2" xfId="12548"/>
    <cellStyle name="40% - Accent6 5 3 3 3" xfId="4618"/>
    <cellStyle name="40% - Accent6 5 3 3 3 2" xfId="11930"/>
    <cellStyle name="40% - Accent6 5 3 3 4" xfId="5836"/>
    <cellStyle name="40% - Accent6 5 3 3 4 2" xfId="13134"/>
    <cellStyle name="40% - Accent6 5 3 3 5" xfId="9824"/>
    <cellStyle name="40% - Accent6 5 3 4" xfId="2658"/>
    <cellStyle name="40% - Accent6 5 3 4 2" xfId="5237"/>
    <cellStyle name="40% - Accent6 5 3 4 2 2" xfId="12549"/>
    <cellStyle name="40% - Accent6 5 3 4 3" xfId="4617"/>
    <cellStyle name="40% - Accent6 5 3 4 3 2" xfId="11929"/>
    <cellStyle name="40% - Accent6 5 3 4 4" xfId="5837"/>
    <cellStyle name="40% - Accent6 5 3 4 4 2" xfId="13135"/>
    <cellStyle name="40% - Accent6 5 3 4 5" xfId="10351"/>
    <cellStyle name="40% - Accent6 5 3 5" xfId="2510"/>
    <cellStyle name="40% - Accent6 5 3 5 2" xfId="5238"/>
    <cellStyle name="40% - Accent6 5 3 5 2 2" xfId="12550"/>
    <cellStyle name="40% - Accent6 5 3 5 3" xfId="4557"/>
    <cellStyle name="40% - Accent6 5 3 5 3 2" xfId="11869"/>
    <cellStyle name="40% - Accent6 5 3 5 4" xfId="5838"/>
    <cellStyle name="40% - Accent6 5 3 5 4 2" xfId="13136"/>
    <cellStyle name="40% - Accent6 5 3 5 5" xfId="10207"/>
    <cellStyle name="40% - Accent6 5 3 6" xfId="2816"/>
    <cellStyle name="40% - Accent6 5 3 6 2" xfId="5239"/>
    <cellStyle name="40% - Accent6 5 3 6 2 2" xfId="12551"/>
    <cellStyle name="40% - Accent6 5 3 6 3" xfId="4556"/>
    <cellStyle name="40% - Accent6 5 3 6 3 2" xfId="11868"/>
    <cellStyle name="40% - Accent6 5 3 6 4" xfId="5861"/>
    <cellStyle name="40% - Accent6 5 3 6 4 2" xfId="13158"/>
    <cellStyle name="40% - Accent6 5 3 6 5" xfId="10495"/>
    <cellStyle name="40% - Accent6 5 3 7" xfId="3525"/>
    <cellStyle name="40% - Accent6 5 3 7 2" xfId="5240"/>
    <cellStyle name="40% - Accent6 5 3 7 2 2" xfId="12552"/>
    <cellStyle name="40% - Accent6 5 3 7 3" xfId="4555"/>
    <cellStyle name="40% - Accent6 5 3 7 3 2" xfId="11867"/>
    <cellStyle name="40% - Accent6 5 3 7 4" xfId="5862"/>
    <cellStyle name="40% - Accent6 5 3 7 4 2" xfId="13159"/>
    <cellStyle name="40% - Accent6 5 3 7 5" xfId="10901"/>
    <cellStyle name="40% - Accent6 5 3 8" xfId="5234"/>
    <cellStyle name="40% - Accent6 5 3 8 2" xfId="12546"/>
    <cellStyle name="40% - Accent6 5 3 9" xfId="4620"/>
    <cellStyle name="40% - Accent6 5 3 9 2" xfId="11932"/>
    <cellStyle name="40% - Accent6 5 4" xfId="839"/>
    <cellStyle name="40% - Accent6 5 4 2" xfId="5241"/>
    <cellStyle name="40% - Accent6 5 4 2 2" xfId="12553"/>
    <cellStyle name="40% - Accent6 5 4 3" xfId="4554"/>
    <cellStyle name="40% - Accent6 5 4 3 2" xfId="11866"/>
    <cellStyle name="40% - Accent6 5 4 4" xfId="5863"/>
    <cellStyle name="40% - Accent6 5 4 4 2" xfId="13160"/>
    <cellStyle name="40% - Accent6 5 4 5" xfId="9492"/>
    <cellStyle name="40% - Accent6 5 5" xfId="1284"/>
    <cellStyle name="40% - Accent6 5 5 2" xfId="5242"/>
    <cellStyle name="40% - Accent6 5 5 2 2" xfId="12554"/>
    <cellStyle name="40% - Accent6 5 5 3" xfId="4553"/>
    <cellStyle name="40% - Accent6 5 5 3 2" xfId="11865"/>
    <cellStyle name="40% - Accent6 5 5 4" xfId="5865"/>
    <cellStyle name="40% - Accent6 5 5 4 2" xfId="13161"/>
    <cellStyle name="40% - Accent6 5 5 5" xfId="9696"/>
    <cellStyle name="40% - Accent6 5 6" xfId="1785"/>
    <cellStyle name="40% - Accent6 5 7" xfId="1697"/>
    <cellStyle name="40% - Accent6 5 8" xfId="2091"/>
    <cellStyle name="40% - Accent6 5 9" xfId="1807"/>
    <cellStyle name="40% - Accent6 6" xfId="430"/>
    <cellStyle name="40% - Accent6 7" xfId="499"/>
    <cellStyle name="40% - Accent6 7 10" xfId="5248"/>
    <cellStyle name="40% - Accent6 7 10 2" xfId="12560"/>
    <cellStyle name="40% - Accent6 7 11" xfId="4523"/>
    <cellStyle name="40% - Accent6 7 11 2" xfId="11835"/>
    <cellStyle name="40% - Accent6 7 12" xfId="5895"/>
    <cellStyle name="40% - Accent6 7 12 2" xfId="13187"/>
    <cellStyle name="40% - Accent6 7 13" xfId="9257"/>
    <cellStyle name="40% - Accent6 7 2" xfId="608"/>
    <cellStyle name="40% - Accent6 7 2 10" xfId="5896"/>
    <cellStyle name="40% - Accent6 7 2 10 2" xfId="13188"/>
    <cellStyle name="40% - Accent6 7 2 11" xfId="9350"/>
    <cellStyle name="40% - Accent6 7 2 2" xfId="981"/>
    <cellStyle name="40% - Accent6 7 2 2 2" xfId="5250"/>
    <cellStyle name="40% - Accent6 7 2 2 2 2" xfId="12562"/>
    <cellStyle name="40% - Accent6 7 2 2 3" xfId="4521"/>
    <cellStyle name="40% - Accent6 7 2 2 3 2" xfId="11833"/>
    <cellStyle name="40% - Accent6 7 2 2 4" xfId="5905"/>
    <cellStyle name="40% - Accent6 7 2 2 4 2" xfId="13197"/>
    <cellStyle name="40% - Accent6 7 2 2 5" xfId="9612"/>
    <cellStyle name="40% - Accent6 7 2 3" xfId="1428"/>
    <cellStyle name="40% - Accent6 7 2 3 2" xfId="5251"/>
    <cellStyle name="40% - Accent6 7 2 3 2 2" xfId="12563"/>
    <cellStyle name="40% - Accent6 7 2 3 3" xfId="4499"/>
    <cellStyle name="40% - Accent6 7 2 3 3 2" xfId="11811"/>
    <cellStyle name="40% - Accent6 7 2 3 4" xfId="5906"/>
    <cellStyle name="40% - Accent6 7 2 3 4 2" xfId="13198"/>
    <cellStyle name="40% - Accent6 7 2 3 5" xfId="9810"/>
    <cellStyle name="40% - Accent6 7 2 4" xfId="2642"/>
    <cellStyle name="40% - Accent6 7 2 4 2" xfId="5252"/>
    <cellStyle name="40% - Accent6 7 2 4 2 2" xfId="12564"/>
    <cellStyle name="40% - Accent6 7 2 4 3" xfId="4498"/>
    <cellStyle name="40% - Accent6 7 2 4 3 2" xfId="11810"/>
    <cellStyle name="40% - Accent6 7 2 4 4" xfId="5907"/>
    <cellStyle name="40% - Accent6 7 2 4 4 2" xfId="13199"/>
    <cellStyle name="40% - Accent6 7 2 4 5" xfId="10335"/>
    <cellStyle name="40% - Accent6 7 2 5" xfId="2335"/>
    <cellStyle name="40% - Accent6 7 2 5 2" xfId="5253"/>
    <cellStyle name="40% - Accent6 7 2 5 2 2" xfId="12565"/>
    <cellStyle name="40% - Accent6 7 2 5 3" xfId="4497"/>
    <cellStyle name="40% - Accent6 7 2 5 3 2" xfId="11809"/>
    <cellStyle name="40% - Accent6 7 2 5 4" xfId="5908"/>
    <cellStyle name="40% - Accent6 7 2 5 4 2" xfId="13200"/>
    <cellStyle name="40% - Accent6 7 2 5 5" xfId="10054"/>
    <cellStyle name="40% - Accent6 7 2 6" xfId="2448"/>
    <cellStyle name="40% - Accent6 7 2 6 2" xfId="5254"/>
    <cellStyle name="40% - Accent6 7 2 6 2 2" xfId="12566"/>
    <cellStyle name="40% - Accent6 7 2 6 3" xfId="4488"/>
    <cellStyle name="40% - Accent6 7 2 6 3 2" xfId="11800"/>
    <cellStyle name="40% - Accent6 7 2 6 4" xfId="5909"/>
    <cellStyle name="40% - Accent6 7 2 6 4 2" xfId="13201"/>
    <cellStyle name="40% - Accent6 7 2 6 5" xfId="10153"/>
    <cellStyle name="40% - Accent6 7 2 7" xfId="3509"/>
    <cellStyle name="40% - Accent6 7 2 7 2" xfId="5255"/>
    <cellStyle name="40% - Accent6 7 2 7 2 2" xfId="12567"/>
    <cellStyle name="40% - Accent6 7 2 7 3" xfId="4487"/>
    <cellStyle name="40% - Accent6 7 2 7 3 2" xfId="11799"/>
    <cellStyle name="40% - Accent6 7 2 7 4" xfId="5910"/>
    <cellStyle name="40% - Accent6 7 2 7 4 2" xfId="13202"/>
    <cellStyle name="40% - Accent6 7 2 7 5" xfId="10887"/>
    <cellStyle name="40% - Accent6 7 2 8" xfId="5249"/>
    <cellStyle name="40% - Accent6 7 2 8 2" xfId="12561"/>
    <cellStyle name="40% - Accent6 7 2 9" xfId="4522"/>
    <cellStyle name="40% - Accent6 7 2 9 2" xfId="11834"/>
    <cellStyle name="40% - Accent6 7 3" xfId="640"/>
    <cellStyle name="40% - Accent6 7 3 10" xfId="5911"/>
    <cellStyle name="40% - Accent6 7 3 10 2" xfId="13203"/>
    <cellStyle name="40% - Accent6 7 3 11" xfId="9380"/>
    <cellStyle name="40% - Accent6 7 3 2" xfId="1013"/>
    <cellStyle name="40% - Accent6 7 3 2 2" xfId="5257"/>
    <cellStyle name="40% - Accent6 7 3 2 2 2" xfId="12569"/>
    <cellStyle name="40% - Accent6 7 3 2 3" xfId="4485"/>
    <cellStyle name="40% - Accent6 7 3 2 3 2" xfId="11797"/>
    <cellStyle name="40% - Accent6 7 3 2 4" xfId="5912"/>
    <cellStyle name="40% - Accent6 7 3 2 4 2" xfId="13204"/>
    <cellStyle name="40% - Accent6 7 3 2 5" xfId="9642"/>
    <cellStyle name="40% - Accent6 7 3 3" xfId="1458"/>
    <cellStyle name="40% - Accent6 7 3 3 2" xfId="5258"/>
    <cellStyle name="40% - Accent6 7 3 3 2 2" xfId="12570"/>
    <cellStyle name="40% - Accent6 7 3 3 3" xfId="4484"/>
    <cellStyle name="40% - Accent6 7 3 3 3 2" xfId="11796"/>
    <cellStyle name="40% - Accent6 7 3 3 4" xfId="5913"/>
    <cellStyle name="40% - Accent6 7 3 3 4 2" xfId="13205"/>
    <cellStyle name="40% - Accent6 7 3 3 5" xfId="9840"/>
    <cellStyle name="40% - Accent6 7 3 4" xfId="2674"/>
    <cellStyle name="40% - Accent6 7 3 4 2" xfId="5259"/>
    <cellStyle name="40% - Accent6 7 3 4 2 2" xfId="12571"/>
    <cellStyle name="40% - Accent6 7 3 4 3" xfId="4483"/>
    <cellStyle name="40% - Accent6 7 3 4 3 2" xfId="11795"/>
    <cellStyle name="40% - Accent6 7 3 4 4" xfId="5973"/>
    <cellStyle name="40% - Accent6 7 3 4 4 2" xfId="13265"/>
    <cellStyle name="40% - Accent6 7 3 4 5" xfId="10367"/>
    <cellStyle name="40% - Accent6 7 3 5" xfId="2897"/>
    <cellStyle name="40% - Accent6 7 3 5 2" xfId="5260"/>
    <cellStyle name="40% - Accent6 7 3 5 2 2" xfId="12572"/>
    <cellStyle name="40% - Accent6 7 3 5 3" xfId="4482"/>
    <cellStyle name="40% - Accent6 7 3 5 3 2" xfId="11794"/>
    <cellStyle name="40% - Accent6 7 3 5 4" xfId="5974"/>
    <cellStyle name="40% - Accent6 7 3 5 4 2" xfId="13266"/>
    <cellStyle name="40% - Accent6 7 3 5 5" xfId="10565"/>
    <cellStyle name="40% - Accent6 7 3 6" xfId="3011"/>
    <cellStyle name="40% - Accent6 7 3 6 2" xfId="5261"/>
    <cellStyle name="40% - Accent6 7 3 6 2 2" xfId="12573"/>
    <cellStyle name="40% - Accent6 7 3 6 3" xfId="4481"/>
    <cellStyle name="40% - Accent6 7 3 6 3 2" xfId="11793"/>
    <cellStyle name="40% - Accent6 7 3 6 4" xfId="5975"/>
    <cellStyle name="40% - Accent6 7 3 6 4 2" xfId="13267"/>
    <cellStyle name="40% - Accent6 7 3 6 5" xfId="10657"/>
    <cellStyle name="40% - Accent6 7 3 7" xfId="3541"/>
    <cellStyle name="40% - Accent6 7 3 7 2" xfId="5262"/>
    <cellStyle name="40% - Accent6 7 3 7 2 2" xfId="12574"/>
    <cellStyle name="40% - Accent6 7 3 7 3" xfId="4480"/>
    <cellStyle name="40% - Accent6 7 3 7 3 2" xfId="11792"/>
    <cellStyle name="40% - Accent6 7 3 7 4" xfId="5976"/>
    <cellStyle name="40% - Accent6 7 3 7 4 2" xfId="13268"/>
    <cellStyle name="40% - Accent6 7 3 7 5" xfId="10917"/>
    <cellStyle name="40% - Accent6 7 3 8" xfId="5256"/>
    <cellStyle name="40% - Accent6 7 3 8 2" xfId="12568"/>
    <cellStyle name="40% - Accent6 7 3 9" xfId="4486"/>
    <cellStyle name="40% - Accent6 7 3 9 2" xfId="11798"/>
    <cellStyle name="40% - Accent6 7 4" xfId="877"/>
    <cellStyle name="40% - Accent6 7 4 2" xfId="5263"/>
    <cellStyle name="40% - Accent6 7 4 2 2" xfId="12575"/>
    <cellStyle name="40% - Accent6 7 4 3" xfId="4420"/>
    <cellStyle name="40% - Accent6 7 4 3 2" xfId="11732"/>
    <cellStyle name="40% - Accent6 7 4 4" xfId="5977"/>
    <cellStyle name="40% - Accent6 7 4 4 2" xfId="13269"/>
    <cellStyle name="40% - Accent6 7 4 5" xfId="9514"/>
    <cellStyle name="40% - Accent6 7 5" xfId="1319"/>
    <cellStyle name="40% - Accent6 7 5 2" xfId="5264"/>
    <cellStyle name="40% - Accent6 7 5 2 2" xfId="12576"/>
    <cellStyle name="40% - Accent6 7 5 3" xfId="4419"/>
    <cellStyle name="40% - Accent6 7 5 3 2" xfId="11731"/>
    <cellStyle name="40% - Accent6 7 5 4" xfId="5999"/>
    <cellStyle name="40% - Accent6 7 5 4 2" xfId="13291"/>
    <cellStyle name="40% - Accent6 7 5 5" xfId="9712"/>
    <cellStyle name="40% - Accent6 7 6" xfId="2528"/>
    <cellStyle name="40% - Accent6 7 6 2" xfId="5265"/>
    <cellStyle name="40% - Accent6 7 6 2 2" xfId="12577"/>
    <cellStyle name="40% - Accent6 7 6 3" xfId="4418"/>
    <cellStyle name="40% - Accent6 7 6 3 2" xfId="11730"/>
    <cellStyle name="40% - Accent6 7 6 4" xfId="6000"/>
    <cellStyle name="40% - Accent6 7 6 4 2" xfId="13292"/>
    <cellStyle name="40% - Accent6 7 6 5" xfId="10223"/>
    <cellStyle name="40% - Accent6 7 7" xfId="2446"/>
    <cellStyle name="40% - Accent6 7 7 2" xfId="5266"/>
    <cellStyle name="40% - Accent6 7 7 2 2" xfId="12578"/>
    <cellStyle name="40% - Accent6 7 7 3" xfId="4417"/>
    <cellStyle name="40% - Accent6 7 7 3 2" xfId="11729"/>
    <cellStyle name="40% - Accent6 7 7 4" xfId="6001"/>
    <cellStyle name="40% - Accent6 7 7 4 2" xfId="13293"/>
    <cellStyle name="40% - Accent6 7 7 5" xfId="10151"/>
    <cellStyle name="40% - Accent6 7 8" xfId="2776"/>
    <cellStyle name="40% - Accent6 7 8 2" xfId="5267"/>
    <cellStyle name="40% - Accent6 7 8 2 2" xfId="12579"/>
    <cellStyle name="40% - Accent6 7 8 3" xfId="4416"/>
    <cellStyle name="40% - Accent6 7 8 3 2" xfId="11728"/>
    <cellStyle name="40% - Accent6 7 8 4" xfId="6002"/>
    <cellStyle name="40% - Accent6 7 8 4 2" xfId="13294"/>
    <cellStyle name="40% - Accent6 7 8 5" xfId="10457"/>
    <cellStyle name="40% - Accent6 7 9" xfId="3404"/>
    <cellStyle name="40% - Accent6 7 9 2" xfId="5268"/>
    <cellStyle name="40% - Accent6 7 9 2 2" xfId="12580"/>
    <cellStyle name="40% - Accent6 7 9 3" xfId="4394"/>
    <cellStyle name="40% - Accent6 7 9 3 2" xfId="11706"/>
    <cellStyle name="40% - Accent6 7 9 4" xfId="6011"/>
    <cellStyle name="40% - Accent6 7 9 4 2" xfId="13303"/>
    <cellStyle name="40% - Accent6 7 9 5" xfId="10789"/>
    <cellStyle name="40% - Accent6 8" xfId="520"/>
    <cellStyle name="40% - Accent6 8 10" xfId="6012"/>
    <cellStyle name="40% - Accent6 8 10 2" xfId="13304"/>
    <cellStyle name="40% - Accent6 8 11" xfId="9272"/>
    <cellStyle name="40% - Accent6 8 2" xfId="896"/>
    <cellStyle name="40% - Accent6 8 2 2" xfId="5270"/>
    <cellStyle name="40% - Accent6 8 2 2 2" xfId="12582"/>
    <cellStyle name="40% - Accent6 8 2 3" xfId="4392"/>
    <cellStyle name="40% - Accent6 8 2 3 2" xfId="11704"/>
    <cellStyle name="40% - Accent6 8 2 4" xfId="6013"/>
    <cellStyle name="40% - Accent6 8 2 4 2" xfId="13305"/>
    <cellStyle name="40% - Accent6 8 2 5" xfId="9532"/>
    <cellStyle name="40% - Accent6 8 3" xfId="1338"/>
    <cellStyle name="40% - Accent6 8 3 2" xfId="5271"/>
    <cellStyle name="40% - Accent6 8 3 2 2" xfId="12583"/>
    <cellStyle name="40% - Accent6 8 3 3" xfId="4391"/>
    <cellStyle name="40% - Accent6 8 3 3 2" xfId="11703"/>
    <cellStyle name="40% - Accent6 8 3 4" xfId="6014"/>
    <cellStyle name="40% - Accent6 8 3 4 2" xfId="13306"/>
    <cellStyle name="40% - Accent6 8 3 5" xfId="9728"/>
    <cellStyle name="40% - Accent6 8 4" xfId="2550"/>
    <cellStyle name="40% - Accent6 8 4 2" xfId="5272"/>
    <cellStyle name="40% - Accent6 8 4 2 2" xfId="12584"/>
    <cellStyle name="40% - Accent6 8 4 3" xfId="4386"/>
    <cellStyle name="40% - Accent6 8 4 3 2" xfId="11698"/>
    <cellStyle name="40% - Accent6 8 4 4" xfId="6036"/>
    <cellStyle name="40% - Accent6 8 4 4 2" xfId="13328"/>
    <cellStyle name="40% - Accent6 8 4 5" xfId="10245"/>
    <cellStyle name="40% - Accent6 8 5" xfId="2382"/>
    <cellStyle name="40% - Accent6 8 5 2" xfId="5273"/>
    <cellStyle name="40% - Accent6 8 5 2 2" xfId="12585"/>
    <cellStyle name="40% - Accent6 8 5 3" xfId="4385"/>
    <cellStyle name="40% - Accent6 8 5 3 2" xfId="11697"/>
    <cellStyle name="40% - Accent6 8 5 4" xfId="6037"/>
    <cellStyle name="40% - Accent6 8 5 4 2" xfId="13329"/>
    <cellStyle name="40% - Accent6 8 5 5" xfId="10099"/>
    <cellStyle name="40% - Accent6 8 6" xfId="2807"/>
    <cellStyle name="40% - Accent6 8 6 2" xfId="5274"/>
    <cellStyle name="40% - Accent6 8 6 2 2" xfId="12586"/>
    <cellStyle name="40% - Accent6 8 6 3" xfId="4384"/>
    <cellStyle name="40% - Accent6 8 6 3 2" xfId="11696"/>
    <cellStyle name="40% - Accent6 8 6 4" xfId="6038"/>
    <cellStyle name="40% - Accent6 8 6 4 2" xfId="13330"/>
    <cellStyle name="40% - Accent6 8 6 5" xfId="10487"/>
    <cellStyle name="40% - Accent6 8 7" xfId="3423"/>
    <cellStyle name="40% - Accent6 8 7 2" xfId="5275"/>
    <cellStyle name="40% - Accent6 8 7 2 2" xfId="12587"/>
    <cellStyle name="40% - Accent6 8 7 3" xfId="4383"/>
    <cellStyle name="40% - Accent6 8 7 3 2" xfId="11695"/>
    <cellStyle name="40% - Accent6 8 7 4" xfId="6047"/>
    <cellStyle name="40% - Accent6 8 7 4 2" xfId="13339"/>
    <cellStyle name="40% - Accent6 8 7 5" xfId="10805"/>
    <cellStyle name="40% - Accent6 8 8" xfId="5269"/>
    <cellStyle name="40% - Accent6 8 8 2" xfId="12581"/>
    <cellStyle name="40% - Accent6 8 9" xfId="4393"/>
    <cellStyle name="40% - Accent6 8 9 2" xfId="11705"/>
    <cellStyle name="40% - Accent6 9" xfId="590"/>
    <cellStyle name="40% - Accent6 9 10" xfId="6048"/>
    <cellStyle name="40% - Accent6 9 10 2" xfId="13340"/>
    <cellStyle name="40% - Accent6 9 11" xfId="9332"/>
    <cellStyle name="40% - Accent6 9 2" xfId="962"/>
    <cellStyle name="40% - Accent6 9 2 2" xfId="5277"/>
    <cellStyle name="40% - Accent6 9 2 2 2" xfId="12589"/>
    <cellStyle name="40% - Accent6 9 2 3" xfId="4360"/>
    <cellStyle name="40% - Accent6 9 2 3 2" xfId="11672"/>
    <cellStyle name="40% - Accent6 9 2 4" xfId="6049"/>
    <cellStyle name="40% - Accent6 9 2 4 2" xfId="13341"/>
    <cellStyle name="40% - Accent6 9 2 5" xfId="9593"/>
    <cellStyle name="40% - Accent6 9 3" xfId="1408"/>
    <cellStyle name="40% - Accent6 9 3 2" xfId="5278"/>
    <cellStyle name="40% - Accent6 9 3 2 2" xfId="12590"/>
    <cellStyle name="40% - Accent6 9 3 3" xfId="4359"/>
    <cellStyle name="40% - Accent6 9 3 3 2" xfId="11671"/>
    <cellStyle name="40% - Accent6 9 3 4" xfId="6050"/>
    <cellStyle name="40% - Accent6 9 3 4 2" xfId="13342"/>
    <cellStyle name="40% - Accent6 9 3 5" xfId="9790"/>
    <cellStyle name="40% - Accent6 9 4" xfId="2622"/>
    <cellStyle name="40% - Accent6 9 4 2" xfId="5279"/>
    <cellStyle name="40% - Accent6 9 4 2 2" xfId="12591"/>
    <cellStyle name="40% - Accent6 9 4 3" xfId="4350"/>
    <cellStyle name="40% - Accent6 9 4 3 2" xfId="11662"/>
    <cellStyle name="40% - Accent6 9 4 4" xfId="6051"/>
    <cellStyle name="40% - Accent6 9 4 4 2" xfId="13343"/>
    <cellStyle name="40% - Accent6 9 4 5" xfId="10315"/>
    <cellStyle name="40% - Accent6 9 5" xfId="2347"/>
    <cellStyle name="40% - Accent6 9 5 2" xfId="5280"/>
    <cellStyle name="40% - Accent6 9 5 2 2" xfId="12592"/>
    <cellStyle name="40% - Accent6 9 5 3" xfId="4349"/>
    <cellStyle name="40% - Accent6 9 5 3 2" xfId="11661"/>
    <cellStyle name="40% - Accent6 9 5 4" xfId="6052"/>
    <cellStyle name="40% - Accent6 9 5 4 2" xfId="13344"/>
    <cellStyle name="40% - Accent6 9 5 5" xfId="10066"/>
    <cellStyle name="40% - Accent6 9 6" xfId="2750"/>
    <cellStyle name="40% - Accent6 9 6 2" xfId="5281"/>
    <cellStyle name="40% - Accent6 9 6 2 2" xfId="12593"/>
    <cellStyle name="40% - Accent6 9 6 3" xfId="4348"/>
    <cellStyle name="40% - Accent6 9 6 3 2" xfId="11660"/>
    <cellStyle name="40% - Accent6 9 6 4" xfId="6053"/>
    <cellStyle name="40% - Accent6 9 6 4 2" xfId="13345"/>
    <cellStyle name="40% - Accent6 9 6 5" xfId="10434"/>
    <cellStyle name="40% - Accent6 9 7" xfId="3489"/>
    <cellStyle name="40% - Accent6 9 7 2" xfId="5282"/>
    <cellStyle name="40% - Accent6 9 7 2 2" xfId="12594"/>
    <cellStyle name="40% - Accent6 9 7 3" xfId="4347"/>
    <cellStyle name="40% - Accent6 9 7 3 2" xfId="11659"/>
    <cellStyle name="40% - Accent6 9 7 4" xfId="6054"/>
    <cellStyle name="40% - Accent6 9 7 4 2" xfId="13346"/>
    <cellStyle name="40% - Accent6 9 7 5" xfId="10867"/>
    <cellStyle name="40% - Accent6 9 8" xfId="5276"/>
    <cellStyle name="40% - Accent6 9 8 2" xfId="12588"/>
    <cellStyle name="40% - Accent6 9 9" xfId="4361"/>
    <cellStyle name="40% - Accent6 9 9 2" xfId="11673"/>
    <cellStyle name="60% - Accent1" xfId="12" builtinId="32" customBuiltin="1"/>
    <cellStyle name="60% - Accent1 10" xfId="1637"/>
    <cellStyle name="60% - Accent1 2" xfId="330"/>
    <cellStyle name="60% - Accent1 2 2" xfId="1786"/>
    <cellStyle name="60% - Accent1 2 3" xfId="1787"/>
    <cellStyle name="60% - Accent1 3" xfId="331"/>
    <cellStyle name="60% - Accent1 3 2" xfId="1788"/>
    <cellStyle name="60% - Accent1 3 3" xfId="1789"/>
    <cellStyle name="60% - Accent1 4" xfId="470"/>
    <cellStyle name="60% - Accent1 4 2" xfId="1790"/>
    <cellStyle name="60% - Accent1 5" xfId="702"/>
    <cellStyle name="60% - Accent1 5 2" xfId="1791"/>
    <cellStyle name="60% - Accent1 5 3" xfId="2054"/>
    <cellStyle name="60% - Accent1 5 4" xfId="2088"/>
    <cellStyle name="60% - Accent1 5 5" xfId="1735"/>
    <cellStyle name="60% - Accent1 6" xfId="1550"/>
    <cellStyle name="60% - Accent1 7" xfId="1532"/>
    <cellStyle name="60% - Accent1 8" xfId="751"/>
    <cellStyle name="60% - Accent1 9" xfId="1596"/>
    <cellStyle name="60% - Accent2" xfId="16" builtinId="36" customBuiltin="1"/>
    <cellStyle name="60% - Accent2 10" xfId="1638"/>
    <cellStyle name="60% - Accent2 2" xfId="332"/>
    <cellStyle name="60% - Accent2 2 2" xfId="1794"/>
    <cellStyle name="60% - Accent2 2 3" xfId="1795"/>
    <cellStyle name="60% - Accent2 3" xfId="333"/>
    <cellStyle name="60% - Accent2 3 2" xfId="1797"/>
    <cellStyle name="60% - Accent2 3 3" xfId="1798"/>
    <cellStyle name="60% - Accent2 4" xfId="469"/>
    <cellStyle name="60% - Accent2 4 2" xfId="1800"/>
    <cellStyle name="60% - Accent2 5" xfId="744"/>
    <cellStyle name="60% - Accent2 5 2" xfId="1801"/>
    <cellStyle name="60% - Accent2 5 3" xfId="2056"/>
    <cellStyle name="60% - Accent2 5 4" xfId="2085"/>
    <cellStyle name="60% - Accent2 5 5" xfId="2053"/>
    <cellStyle name="60% - Accent2 6" xfId="1531"/>
    <cellStyle name="60% - Accent2 7" xfId="1537"/>
    <cellStyle name="60% - Accent2 8" xfId="1292"/>
    <cellStyle name="60% - Accent2 9" xfId="1597"/>
    <cellStyle name="60% - Accent3" xfId="20" builtinId="40" customBuiltin="1"/>
    <cellStyle name="60% - Accent3 10" xfId="1639"/>
    <cellStyle name="60% - Accent3 2" xfId="334"/>
    <cellStyle name="60% - Accent3 2 2" xfId="1803"/>
    <cellStyle name="60% - Accent3 2 3" xfId="1804"/>
    <cellStyle name="60% - Accent3 3" xfId="335"/>
    <cellStyle name="60% - Accent3 3 2" xfId="1805"/>
    <cellStyle name="60% - Accent3 3 3" xfId="1806"/>
    <cellStyle name="60% - Accent3 4" xfId="434"/>
    <cellStyle name="60% - Accent3 4 2" xfId="1808"/>
    <cellStyle name="60% - Accent3 5" xfId="758"/>
    <cellStyle name="60% - Accent3 5 2" xfId="1809"/>
    <cellStyle name="60% - Accent3 5 3" xfId="2059"/>
    <cellStyle name="60% - Accent3 5 4" xfId="2082"/>
    <cellStyle name="60% - Accent3 5 5" xfId="2057"/>
    <cellStyle name="60% - Accent3 6" xfId="1557"/>
    <cellStyle name="60% - Accent3 7" xfId="1568"/>
    <cellStyle name="60% - Accent3 8" xfId="752"/>
    <cellStyle name="60% - Accent3 9" xfId="1598"/>
    <cellStyle name="60% - Accent4" xfId="24" builtinId="44" customBuiltin="1"/>
    <cellStyle name="60% - Accent4 10" xfId="1640"/>
    <cellStyle name="60% - Accent4 2" xfId="336"/>
    <cellStyle name="60% - Accent4 2 2" xfId="1812"/>
    <cellStyle name="60% - Accent4 2 3" xfId="1813"/>
    <cellStyle name="60% - Accent4 3" xfId="337"/>
    <cellStyle name="60% - Accent4 3 2" xfId="1815"/>
    <cellStyle name="60% - Accent4 3 3" xfId="1816"/>
    <cellStyle name="60% - Accent4 4" xfId="468"/>
    <cellStyle name="60% - Accent4 4 2" xfId="1818"/>
    <cellStyle name="60% - Accent4 5" xfId="1271"/>
    <cellStyle name="60% - Accent4 5 2" xfId="1819"/>
    <cellStyle name="60% - Accent4 5 3" xfId="2062"/>
    <cellStyle name="60% - Accent4 5 4" xfId="2079"/>
    <cellStyle name="60% - Accent4 5 5" xfId="2060"/>
    <cellStyle name="60% - Accent4 6" xfId="1529"/>
    <cellStyle name="60% - Accent4 7" xfId="1544"/>
    <cellStyle name="60% - Accent4 8" xfId="843"/>
    <cellStyle name="60% - Accent4 9" xfId="1599"/>
    <cellStyle name="60% - Accent5" xfId="28" builtinId="48" customBuiltin="1"/>
    <cellStyle name="60% - Accent5 10" xfId="1641"/>
    <cellStyle name="60% - Accent5 2" xfId="338"/>
    <cellStyle name="60% - Accent5 2 2" xfId="1822"/>
    <cellStyle name="60% - Accent5 2 3" xfId="1823"/>
    <cellStyle name="60% - Accent5 3" xfId="339"/>
    <cellStyle name="60% - Accent5 3 2" xfId="1825"/>
    <cellStyle name="60% - Accent5 3 3" xfId="1826"/>
    <cellStyle name="60% - Accent5 4" xfId="467"/>
    <cellStyle name="60% - Accent5 4 2" xfId="1828"/>
    <cellStyle name="60% - Accent5 5" xfId="1506"/>
    <cellStyle name="60% - Accent5 5 2" xfId="1829"/>
    <cellStyle name="60% - Accent5 5 3" xfId="2065"/>
    <cellStyle name="60% - Accent5 5 4" xfId="2076"/>
    <cellStyle name="60% - Accent5 5 5" xfId="2063"/>
    <cellStyle name="60% - Accent5 6" xfId="1516"/>
    <cellStyle name="60% - Accent5 7" xfId="1572"/>
    <cellStyle name="60% - Accent5 8" xfId="1269"/>
    <cellStyle name="60% - Accent5 9" xfId="1600"/>
    <cellStyle name="60% - Accent6" xfId="32" builtinId="52" customBuiltin="1"/>
    <cellStyle name="60% - Accent6 10" xfId="1642"/>
    <cellStyle name="60% - Accent6 2" xfId="340"/>
    <cellStyle name="60% - Accent6 2 2" xfId="1831"/>
    <cellStyle name="60% - Accent6 2 3" xfId="1832"/>
    <cellStyle name="60% - Accent6 3" xfId="341"/>
    <cellStyle name="60% - Accent6 3 2" xfId="1833"/>
    <cellStyle name="60% - Accent6 3 3" xfId="1834"/>
    <cellStyle name="60% - Accent6 4" xfId="431"/>
    <cellStyle name="60% - Accent6 4 2" xfId="1835"/>
    <cellStyle name="60% - Accent6 5" xfId="1513"/>
    <cellStyle name="60% - Accent6 5 2" xfId="1836"/>
    <cellStyle name="60% - Accent6 5 3" xfId="2068"/>
    <cellStyle name="60% - Accent6 5 4" xfId="2073"/>
    <cellStyle name="60% - Accent6 5 5" xfId="2066"/>
    <cellStyle name="60% - Accent6 6" xfId="1526"/>
    <cellStyle name="60% - Accent6 7" xfId="1519"/>
    <cellStyle name="60% - Accent6 8" xfId="811"/>
    <cellStyle name="60% - Accent6 9" xfId="1601"/>
    <cellStyle name="Accent1" xfId="9" builtinId="29" customBuiltin="1"/>
    <cellStyle name="Accent1 10" xfId="1643"/>
    <cellStyle name="Accent1 2" xfId="342"/>
    <cellStyle name="Accent1 2 2" xfId="1837"/>
    <cellStyle name="Accent1 2 3" xfId="1838"/>
    <cellStyle name="Accent1 3" xfId="343"/>
    <cellStyle name="Accent1 3 2" xfId="1840"/>
    <cellStyle name="Accent1 3 3" xfId="1841"/>
    <cellStyle name="Accent1 4" xfId="466"/>
    <cellStyle name="Accent1 4 2" xfId="1843"/>
    <cellStyle name="Accent1 5" xfId="1357"/>
    <cellStyle name="Accent1 5 2" xfId="1844"/>
    <cellStyle name="Accent1 5 3" xfId="2070"/>
    <cellStyle name="Accent1 5 4" xfId="2069"/>
    <cellStyle name="Accent1 5 5" xfId="2071"/>
    <cellStyle name="Accent1 6" xfId="1564"/>
    <cellStyle name="Accent1 7" xfId="1555"/>
    <cellStyle name="Accent1 8" xfId="810"/>
    <cellStyle name="Accent1 9" xfId="1602"/>
    <cellStyle name="Accent2" xfId="13" builtinId="33" customBuiltin="1"/>
    <cellStyle name="Accent2 10" xfId="1644"/>
    <cellStyle name="Accent2 2" xfId="344"/>
    <cellStyle name="Accent2 2 2" xfId="1847"/>
    <cellStyle name="Accent2 2 3" xfId="1848"/>
    <cellStyle name="Accent2 3" xfId="345"/>
    <cellStyle name="Accent2 3 2" xfId="1850"/>
    <cellStyle name="Accent2 3 3" xfId="1851"/>
    <cellStyle name="Accent2 4" xfId="465"/>
    <cellStyle name="Accent2 4 2" xfId="1852"/>
    <cellStyle name="Accent2 5" xfId="1361"/>
    <cellStyle name="Accent2 5 2" xfId="1853"/>
    <cellStyle name="Accent2 5 3" xfId="2072"/>
    <cellStyle name="Accent2 5 4" xfId="2067"/>
    <cellStyle name="Accent2 5 5" xfId="2074"/>
    <cellStyle name="Accent2 6" xfId="1553"/>
    <cellStyle name="Accent2 7" xfId="1530"/>
    <cellStyle name="Accent2 8" xfId="1297"/>
    <cellStyle name="Accent2 9" xfId="1603"/>
    <cellStyle name="Accent3" xfId="17" builtinId="37" customBuiltin="1"/>
    <cellStyle name="Accent3 10" xfId="1645"/>
    <cellStyle name="Accent3 2" xfId="346"/>
    <cellStyle name="Accent3 2 2" xfId="1856"/>
    <cellStyle name="Accent3 2 3" xfId="1857"/>
    <cellStyle name="Accent3 3" xfId="347"/>
    <cellStyle name="Accent3 3 2" xfId="1859"/>
    <cellStyle name="Accent3 3 3" xfId="1860"/>
    <cellStyle name="Accent3 4" xfId="428"/>
    <cellStyle name="Accent3 4 2" xfId="1862"/>
    <cellStyle name="Accent3 5" xfId="1321"/>
    <cellStyle name="Accent3 5 2" xfId="1863"/>
    <cellStyle name="Accent3 5 3" xfId="2075"/>
    <cellStyle name="Accent3 5 4" xfId="2064"/>
    <cellStyle name="Accent3 5 5" xfId="2077"/>
    <cellStyle name="Accent3 6" xfId="1518"/>
    <cellStyle name="Accent3 7" xfId="1551"/>
    <cellStyle name="Accent3 8" xfId="809"/>
    <cellStyle name="Accent3 9" xfId="1604"/>
    <cellStyle name="Accent4" xfId="21" builtinId="41" customBuiltin="1"/>
    <cellStyle name="Accent4 10" xfId="1646"/>
    <cellStyle name="Accent4 2" xfId="348"/>
    <cellStyle name="Accent4 2 2" xfId="1866"/>
    <cellStyle name="Accent4 2 3" xfId="1867"/>
    <cellStyle name="Accent4 3" xfId="349"/>
    <cellStyle name="Accent4 3 2" xfId="1869"/>
    <cellStyle name="Accent4 3 3" xfId="1870"/>
    <cellStyle name="Accent4 4" xfId="464"/>
    <cellStyle name="Accent4 4 2" xfId="1872"/>
    <cellStyle name="Accent4 5" xfId="1294"/>
    <cellStyle name="Accent4 5 2" xfId="1873"/>
    <cellStyle name="Accent4 5 3" xfId="2078"/>
    <cellStyle name="Accent4 5 4" xfId="2061"/>
    <cellStyle name="Accent4 5 5" xfId="2080"/>
    <cellStyle name="Accent4 6" xfId="1563"/>
    <cellStyle name="Accent4 7" xfId="1566"/>
    <cellStyle name="Accent4 8" xfId="808"/>
    <cellStyle name="Accent4 9" xfId="1605"/>
    <cellStyle name="Accent5" xfId="25" builtinId="45" customBuiltin="1"/>
    <cellStyle name="Accent5 10" xfId="1647"/>
    <cellStyle name="Accent5 2" xfId="350"/>
    <cellStyle name="Accent5 2 2" xfId="1876"/>
    <cellStyle name="Accent5 2 3" xfId="1877"/>
    <cellStyle name="Accent5 3" xfId="351"/>
    <cellStyle name="Accent5 3 2" xfId="1878"/>
    <cellStyle name="Accent5 3 3" xfId="1879"/>
    <cellStyle name="Accent5 4" xfId="463"/>
    <cellStyle name="Accent5 4 2" xfId="1880"/>
    <cellStyle name="Accent5 5" xfId="1520"/>
    <cellStyle name="Accent5 5 2" xfId="1881"/>
    <cellStyle name="Accent5 5 3" xfId="2081"/>
    <cellStyle name="Accent5 5 4" xfId="2058"/>
    <cellStyle name="Accent5 5 5" xfId="2083"/>
    <cellStyle name="Accent5 6" xfId="1552"/>
    <cellStyle name="Accent5 7" xfId="708"/>
    <cellStyle name="Accent5 8" xfId="1298"/>
    <cellStyle name="Accent5 9" xfId="1606"/>
    <cellStyle name="Accent6" xfId="29" builtinId="49" customBuiltin="1"/>
    <cellStyle name="Accent6 10" xfId="1648"/>
    <cellStyle name="Accent6 2" xfId="352"/>
    <cellStyle name="Accent6 2 2" xfId="1882"/>
    <cellStyle name="Accent6 2 3" xfId="1883"/>
    <cellStyle name="Accent6 3" xfId="353"/>
    <cellStyle name="Accent6 3 2" xfId="1884"/>
    <cellStyle name="Accent6 3 3" xfId="1885"/>
    <cellStyle name="Accent6 4" xfId="427"/>
    <cellStyle name="Accent6 4 2" xfId="1886"/>
    <cellStyle name="Accent6 5" xfId="1521"/>
    <cellStyle name="Accent6 5 2" xfId="1887"/>
    <cellStyle name="Accent6 5 3" xfId="2084"/>
    <cellStyle name="Accent6 5 4" xfId="2055"/>
    <cellStyle name="Accent6 5 5" xfId="2087"/>
    <cellStyle name="Accent6 6" xfId="1543"/>
    <cellStyle name="Accent6 7" xfId="724"/>
    <cellStyle name="Accent6 8" xfId="807"/>
    <cellStyle name="Accent6 9" xfId="1607"/>
    <cellStyle name="Bad" xfId="3" builtinId="27" customBuiltin="1"/>
    <cellStyle name="Bad 10" xfId="1649"/>
    <cellStyle name="Bad 2" xfId="354"/>
    <cellStyle name="Bad 2 2" xfId="1890"/>
    <cellStyle name="Bad 2 3" xfId="1891"/>
    <cellStyle name="Bad 3" xfId="355"/>
    <cellStyle name="Bad 3 2" xfId="1893"/>
    <cellStyle name="Bad 3 3" xfId="1894"/>
    <cellStyle name="Bad 4" xfId="462"/>
    <cellStyle name="Bad 4 2" xfId="1896"/>
    <cellStyle name="Bad 5" xfId="853"/>
    <cellStyle name="Bad 5 2" xfId="1897"/>
    <cellStyle name="Bad 5 3" xfId="2086"/>
    <cellStyle name="Bad 5 4" xfId="1685"/>
    <cellStyle name="Bad 5 5" xfId="2090"/>
    <cellStyle name="Bad 6" xfId="715"/>
    <cellStyle name="Bad 7" xfId="858"/>
    <cellStyle name="Bad 8" xfId="806"/>
    <cellStyle name="Bad 9" xfId="1608"/>
    <cellStyle name="Calculation" xfId="7" builtinId="22" customBuiltin="1"/>
    <cellStyle name="Calculation 10" xfId="1650"/>
    <cellStyle name="Calculation 2" xfId="356"/>
    <cellStyle name="Calculation 2 2" xfId="1900"/>
    <cellStyle name="Calculation 2 3" xfId="1901"/>
    <cellStyle name="Calculation 3" xfId="357"/>
    <cellStyle name="Calculation 3 2" xfId="1903"/>
    <cellStyle name="Calculation 3 3" xfId="1904"/>
    <cellStyle name="Calculation 4" xfId="461"/>
    <cellStyle name="Calculation 4 2" xfId="1906"/>
    <cellStyle name="Calculation 5" xfId="1527"/>
    <cellStyle name="Calculation 5 2" xfId="1907"/>
    <cellStyle name="Calculation 5 3" xfId="2089"/>
    <cellStyle name="Calculation 5 4" xfId="1779"/>
    <cellStyle name="Calculation 5 5" xfId="2101"/>
    <cellStyle name="Calculation 6" xfId="1567"/>
    <cellStyle name="Calculation 7" xfId="723"/>
    <cellStyle name="Calculation 8" xfId="1267"/>
    <cellStyle name="Calculation 9" xfId="1609"/>
    <cellStyle name="Check Cell" xfId="8" builtinId="23" customBuiltin="1"/>
    <cellStyle name="Check Cell 10" xfId="1651"/>
    <cellStyle name="Check Cell 2" xfId="358"/>
    <cellStyle name="Check Cell 2 2" xfId="1910"/>
    <cellStyle name="Check Cell 2 3" xfId="1911"/>
    <cellStyle name="Check Cell 3" xfId="359"/>
    <cellStyle name="Check Cell 3 2" xfId="1913"/>
    <cellStyle name="Check Cell 3 3" xfId="1914"/>
    <cellStyle name="Check Cell 4" xfId="426"/>
    <cellStyle name="Check Cell 4 2" xfId="1916"/>
    <cellStyle name="Check Cell 5" xfId="1571"/>
    <cellStyle name="Check Cell 5 2" xfId="1917"/>
    <cellStyle name="Check Cell 5 3" xfId="2094"/>
    <cellStyle name="Check Cell 5 4" xfId="1814"/>
    <cellStyle name="Check Cell 5 5" xfId="2109"/>
    <cellStyle name="Check Cell 6" xfId="1533"/>
    <cellStyle name="Check Cell 7" xfId="722"/>
    <cellStyle name="Check Cell 8" xfId="805"/>
    <cellStyle name="Check Cell 9" xfId="1610"/>
    <cellStyle name="Comma 2 2" xfId="1918"/>
    <cellStyle name="Comma 3 2" xfId="1919"/>
    <cellStyle name="Comma 5 2" xfId="1920"/>
    <cellStyle name="Comma 6" xfId="1921"/>
    <cellStyle name="Currency 2 2" xfId="1922"/>
    <cellStyle name="Currency 3 2" xfId="1923"/>
    <cellStyle name="Currency 5 2" xfId="1924"/>
    <cellStyle name="Currency 6 2" xfId="1925"/>
    <cellStyle name="Currency 7" xfId="1926"/>
    <cellStyle name="Explanatory Text 10" xfId="1653"/>
    <cellStyle name="Explanatory Text 11" xfId="3064"/>
    <cellStyle name="Explanatory Text 12" xfId="3269"/>
    <cellStyle name="Explanatory Text 13" xfId="3311"/>
    <cellStyle name="Explanatory Text 2" xfId="360"/>
    <cellStyle name="Explanatory Text 2 2" xfId="361"/>
    <cellStyle name="Explanatory Text 2 3" xfId="1929"/>
    <cellStyle name="Explanatory Text 2 4" xfId="3065"/>
    <cellStyle name="Explanatory Text 2 5" xfId="3283"/>
    <cellStyle name="Explanatory Text 2 6" xfId="3326"/>
    <cellStyle name="Explanatory Text 3" xfId="362"/>
    <cellStyle name="Explanatory Text 3 2" xfId="1931"/>
    <cellStyle name="Explanatory Text 3 3" xfId="1932"/>
    <cellStyle name="Explanatory Text 4" xfId="425"/>
    <cellStyle name="Explanatory Text 4 2" xfId="1934"/>
    <cellStyle name="Explanatory Text 5" xfId="1569"/>
    <cellStyle name="Explanatory Text 5 2" xfId="1935"/>
    <cellStyle name="Explanatory Text 5 3" xfId="2102"/>
    <cellStyle name="Explanatory Text 5 4" xfId="1899"/>
    <cellStyle name="Explanatory Text 5 5" xfId="2134"/>
    <cellStyle name="Explanatory Text 6" xfId="1343"/>
    <cellStyle name="Explanatory Text 7" xfId="720"/>
    <cellStyle name="Explanatory Text 8" xfId="803"/>
    <cellStyle name="Explanatory Text 9" xfId="1613"/>
    <cellStyle name="Good" xfId="2" builtinId="26" customBuiltin="1"/>
    <cellStyle name="Good 10" xfId="1654"/>
    <cellStyle name="Good 2" xfId="363"/>
    <cellStyle name="Good 2 2" xfId="1936"/>
    <cellStyle name="Good 2 3" xfId="1937"/>
    <cellStyle name="Good 3" xfId="364"/>
    <cellStyle name="Good 3 2" xfId="1938"/>
    <cellStyle name="Good 3 3" xfId="1939"/>
    <cellStyle name="Good 4" xfId="460"/>
    <cellStyle name="Good 4 2" xfId="1940"/>
    <cellStyle name="Good 5" xfId="1549"/>
    <cellStyle name="Good 5 2" xfId="1941"/>
    <cellStyle name="Good 5 3" xfId="2108"/>
    <cellStyle name="Good 5 4" xfId="1942"/>
    <cellStyle name="Good 5 5" xfId="2142"/>
    <cellStyle name="Good 6" xfId="1368"/>
    <cellStyle name="Good 7" xfId="1584"/>
    <cellStyle name="Good 8" xfId="802"/>
    <cellStyle name="Good 9" xfId="1614"/>
    <cellStyle name="Heading 1 10" xfId="1655"/>
    <cellStyle name="Heading 1 11" xfId="3066"/>
    <cellStyle name="Heading 1 12" xfId="3253"/>
    <cellStyle name="Heading 1 13" xfId="3304"/>
    <cellStyle name="Heading 1 2" xfId="365"/>
    <cellStyle name="Heading 1 2 2" xfId="366"/>
    <cellStyle name="Heading 1 2 3" xfId="1943"/>
    <cellStyle name="Heading 1 2 4" xfId="3067"/>
    <cellStyle name="Heading 1 2 5" xfId="3125"/>
    <cellStyle name="Heading 1 2 6" xfId="3327"/>
    <cellStyle name="Heading 1 3" xfId="367"/>
    <cellStyle name="Heading 1 3 2" xfId="1945"/>
    <cellStyle name="Heading 1 3 3" xfId="1946"/>
    <cellStyle name="Heading 1 4" xfId="459"/>
    <cellStyle name="Heading 1 4 2" xfId="1948"/>
    <cellStyle name="Heading 1 5" xfId="1570"/>
    <cellStyle name="Heading 1 5 2" xfId="1949"/>
    <cellStyle name="Heading 1 5 3" xfId="2115"/>
    <cellStyle name="Heading 1 5 4" xfId="1984"/>
    <cellStyle name="Heading 1 5 5" xfId="2173"/>
    <cellStyle name="Heading 1 6" xfId="1559"/>
    <cellStyle name="Heading 1 7" xfId="859"/>
    <cellStyle name="Heading 1 8" xfId="1300"/>
    <cellStyle name="Heading 1 9" xfId="1615"/>
    <cellStyle name="Heading 2 10" xfId="1656"/>
    <cellStyle name="Heading 2 11" xfId="3068"/>
    <cellStyle name="Heading 2 12" xfId="3289"/>
    <cellStyle name="Heading 2 13" xfId="3305"/>
    <cellStyle name="Heading 2 2" xfId="368"/>
    <cellStyle name="Heading 2 2 2" xfId="369"/>
    <cellStyle name="Heading 2 2 3" xfId="1952"/>
    <cellStyle name="Heading 2 2 4" xfId="3069"/>
    <cellStyle name="Heading 2 2 5" xfId="3267"/>
    <cellStyle name="Heading 2 2 6" xfId="3328"/>
    <cellStyle name="Heading 2 3" xfId="370"/>
    <cellStyle name="Heading 2 3 2" xfId="1954"/>
    <cellStyle name="Heading 2 3 3" xfId="1955"/>
    <cellStyle name="Heading 2 4" xfId="429"/>
    <cellStyle name="Heading 2 4 2" xfId="1956"/>
    <cellStyle name="Heading 2 5" xfId="1536"/>
    <cellStyle name="Heading 2 5 2" xfId="1957"/>
    <cellStyle name="Heading 2 5 3" xfId="2121"/>
    <cellStyle name="Heading 2 5 4" xfId="2040"/>
    <cellStyle name="Heading 2 5 5" xfId="2187"/>
    <cellStyle name="Heading 2 6" xfId="1585"/>
    <cellStyle name="Heading 2 7" xfId="1582"/>
    <cellStyle name="Heading 2 8" xfId="898"/>
    <cellStyle name="Heading 2 9" xfId="1616"/>
    <cellStyle name="Heading 3 10" xfId="1657"/>
    <cellStyle name="Heading 3 11" xfId="3070"/>
    <cellStyle name="Heading 3 12" xfId="3219"/>
    <cellStyle name="Heading 3 13" xfId="3306"/>
    <cellStyle name="Heading 3 2" xfId="371"/>
    <cellStyle name="Heading 3 2 2" xfId="372"/>
    <cellStyle name="Heading 3 2 3" xfId="1960"/>
    <cellStyle name="Heading 3 2 4" xfId="3071"/>
    <cellStyle name="Heading 3 2 5" xfId="3153"/>
    <cellStyle name="Heading 3 2 6" xfId="3329"/>
    <cellStyle name="Heading 3 3" xfId="373"/>
    <cellStyle name="Heading 3 3 2" xfId="1962"/>
    <cellStyle name="Heading 3 3 3" xfId="1963"/>
    <cellStyle name="Heading 3 4" xfId="458"/>
    <cellStyle name="Heading 3 4 2" xfId="1965"/>
    <cellStyle name="Heading 3 5" xfId="1547"/>
    <cellStyle name="Heading 3 5 2" xfId="1966"/>
    <cellStyle name="Heading 3 5 3" xfId="2125"/>
    <cellStyle name="Heading 3 5 4" xfId="2193"/>
    <cellStyle name="Heading 3 5 5" xfId="2254"/>
    <cellStyle name="Heading 3 6" xfId="849"/>
    <cellStyle name="Heading 3 7" xfId="719"/>
    <cellStyle name="Heading 3 8" xfId="986"/>
    <cellStyle name="Heading 3 9" xfId="1617"/>
    <cellStyle name="Heading 4 10" xfId="1658"/>
    <cellStyle name="Heading 4 11" xfId="3072"/>
    <cellStyle name="Heading 4 12" xfId="3297"/>
    <cellStyle name="Heading 4 13" xfId="3307"/>
    <cellStyle name="Heading 4 2" xfId="374"/>
    <cellStyle name="Heading 4 2 2" xfId="375"/>
    <cellStyle name="Heading 4 2 3" xfId="1969"/>
    <cellStyle name="Heading 4 2 4" xfId="3073"/>
    <cellStyle name="Heading 4 2 5" xfId="3268"/>
    <cellStyle name="Heading 4 2 6" xfId="3330"/>
    <cellStyle name="Heading 4 3" xfId="376"/>
    <cellStyle name="Heading 4 3 2" xfId="1971"/>
    <cellStyle name="Heading 4 3 3" xfId="1972"/>
    <cellStyle name="Heading 4 4" xfId="457"/>
    <cellStyle name="Heading 4 4 2" xfId="1974"/>
    <cellStyle name="Heading 4 5" xfId="1540"/>
    <cellStyle name="Heading 4 5 2" xfId="1975"/>
    <cellStyle name="Heading 4 5 3" xfId="2129"/>
    <cellStyle name="Heading 4 5 4" xfId="2197"/>
    <cellStyle name="Heading 4 5 5" xfId="2255"/>
    <cellStyle name="Heading 4 6" xfId="1583"/>
    <cellStyle name="Heading 4 7" xfId="1580"/>
    <cellStyle name="Heading 4 8" xfId="1272"/>
    <cellStyle name="Heading 4 9" xfId="1618"/>
    <cellStyle name="Input" xfId="5" builtinId="20" customBuiltin="1"/>
    <cellStyle name="Input 10" xfId="1659"/>
    <cellStyle name="Input 2" xfId="377"/>
    <cellStyle name="Input 2 2" xfId="1978"/>
    <cellStyle name="Input 2 3" xfId="1979"/>
    <cellStyle name="Input 3" xfId="378"/>
    <cellStyle name="Input 3 2" xfId="1980"/>
    <cellStyle name="Input 3 3" xfId="1981"/>
    <cellStyle name="Input 4" xfId="437"/>
    <cellStyle name="Input 4 2" xfId="1982"/>
    <cellStyle name="Input 5" xfId="1512"/>
    <cellStyle name="Input 5 2" xfId="1983"/>
    <cellStyle name="Input 5 3" xfId="2135"/>
    <cellStyle name="Input 5 4" xfId="2202"/>
    <cellStyle name="Input 5 5" xfId="2256"/>
    <cellStyle name="Input 6" xfId="1510"/>
    <cellStyle name="Input 7" xfId="718"/>
    <cellStyle name="Input 8" xfId="916"/>
    <cellStyle name="Input 9" xfId="1619"/>
    <cellStyle name="Linked Cell 10" xfId="1660"/>
    <cellStyle name="Linked Cell 11" xfId="3074"/>
    <cellStyle name="Linked Cell 12" xfId="3270"/>
    <cellStyle name="Linked Cell 13" xfId="3308"/>
    <cellStyle name="Linked Cell 2" xfId="379"/>
    <cellStyle name="Linked Cell 2 2" xfId="380"/>
    <cellStyle name="Linked Cell 2 3" xfId="1985"/>
    <cellStyle name="Linked Cell 2 4" xfId="3075"/>
    <cellStyle name="Linked Cell 2 5" xfId="3280"/>
    <cellStyle name="Linked Cell 2 6" xfId="3331"/>
    <cellStyle name="Linked Cell 3" xfId="381"/>
    <cellStyle name="Linked Cell 3 2" xfId="1986"/>
    <cellStyle name="Linked Cell 3 3" xfId="1987"/>
    <cellStyle name="Linked Cell 4" xfId="456"/>
    <cellStyle name="Linked Cell 4 2" xfId="1988"/>
    <cellStyle name="Linked Cell 5" xfId="712"/>
    <cellStyle name="Linked Cell 5 2" xfId="1989"/>
    <cellStyle name="Linked Cell 5 3" xfId="2141"/>
    <cellStyle name="Linked Cell 5 4" xfId="2208"/>
    <cellStyle name="Linked Cell 5 5" xfId="2257"/>
    <cellStyle name="Linked Cell 6" xfId="1581"/>
    <cellStyle name="Linked Cell 7" xfId="1288"/>
    <cellStyle name="Linked Cell 8" xfId="819"/>
    <cellStyle name="Linked Cell 9" xfId="1620"/>
    <cellStyle name="Neutral" xfId="4" builtinId="28" customBuiltin="1"/>
    <cellStyle name="Neutral 10" xfId="1661"/>
    <cellStyle name="Neutral 2" xfId="382"/>
    <cellStyle name="Neutral 2 2" xfId="1992"/>
    <cellStyle name="Neutral 2 3" xfId="1993"/>
    <cellStyle name="Neutral 3" xfId="383"/>
    <cellStyle name="Neutral 3 2" xfId="1995"/>
    <cellStyle name="Neutral 3 3" xfId="1996"/>
    <cellStyle name="Neutral 4" xfId="455"/>
    <cellStyle name="Neutral 4 2" xfId="1998"/>
    <cellStyle name="Neutral 5" xfId="1358"/>
    <cellStyle name="Neutral 5 2" xfId="1999"/>
    <cellStyle name="Neutral 5 3" xfId="2148"/>
    <cellStyle name="Neutral 5 4" xfId="2214"/>
    <cellStyle name="Neutral 5 5" xfId="2258"/>
    <cellStyle name="Neutral 6" xfId="737"/>
    <cellStyle name="Neutral 7" xfId="747"/>
    <cellStyle name="Neutral 8" xfId="1301"/>
    <cellStyle name="Neutral 9" xfId="1621"/>
    <cellStyle name="Normal" xfId="0" builtinId="0"/>
    <cellStyle name="Normal 10" xfId="39"/>
    <cellStyle name="Normal 10 2" xfId="82"/>
    <cellStyle name="Normal 10 2 2" xfId="142"/>
    <cellStyle name="Normal 10 3" xfId="154"/>
    <cellStyle name="Normal 10 4" xfId="293"/>
    <cellStyle name="Normal 10 4 2" xfId="5761"/>
    <cellStyle name="Normal 10 4 3" xfId="7381"/>
    <cellStyle name="Normal 10 4 4" xfId="8674"/>
    <cellStyle name="Normal 10 5" xfId="3646"/>
    <cellStyle name="Normal 10 6" xfId="9180"/>
    <cellStyle name="Normal 100" xfId="240"/>
    <cellStyle name="Normal 100 2" xfId="5762"/>
    <cellStyle name="Normal 100 3" xfId="7382"/>
    <cellStyle name="Normal 100 4" xfId="8675"/>
    <cellStyle name="Normal 101" xfId="247"/>
    <cellStyle name="Normal 101 2" xfId="5763"/>
    <cellStyle name="Normal 101 3" xfId="7383"/>
    <cellStyle name="Normal 101 4" xfId="8676"/>
    <cellStyle name="Normal 102" xfId="253"/>
    <cellStyle name="Normal 102 2" xfId="5764"/>
    <cellStyle name="Normal 102 3" xfId="7384"/>
    <cellStyle name="Normal 102 4" xfId="8677"/>
    <cellStyle name="Normal 103" xfId="259"/>
    <cellStyle name="Normal 103 2" xfId="5765"/>
    <cellStyle name="Normal 103 3" xfId="7385"/>
    <cellStyle name="Normal 103 4" xfId="8678"/>
    <cellStyle name="Normal 104" xfId="265"/>
    <cellStyle name="Normal 104 2" xfId="5766"/>
    <cellStyle name="Normal 104 3" xfId="7386"/>
    <cellStyle name="Normal 104 4" xfId="8679"/>
    <cellStyle name="Normal 105" xfId="271"/>
    <cellStyle name="Normal 105 2" xfId="5767"/>
    <cellStyle name="Normal 105 3" xfId="7387"/>
    <cellStyle name="Normal 105 4" xfId="8680"/>
    <cellStyle name="Normal 106" xfId="182"/>
    <cellStyle name="Normal 106 2" xfId="5768"/>
    <cellStyle name="Normal 106 3" xfId="7388"/>
    <cellStyle name="Normal 106 4" xfId="8681"/>
    <cellStyle name="Normal 107" xfId="201"/>
    <cellStyle name="Normal 108" xfId="195"/>
    <cellStyle name="Normal 109" xfId="246"/>
    <cellStyle name="Normal 11" xfId="40"/>
    <cellStyle name="Normal 11 2" xfId="81"/>
    <cellStyle name="Normal 11 2 2" xfId="144"/>
    <cellStyle name="Normal 11 3" xfId="155"/>
    <cellStyle name="Normal 11 4" xfId="295"/>
    <cellStyle name="Normal 11 4 2" xfId="5775"/>
    <cellStyle name="Normal 11 4 3" xfId="7395"/>
    <cellStyle name="Normal 11 4 4" xfId="8682"/>
    <cellStyle name="Normal 11 5" xfId="3648"/>
    <cellStyle name="Normal 11 6" xfId="9181"/>
    <cellStyle name="Normal 110" xfId="180"/>
    <cellStyle name="Normal 111" xfId="212"/>
    <cellStyle name="Normal 112" xfId="198"/>
    <cellStyle name="Normal 113" xfId="282"/>
    <cellStyle name="Normal 113 2" xfId="5779"/>
    <cellStyle name="Normal 113 2 2" xfId="13082"/>
    <cellStyle name="Normal 113 3" xfId="7399"/>
    <cellStyle name="Normal 113 3 2" xfId="14660"/>
    <cellStyle name="Normal 113 4" xfId="8683"/>
    <cellStyle name="Normal 113 4 2" xfId="15894"/>
    <cellStyle name="Normal 113 5" xfId="9207"/>
    <cellStyle name="Normal 114" xfId="302"/>
    <cellStyle name="Normal 114 2" xfId="5780"/>
    <cellStyle name="Normal 114 3" xfId="7400"/>
    <cellStyle name="Normal 114 4" xfId="8684"/>
    <cellStyle name="Normal 115" xfId="303"/>
    <cellStyle name="Normal 116" xfId="2041"/>
    <cellStyle name="Normal 117" xfId="3302"/>
    <cellStyle name="Normal 117 2" xfId="5783"/>
    <cellStyle name="Normal 117 2 2" xfId="13085"/>
    <cellStyle name="Normal 117 3" xfId="7403"/>
    <cellStyle name="Normal 117 3 2" xfId="14663"/>
    <cellStyle name="Normal 117 4" xfId="8685"/>
    <cellStyle name="Normal 117 4 2" xfId="15895"/>
    <cellStyle name="Normal 117 5" xfId="10729"/>
    <cellStyle name="Normal 118" xfId="3634"/>
    <cellStyle name="Normal 118 2" xfId="5784"/>
    <cellStyle name="Normal 118 3" xfId="7404"/>
    <cellStyle name="Normal 118 4" xfId="8686"/>
    <cellStyle name="Normal 118 5" xfId="10963"/>
    <cellStyle name="Normal 119" xfId="6508"/>
    <cellStyle name="Normal 119 2" xfId="13790"/>
    <cellStyle name="Normal 12" xfId="41"/>
    <cellStyle name="Normal 12 2" xfId="80"/>
    <cellStyle name="Normal 12 2 2" xfId="146"/>
    <cellStyle name="Normal 12 3" xfId="156"/>
    <cellStyle name="Normal 12 4" xfId="297"/>
    <cellStyle name="Normal 12 4 2" xfId="5788"/>
    <cellStyle name="Normal 12 4 3" xfId="7408"/>
    <cellStyle name="Normal 12 4 4" xfId="8687"/>
    <cellStyle name="Normal 12 5" xfId="3650"/>
    <cellStyle name="Normal 12 6" xfId="9182"/>
    <cellStyle name="Normal 120" xfId="299"/>
    <cellStyle name="Normal 120 2" xfId="9208"/>
    <cellStyle name="Normal 121" xfId="8673"/>
    <cellStyle name="Normal 122" xfId="9158"/>
    <cellStyle name="Normal 123" xfId="301"/>
    <cellStyle name="Normal 123 2" xfId="9210"/>
    <cellStyle name="Normal 124" xfId="8892"/>
    <cellStyle name="Normal 125" xfId="300"/>
    <cellStyle name="Normal 125 2" xfId="9209"/>
    <cellStyle name="Normal 126" xfId="9159"/>
    <cellStyle name="Normal 126 2" xfId="16328"/>
    <cellStyle name="Normal 127" xfId="9160"/>
    <cellStyle name="Normal 127 2" xfId="16329"/>
    <cellStyle name="Normal 128" xfId="9161"/>
    <cellStyle name="Normal 128 2" xfId="16330"/>
    <cellStyle name="Normal 13" xfId="42"/>
    <cellStyle name="Normal 13 2" xfId="79"/>
    <cellStyle name="Normal 13 3" xfId="9183"/>
    <cellStyle name="Normal 131" xfId="16331"/>
    <cellStyle name="Normal 132" xfId="16332"/>
    <cellStyle name="Normal 133" xfId="16333"/>
    <cellStyle name="Normal 134" xfId="16334"/>
    <cellStyle name="Normal 135" xfId="16335"/>
    <cellStyle name="Normal 136" xfId="16336"/>
    <cellStyle name="Normal 137" xfId="16337"/>
    <cellStyle name="Normal 138" xfId="16338"/>
    <cellStyle name="Normal 139" xfId="16339"/>
    <cellStyle name="Normal 14" xfId="43"/>
    <cellStyle name="Normal 14 2" xfId="78"/>
    <cellStyle name="Normal 14 3" xfId="9184"/>
    <cellStyle name="Normal 140" xfId="16340"/>
    <cellStyle name="Normal 141" xfId="16341"/>
    <cellStyle name="Normal 142" xfId="16342"/>
    <cellStyle name="Normal 143" xfId="16343"/>
    <cellStyle name="Normal 144" xfId="16344"/>
    <cellStyle name="Normal 145" xfId="16345"/>
    <cellStyle name="Normal 146" xfId="16346"/>
    <cellStyle name="Normal 147" xfId="16347"/>
    <cellStyle name="Normal 148" xfId="16348"/>
    <cellStyle name="Normal 149" xfId="16349"/>
    <cellStyle name="Normal 15" xfId="44"/>
    <cellStyle name="Normal 15 2" xfId="77"/>
    <cellStyle name="Normal 15 3" xfId="9185"/>
    <cellStyle name="Normal 150" xfId="16350"/>
    <cellStyle name="Normal 151" xfId="16351"/>
    <cellStyle name="Normal 152" xfId="16352"/>
    <cellStyle name="Normal 153" xfId="16353"/>
    <cellStyle name="Normal 154" xfId="16354"/>
    <cellStyle name="Normal 155" xfId="16355"/>
    <cellStyle name="Normal 156" xfId="16356"/>
    <cellStyle name="Normal 157" xfId="16357"/>
    <cellStyle name="Normal 158" xfId="16358"/>
    <cellStyle name="Normal 159" xfId="16359"/>
    <cellStyle name="Normal 16" xfId="45"/>
    <cellStyle name="Normal 16 2" xfId="76"/>
    <cellStyle name="Normal 16 3" xfId="9186"/>
    <cellStyle name="Normal 160" xfId="16360"/>
    <cellStyle name="Normal 161" xfId="16361"/>
    <cellStyle name="Normal 162" xfId="16362"/>
    <cellStyle name="Normal 163" xfId="16363"/>
    <cellStyle name="Normal 164" xfId="16364"/>
    <cellStyle name="Normal 165" xfId="16365"/>
    <cellStyle name="Normal 166" xfId="16366"/>
    <cellStyle name="Normal 167" xfId="16367"/>
    <cellStyle name="Normal 168" xfId="16368"/>
    <cellStyle name="Normal 169" xfId="16369"/>
    <cellStyle name="Normal 17 2" xfId="75"/>
    <cellStyle name="Normal 170" xfId="16370"/>
    <cellStyle name="Normal 171" xfId="16371"/>
    <cellStyle name="Normal 172" xfId="16372"/>
    <cellStyle name="Normal 173" xfId="16373"/>
    <cellStyle name="Normal 174" xfId="16374"/>
    <cellStyle name="Normal 175" xfId="16375"/>
    <cellStyle name="Normal 176" xfId="16376"/>
    <cellStyle name="Normal 177" xfId="16377"/>
    <cellStyle name="Normal 178" xfId="16378"/>
    <cellStyle name="Normal 179" xfId="16379"/>
    <cellStyle name="Normal 18 2" xfId="74"/>
    <cellStyle name="Normal 180" xfId="16380"/>
    <cellStyle name="Normal 181" xfId="16381"/>
    <cellStyle name="Normal 182" xfId="16382"/>
    <cellStyle name="Normal 183" xfId="16383"/>
    <cellStyle name="Normal 184" xfId="16384"/>
    <cellStyle name="Normal 185" xfId="16385"/>
    <cellStyle name="Normal 186" xfId="16386"/>
    <cellStyle name="Normal 187" xfId="16387"/>
    <cellStyle name="Normal 188" xfId="16388"/>
    <cellStyle name="Normal 189" xfId="16389"/>
    <cellStyle name="Normal 19 2" xfId="73"/>
    <cellStyle name="Normal 191" xfId="16390"/>
    <cellStyle name="Normal 192" xfId="16391"/>
    <cellStyle name="Normal 193" xfId="16392"/>
    <cellStyle name="Normal 195" xfId="16393"/>
    <cellStyle name="Normal 2" xfId="33"/>
    <cellStyle name="Normal 2 10" xfId="208"/>
    <cellStyle name="Normal 2 10 2" xfId="773"/>
    <cellStyle name="Normal 2 10 3" xfId="3131"/>
    <cellStyle name="Normal 2 10 4" xfId="3279"/>
    <cellStyle name="Normal 2 10 5" xfId="3346"/>
    <cellStyle name="Normal 2 11" xfId="176"/>
    <cellStyle name="Normal 2 11 2" xfId="1223"/>
    <cellStyle name="Normal 2 11 3" xfId="3200"/>
    <cellStyle name="Normal 2 11 4" xfId="3236"/>
    <cellStyle name="Normal 2 11 5" xfId="3624"/>
    <cellStyle name="Normal 2 12" xfId="217"/>
    <cellStyle name="Normal 2 12 2" xfId="1190"/>
    <cellStyle name="Normal 2 12 3" xfId="3192"/>
    <cellStyle name="Normal 2 12 4" xfId="3241"/>
    <cellStyle name="Normal 2 12 5" xfId="3616"/>
    <cellStyle name="Normal 2 13" xfId="225"/>
    <cellStyle name="Normal 2 13 2" xfId="1138"/>
    <cellStyle name="Normal 2 13 3" xfId="3179"/>
    <cellStyle name="Normal 2 13 4" xfId="3224"/>
    <cellStyle name="Normal 2 13 5" xfId="3607"/>
    <cellStyle name="Normal 2 14" xfId="283"/>
    <cellStyle name="Normal 2 14 2" xfId="1199"/>
    <cellStyle name="Normal 2 14 3" xfId="3196"/>
    <cellStyle name="Normal 2 14 4" xfId="3222"/>
    <cellStyle name="Normal 2 14 5" xfId="3620"/>
    <cellStyle name="Normal 2 14 6" xfId="5816"/>
    <cellStyle name="Normal 2 14 7" xfId="7436"/>
    <cellStyle name="Normal 2 14 8" xfId="8688"/>
    <cellStyle name="Normal 2 15" xfId="400"/>
    <cellStyle name="Normal 2 16" xfId="1238"/>
    <cellStyle name="Normal 2 17" xfId="1174"/>
    <cellStyle name="Normal 2 18" xfId="1230"/>
    <cellStyle name="Normal 2 19" xfId="1159"/>
    <cellStyle name="Normal 2 2" xfId="90"/>
    <cellStyle name="Normal 2 2 10" xfId="190"/>
    <cellStyle name="Normal 2 2 10 2" xfId="1145"/>
    <cellStyle name="Normal 2 2 10 3" xfId="3180"/>
    <cellStyle name="Normal 2 2 10 4" xfId="3096"/>
    <cellStyle name="Normal 2 2 10 5" xfId="3608"/>
    <cellStyle name="Normal 2 2 11" xfId="185"/>
    <cellStyle name="Normal 2 2 11 2" xfId="1171"/>
    <cellStyle name="Normal 2 2 11 3" xfId="3189"/>
    <cellStyle name="Normal 2 2 11 4" xfId="3141"/>
    <cellStyle name="Normal 2 2 11 5" xfId="3613"/>
    <cellStyle name="Normal 2 2 12" xfId="413"/>
    <cellStyle name="Normal 2 2 13" xfId="1156"/>
    <cellStyle name="Normal 2 2 14" xfId="1155"/>
    <cellStyle name="Normal 2 2 15" xfId="1220"/>
    <cellStyle name="Normal 2 2 16" xfId="1177"/>
    <cellStyle name="Normal 2 2 17" xfId="1251"/>
    <cellStyle name="Normal 2 2 18" xfId="1113"/>
    <cellStyle name="Normal 2 2 19" xfId="1097"/>
    <cellStyle name="Normal 2 2 2" xfId="130"/>
    <cellStyle name="Normal 2 2 2 10" xfId="232"/>
    <cellStyle name="Normal 2 2 2 10 2" xfId="1167"/>
    <cellStyle name="Normal 2 2 2 10 3" xfId="3187"/>
    <cellStyle name="Normal 2 2 2 10 4" xfId="3243"/>
    <cellStyle name="Normal 2 2 2 10 5" xfId="3611"/>
    <cellStyle name="Normal 2 2 2 11" xfId="239"/>
    <cellStyle name="Normal 2 2 2 11 2" xfId="1244"/>
    <cellStyle name="Normal 2 2 2 11 3" xfId="3203"/>
    <cellStyle name="Normal 2 2 2 11 4" xfId="3234"/>
    <cellStyle name="Normal 2 2 2 11 5" xfId="3626"/>
    <cellStyle name="Normal 2 2 2 12" xfId="555"/>
    <cellStyle name="Normal 2 2 2 13" xfId="1250"/>
    <cellStyle name="Normal 2 2 2 14" xfId="1252"/>
    <cellStyle name="Normal 2 2 2 15" xfId="1240"/>
    <cellStyle name="Normal 2 2 2 16" xfId="1211"/>
    <cellStyle name="Normal 2 2 2 17" xfId="1130"/>
    <cellStyle name="Normal 2 2 2 18" xfId="1128"/>
    <cellStyle name="Normal 2 2 2 19" xfId="1121"/>
    <cellStyle name="Normal 2 2 2 2" xfId="186"/>
    <cellStyle name="Normal 2 2 2 2 10" xfId="1168"/>
    <cellStyle name="Normal 2 2 2 2 11" xfId="1158"/>
    <cellStyle name="Normal 2 2 2 2 12" xfId="1245"/>
    <cellStyle name="Normal 2 2 2 2 13" xfId="1247"/>
    <cellStyle name="Normal 2 2 2 2 14" xfId="1226"/>
    <cellStyle name="Normal 2 2 2 2 15" xfId="1201"/>
    <cellStyle name="Normal 2 2 2 2 16" xfId="1132"/>
    <cellStyle name="Normal 2 2 2 2 17" xfId="1124"/>
    <cellStyle name="Normal 2 2 2 2 18" xfId="1133"/>
    <cellStyle name="Normal 2 2 2 2 19" xfId="1371"/>
    <cellStyle name="Normal 2 2 2 2 2" xfId="207"/>
    <cellStyle name="Normal 2 2 2 2 2 10" xfId="7482"/>
    <cellStyle name="Normal 2 2 2 2 2 11" xfId="8692"/>
    <cellStyle name="Normal 2 2 2 2 2 2" xfId="568"/>
    <cellStyle name="Normal 2 2 2 2 2 2 2" xfId="928"/>
    <cellStyle name="Normal 2 2 2 2 2 2 2 2" xfId="941"/>
    <cellStyle name="Normal 2 2 2 2 2 2 2 2 2" xfId="5873"/>
    <cellStyle name="Normal 2 2 2 2 2 2 2 2 2 2" xfId="5874"/>
    <cellStyle name="Normal 2 2 2 2 2 2 2 2 3" xfId="7485"/>
    <cellStyle name="Normal 2 2 2 2 2 2 2 2 4" xfId="8695"/>
    <cellStyle name="Normal 2 2 2 2 2 2 2 3" xfId="7484"/>
    <cellStyle name="Normal 2 2 2 2 2 2 2 4" xfId="8694"/>
    <cellStyle name="Normal 2 2 2 2 2 2 3" xfId="3152"/>
    <cellStyle name="Normal 2 2 2 2 2 2 4" xfId="3277"/>
    <cellStyle name="Normal 2 2 2 2 2 2 5" xfId="5872"/>
    <cellStyle name="Normal 2 2 2 2 2 2 6" xfId="7483"/>
    <cellStyle name="Normal 2 2 2 2 2 2 7" xfId="8693"/>
    <cellStyle name="Normal 2 2 2 2 2 3" xfId="1384"/>
    <cellStyle name="Normal 2 2 2 2 2 4" xfId="2598"/>
    <cellStyle name="Normal 2 2 2 2 2 5" xfId="2359"/>
    <cellStyle name="Normal 2 2 2 2 2 6" xfId="2786"/>
    <cellStyle name="Normal 2 2 2 2 2 7" xfId="3151"/>
    <cellStyle name="Normal 2 2 2 2 2 8" xfId="3113"/>
    <cellStyle name="Normal 2 2 2 2 2 9" xfId="5871"/>
    <cellStyle name="Normal 2 2 2 2 20" xfId="2585"/>
    <cellStyle name="Normal 2 2 2 2 21" xfId="2366"/>
    <cellStyle name="Normal 2 2 2 2 22" xfId="2872"/>
    <cellStyle name="Normal 2 2 2 2 23" xfId="3112"/>
    <cellStyle name="Normal 2 2 2 2 24" xfId="3259"/>
    <cellStyle name="Normal 2 2 2 2 25" xfId="3453"/>
    <cellStyle name="Normal 2 2 2 2 26" xfId="5864"/>
    <cellStyle name="Normal 2 2 2 2 27" xfId="7475"/>
    <cellStyle name="Normal 2 2 2 2 28" xfId="8691"/>
    <cellStyle name="Normal 2 2 2 2 3" xfId="1083"/>
    <cellStyle name="Normal 2 2 2 2 4" xfId="1085"/>
    <cellStyle name="Normal 2 2 2 2 5" xfId="1084"/>
    <cellStyle name="Normal 2 2 2 2 6" xfId="1082"/>
    <cellStyle name="Normal 2 2 2 2 7" xfId="1229"/>
    <cellStyle name="Normal 2 2 2 2 8" xfId="1151"/>
    <cellStyle name="Normal 2 2 2 2 9" xfId="1164"/>
    <cellStyle name="Normal 2 2 2 20" xfId="852"/>
    <cellStyle name="Normal 2 2 2 21" xfId="2002"/>
    <cellStyle name="Normal 2 2 2 22" xfId="2151"/>
    <cellStyle name="Normal 2 2 2 23" xfId="2217"/>
    <cellStyle name="Normal 2 2 2 24" xfId="2261"/>
    <cellStyle name="Normal 2 2 2 25" xfId="2431"/>
    <cellStyle name="Normal 2 2 2 26" xfId="2822"/>
    <cellStyle name="Normal 2 2 2 27" xfId="2980"/>
    <cellStyle name="Normal 2 2 2 28" xfId="3111"/>
    <cellStyle name="Normal 2 2 2 29" xfId="3109"/>
    <cellStyle name="Normal 2 2 2 3" xfId="175"/>
    <cellStyle name="Normal 2 2 2 3 2" xfId="522"/>
    <cellStyle name="Normal 2 2 2 3 3" xfId="3107"/>
    <cellStyle name="Normal 2 2 2 3 4" xfId="3298"/>
    <cellStyle name="Normal 2 2 2 3 5" xfId="3425"/>
    <cellStyle name="Normal 2 2 2 30" xfId="3364"/>
    <cellStyle name="Normal 2 2 2 31" xfId="5845"/>
    <cellStyle name="Normal 2 2 2 32" xfId="7460"/>
    <cellStyle name="Normal 2 2 2 33" xfId="8690"/>
    <cellStyle name="Normal 2 2 2 4" xfId="202"/>
    <cellStyle name="Normal 2 2 2 4 2" xfId="793"/>
    <cellStyle name="Normal 2 2 2 4 2 2" xfId="1081"/>
    <cellStyle name="Normal 2 2 2 4 2 3" xfId="3171"/>
    <cellStyle name="Normal 2 2 2 4 2 4" xfId="3244"/>
    <cellStyle name="Normal 2 2 2 4 3" xfId="1514"/>
    <cellStyle name="Normal 2 2 2 4 4" xfId="2743"/>
    <cellStyle name="Normal 2 2 2 4 5" xfId="2956"/>
    <cellStyle name="Normal 2 2 2 4 6" xfId="3062"/>
    <cellStyle name="Normal 2 2 2 4 7" xfId="3136"/>
    <cellStyle name="Normal 2 2 2 4 8" xfId="3137"/>
    <cellStyle name="Normal 2 2 2 4 9" xfId="3600"/>
    <cellStyle name="Normal 2 2 2 5" xfId="172"/>
    <cellStyle name="Normal 2 2 2 5 2" xfId="778"/>
    <cellStyle name="Normal 2 2 2 5 3" xfId="3134"/>
    <cellStyle name="Normal 2 2 2 5 4" xfId="3286"/>
    <cellStyle name="Normal 2 2 2 5 5" xfId="3349"/>
    <cellStyle name="Normal 2 2 2 6" xfId="205"/>
    <cellStyle name="Normal 2 2 2 6 2" xfId="1087"/>
    <cellStyle name="Normal 2 2 2 6 3" xfId="3172"/>
    <cellStyle name="Normal 2 2 2 6 4" xfId="3211"/>
    <cellStyle name="Normal 2 2 2 6 5" xfId="3601"/>
    <cellStyle name="Normal 2 2 2 7" xfId="214"/>
    <cellStyle name="Normal 2 2 2 7 2" xfId="1090"/>
    <cellStyle name="Normal 2 2 2 7 3" xfId="3173"/>
    <cellStyle name="Normal 2 2 2 7 4" xfId="3261"/>
    <cellStyle name="Normal 2 2 2 7 5" xfId="3602"/>
    <cellStyle name="Normal 2 2 2 8" xfId="216"/>
    <cellStyle name="Normal 2 2 2 8 2" xfId="1153"/>
    <cellStyle name="Normal 2 2 2 8 3" xfId="3183"/>
    <cellStyle name="Normal 2 2 2 8 4" xfId="3140"/>
    <cellStyle name="Normal 2 2 2 8 5" xfId="3609"/>
    <cellStyle name="Normal 2 2 2 9" xfId="224"/>
    <cellStyle name="Normal 2 2 2 9 2" xfId="1193"/>
    <cellStyle name="Normal 2 2 2 9 3" xfId="3194"/>
    <cellStyle name="Normal 2 2 2 9 4" xfId="3239"/>
    <cellStyle name="Normal 2 2 2 9 5" xfId="3618"/>
    <cellStyle name="Normal 2 2 20" xfId="1107"/>
    <cellStyle name="Normal 2 2 21" xfId="734"/>
    <cellStyle name="Normal 2 2 22" xfId="2001"/>
    <cellStyle name="Normal 2 2 23" xfId="2150"/>
    <cellStyle name="Normal 2 2 24" xfId="2216"/>
    <cellStyle name="Normal 2 2 25" xfId="2260"/>
    <cellStyle name="Normal 2 2 26" xfId="2418"/>
    <cellStyle name="Normal 2 2 27" xfId="2860"/>
    <cellStyle name="Normal 2 2 28" xfId="2991"/>
    <cellStyle name="Normal 2 2 29" xfId="3085"/>
    <cellStyle name="Normal 2 2 3" xfId="194"/>
    <cellStyle name="Normal 2 2 3 2" xfId="613"/>
    <cellStyle name="Normal 2 2 3 3" xfId="3117"/>
    <cellStyle name="Normal 2 2 3 4" xfId="3299"/>
    <cellStyle name="Normal 2 2 3 5" xfId="3514"/>
    <cellStyle name="Normal 2 2 30" xfId="3295"/>
    <cellStyle name="Normal 2 2 31" xfId="3351"/>
    <cellStyle name="Normal 2 2 32" xfId="5826"/>
    <cellStyle name="Normal 2 2 33" xfId="7446"/>
    <cellStyle name="Normal 2 2 34" xfId="8689"/>
    <cellStyle name="Normal 2 2 4" xfId="187"/>
    <cellStyle name="Normal 2 2 4 2" xfId="540"/>
    <cellStyle name="Normal 2 2 4 3" xfId="3108"/>
    <cellStyle name="Normal 2 2 4 4" xfId="3185"/>
    <cellStyle name="Normal 2 2 4 5" xfId="3442"/>
    <cellStyle name="Normal 2 2 5" xfId="193"/>
    <cellStyle name="Normal 2 2 5 2" xfId="780"/>
    <cellStyle name="Normal 2 2 5 2 2" xfId="1057"/>
    <cellStyle name="Normal 2 2 5 2 3" xfId="3159"/>
    <cellStyle name="Normal 2 2 5 2 4" xfId="3249"/>
    <cellStyle name="Normal 2 2 5 3" xfId="1505"/>
    <cellStyle name="Normal 2 2 5 4" xfId="2721"/>
    <cellStyle name="Normal 2 2 5 5" xfId="2944"/>
    <cellStyle name="Normal 2 2 5 6" xfId="3058"/>
    <cellStyle name="Normal 2 2 5 7" xfId="3135"/>
    <cellStyle name="Normal 2 2 5 8" xfId="3157"/>
    <cellStyle name="Normal 2 2 5 9" xfId="3588"/>
    <cellStyle name="Normal 2 2 6" xfId="188"/>
    <cellStyle name="Normal 2 2 6 2" xfId="766"/>
    <cellStyle name="Normal 2 2 6 3" xfId="3128"/>
    <cellStyle name="Normal 2 2 6 4" xfId="3285"/>
    <cellStyle name="Normal 2 2 6 5" xfId="3343"/>
    <cellStyle name="Normal 2 2 7" xfId="192"/>
    <cellStyle name="Normal 2 2 7 2" xfId="1060"/>
    <cellStyle name="Normal 2 2 7 3" xfId="3161"/>
    <cellStyle name="Normal 2 2 7 4" xfId="3095"/>
    <cellStyle name="Normal 2 2 7 5" xfId="3590"/>
    <cellStyle name="Normal 2 2 8" xfId="189"/>
    <cellStyle name="Normal 2 2 8 2" xfId="1073"/>
    <cellStyle name="Normal 2 2 8 3" xfId="3169"/>
    <cellStyle name="Normal 2 2 8 4" xfId="3245"/>
    <cellStyle name="Normal 2 2 8 5" xfId="3599"/>
    <cellStyle name="Normal 2 2 9" xfId="191"/>
    <cellStyle name="Normal 2 2 9 2" xfId="1189"/>
    <cellStyle name="Normal 2 2 9 3" xfId="3191"/>
    <cellStyle name="Normal 2 2 9 4" xfId="3242"/>
    <cellStyle name="Normal 2 2 9 5" xfId="3615"/>
    <cellStyle name="Normal 2 20" xfId="1116"/>
    <cellStyle name="Normal 2 21" xfId="1134"/>
    <cellStyle name="Normal 2 22" xfId="1108"/>
    <cellStyle name="Normal 2 23" xfId="1254"/>
    <cellStyle name="Normal 2 24" xfId="800"/>
    <cellStyle name="Normal 2 25" xfId="2000"/>
    <cellStyle name="Normal 2 25 2" xfId="6007"/>
    <cellStyle name="Normal 2 25 2 2" xfId="13299"/>
    <cellStyle name="Normal 2 25 3" xfId="7594"/>
    <cellStyle name="Normal 2 25 3 2" xfId="14844"/>
    <cellStyle name="Normal 2 25 4" xfId="8696"/>
    <cellStyle name="Normal 2 25 4 2" xfId="15896"/>
    <cellStyle name="Normal 2 25 5" xfId="9938"/>
    <cellStyle name="Normal 2 26" xfId="2149"/>
    <cellStyle name="Normal 2 26 2" xfId="6008"/>
    <cellStyle name="Normal 2 26 2 2" xfId="13300"/>
    <cellStyle name="Normal 2 26 3" xfId="7595"/>
    <cellStyle name="Normal 2 26 3 2" xfId="14845"/>
    <cellStyle name="Normal 2 26 4" xfId="8697"/>
    <cellStyle name="Normal 2 26 4 2" xfId="15897"/>
    <cellStyle name="Normal 2 26 5" xfId="9965"/>
    <cellStyle name="Normal 2 27" xfId="2215"/>
    <cellStyle name="Normal 2 27 2" xfId="6009"/>
    <cellStyle name="Normal 2 27 2 2" xfId="13301"/>
    <cellStyle name="Normal 2 27 3" xfId="7596"/>
    <cellStyle name="Normal 2 27 3 2" xfId="14846"/>
    <cellStyle name="Normal 2 27 4" xfId="8698"/>
    <cellStyle name="Normal 2 27 4 2" xfId="15898"/>
    <cellStyle name="Normal 2 27 5" xfId="9985"/>
    <cellStyle name="Normal 2 28" xfId="2259"/>
    <cellStyle name="Normal 2 28 2" xfId="6010"/>
    <cellStyle name="Normal 2 28 2 2" xfId="13302"/>
    <cellStyle name="Normal 2 28 3" xfId="7597"/>
    <cellStyle name="Normal 2 28 3 2" xfId="14847"/>
    <cellStyle name="Normal 2 28 4" xfId="8699"/>
    <cellStyle name="Normal 2 28 4 2" xfId="15899"/>
    <cellStyle name="Normal 2 28 5" xfId="9997"/>
    <cellStyle name="Normal 2 29" xfId="2320"/>
    <cellStyle name="Normal 2 3" xfId="134"/>
    <cellStyle name="Normal 2 3 2" xfId="422"/>
    <cellStyle name="Normal 2 3 2 2" xfId="2003"/>
    <cellStyle name="Normal 2 3 2 3" xfId="3250"/>
    <cellStyle name="Normal 2 3 2 4" xfId="3291"/>
    <cellStyle name="Normal 2 3 3" xfId="2152"/>
    <cellStyle name="Normal 2 3 4" xfId="2218"/>
    <cellStyle name="Normal 2 3 5" xfId="2262"/>
    <cellStyle name="Normal 2 3 6" xfId="3090"/>
    <cellStyle name="Normal 2 3 7" xfId="3264"/>
    <cellStyle name="Normal 2 3 8" xfId="3372"/>
    <cellStyle name="Normal 2 30" xfId="2502"/>
    <cellStyle name="Normal 2 31" xfId="2756"/>
    <cellStyle name="Normal 2 32" xfId="3084"/>
    <cellStyle name="Normal 2 33" xfId="3273"/>
    <cellStyle name="Normal 2 34" xfId="3325"/>
    <cellStyle name="Normal 2 34 2" xfId="7614"/>
    <cellStyle name="Normal 2 34 3" xfId="8700"/>
    <cellStyle name="Normal 2 35" xfId="3635"/>
    <cellStyle name="Normal 2 36" xfId="9174"/>
    <cellStyle name="Normal 2 4" xfId="168"/>
    <cellStyle name="Normal 2 4 2" xfId="451"/>
    <cellStyle name="Normal 2 4 3" xfId="3094"/>
    <cellStyle name="Normal 2 4 4" xfId="3284"/>
    <cellStyle name="Normal 2 4 5" xfId="3387"/>
    <cellStyle name="Normal 2 5" xfId="183"/>
    <cellStyle name="Normal 2 5 2" xfId="500"/>
    <cellStyle name="Normal 2 5 3" xfId="3102"/>
    <cellStyle name="Normal 2 5 4" xfId="3296"/>
    <cellStyle name="Normal 2 5 5" xfId="3405"/>
    <cellStyle name="Normal 2 6" xfId="184"/>
    <cellStyle name="Normal 2 6 2" xfId="612"/>
    <cellStyle name="Normal 2 6 3" xfId="3116"/>
    <cellStyle name="Normal 2 6 4" xfId="3221"/>
    <cellStyle name="Normal 2 6 5" xfId="3513"/>
    <cellStyle name="Normal 2 7" xfId="196"/>
    <cellStyle name="Normal 2 7 2" xfId="713"/>
    <cellStyle name="Normal 2 7 2 2" xfId="1056"/>
    <cellStyle name="Normal 2 7 2 3" xfId="3158"/>
    <cellStyle name="Normal 2 7 2 4" xfId="3256"/>
    <cellStyle name="Normal 2 7 3" xfId="1504"/>
    <cellStyle name="Normal 2 7 4" xfId="2720"/>
    <cellStyle name="Normal 2 7 5" xfId="2943"/>
    <cellStyle name="Normal 2 7 6" xfId="3057"/>
    <cellStyle name="Normal 2 7 7" xfId="3122"/>
    <cellStyle name="Normal 2 7 8" xfId="3294"/>
    <cellStyle name="Normal 2 7 9" xfId="3587"/>
    <cellStyle name="Normal 2 8" xfId="169"/>
    <cellStyle name="Normal 2 8 2" xfId="1067"/>
    <cellStyle name="Normal 2 8 3" xfId="3167"/>
    <cellStyle name="Normal 2 8 4" xfId="3149"/>
    <cellStyle name="Normal 2 8 5" xfId="3597"/>
    <cellStyle name="Normal 2 9" xfId="206"/>
    <cellStyle name="Normal 2 9 2" xfId="1061"/>
    <cellStyle name="Normal 2 9 3" xfId="3162"/>
    <cellStyle name="Normal 2 9 4" xfId="3247"/>
    <cellStyle name="Normal 2 9 5" xfId="3591"/>
    <cellStyle name="Normal 20 2" xfId="72"/>
    <cellStyle name="Normal 21 2" xfId="71"/>
    <cellStyle name="Normal 22 2" xfId="70"/>
    <cellStyle name="Normal 23 2" xfId="69"/>
    <cellStyle name="Normal 24 2" xfId="68"/>
    <cellStyle name="Normal 25 2" xfId="67"/>
    <cellStyle name="Normal 26 2" xfId="66"/>
    <cellStyle name="Normal 27 10" xfId="3252"/>
    <cellStyle name="Normal 27 10 2" xfId="6072"/>
    <cellStyle name="Normal 27 10 2 2" xfId="13364"/>
    <cellStyle name="Normal 27 10 3" xfId="7648"/>
    <cellStyle name="Normal 27 10 3 2" xfId="14897"/>
    <cellStyle name="Normal 27 10 4" xfId="8701"/>
    <cellStyle name="Normal 27 10 4 2" xfId="15900"/>
    <cellStyle name="Normal 27 10 5" xfId="10719"/>
    <cellStyle name="Normal 27 11" xfId="3373"/>
    <cellStyle name="Normal 27 11 2" xfId="6073"/>
    <cellStyle name="Normal 27 11 2 2" xfId="13365"/>
    <cellStyle name="Normal 27 11 3" xfId="7649"/>
    <cellStyle name="Normal 27 11 3 2" xfId="14898"/>
    <cellStyle name="Normal 27 11 4" xfId="8702"/>
    <cellStyle name="Normal 27 11 4 2" xfId="15901"/>
    <cellStyle name="Normal 27 11 5" xfId="10761"/>
    <cellStyle name="Normal 27 2" xfId="65"/>
    <cellStyle name="Normal 27 2 10" xfId="8703"/>
    <cellStyle name="Normal 27 2 10 2" xfId="15902"/>
    <cellStyle name="Normal 27 2 2" xfId="423"/>
    <cellStyle name="Normal 27 2 2 2" xfId="6075"/>
    <cellStyle name="Normal 27 2 2 2 2" xfId="13367"/>
    <cellStyle name="Normal 27 2 2 3" xfId="7651"/>
    <cellStyle name="Normal 27 2 2 3 2" xfId="14900"/>
    <cellStyle name="Normal 27 2 2 4" xfId="8704"/>
    <cellStyle name="Normal 27 2 2 4 2" xfId="15903"/>
    <cellStyle name="Normal 27 2 2 5" xfId="9229"/>
    <cellStyle name="Normal 27 2 3" xfId="1388"/>
    <cellStyle name="Normal 27 2 3 2" xfId="6076"/>
    <cellStyle name="Normal 27 2 3 2 2" xfId="13368"/>
    <cellStyle name="Normal 27 2 3 3" xfId="7652"/>
    <cellStyle name="Normal 27 2 3 3 2" xfId="14901"/>
    <cellStyle name="Normal 27 2 3 4" xfId="8705"/>
    <cellStyle name="Normal 27 2 3 4 2" xfId="15904"/>
    <cellStyle name="Normal 27 2 3 5" xfId="9770"/>
    <cellStyle name="Normal 27 2 4" xfId="2602"/>
    <cellStyle name="Normal 27 2 4 2" xfId="6077"/>
    <cellStyle name="Normal 27 2 4 2 2" xfId="13369"/>
    <cellStyle name="Normal 27 2 4 3" xfId="7653"/>
    <cellStyle name="Normal 27 2 4 3 2" xfId="14902"/>
    <cellStyle name="Normal 27 2 4 4" xfId="8706"/>
    <cellStyle name="Normal 27 2 4 4 2" xfId="15905"/>
    <cellStyle name="Normal 27 2 4 5" xfId="10295"/>
    <cellStyle name="Normal 27 2 5" xfId="2357"/>
    <cellStyle name="Normal 27 2 5 2" xfId="6078"/>
    <cellStyle name="Normal 27 2 5 2 2" xfId="13370"/>
    <cellStyle name="Normal 27 2 5 3" xfId="7654"/>
    <cellStyle name="Normal 27 2 5 3 2" xfId="14903"/>
    <cellStyle name="Normal 27 2 5 4" xfId="8707"/>
    <cellStyle name="Normal 27 2 5 4 2" xfId="15906"/>
    <cellStyle name="Normal 27 2 5 5" xfId="10076"/>
    <cellStyle name="Normal 27 2 6" xfId="2853"/>
    <cellStyle name="Normal 27 2 6 2" xfId="6079"/>
    <cellStyle name="Normal 27 2 6 2 2" xfId="13371"/>
    <cellStyle name="Normal 27 2 6 3" xfId="7655"/>
    <cellStyle name="Normal 27 2 6 3 2" xfId="14904"/>
    <cellStyle name="Normal 27 2 6 4" xfId="8708"/>
    <cellStyle name="Normal 27 2 6 4 2" xfId="15907"/>
    <cellStyle name="Normal 27 2 6 5" xfId="10527"/>
    <cellStyle name="Normal 27 2 7" xfId="3469"/>
    <cellStyle name="Normal 27 2 7 2" xfId="6080"/>
    <cellStyle name="Normal 27 2 7 2 2" xfId="13372"/>
    <cellStyle name="Normal 27 2 7 3" xfId="7656"/>
    <cellStyle name="Normal 27 2 7 3 2" xfId="14905"/>
    <cellStyle name="Normal 27 2 7 4" xfId="8709"/>
    <cellStyle name="Normal 27 2 7 4 2" xfId="15908"/>
    <cellStyle name="Normal 27 2 7 5" xfId="10847"/>
    <cellStyle name="Normal 27 2 8" xfId="6074"/>
    <cellStyle name="Normal 27 2 8 2" xfId="13366"/>
    <cellStyle name="Normal 27 2 9" xfId="7650"/>
    <cellStyle name="Normal 27 2 9 2" xfId="14899"/>
    <cellStyle name="Normal 27 3" xfId="533"/>
    <cellStyle name="Normal 27 3 10" xfId="8710"/>
    <cellStyle name="Normal 27 3 10 2" xfId="15909"/>
    <cellStyle name="Normal 27 3 11" xfId="9283"/>
    <cellStyle name="Normal 27 3 2" xfId="909"/>
    <cellStyle name="Normal 27 3 2 2" xfId="6082"/>
    <cellStyle name="Normal 27 3 2 2 2" xfId="13374"/>
    <cellStyle name="Normal 27 3 2 3" xfId="7658"/>
    <cellStyle name="Normal 27 3 2 3 2" xfId="14907"/>
    <cellStyle name="Normal 27 3 2 4" xfId="8711"/>
    <cellStyle name="Normal 27 3 2 4 2" xfId="15910"/>
    <cellStyle name="Normal 27 3 2 5" xfId="9544"/>
    <cellStyle name="Normal 27 3 3" xfId="1350"/>
    <cellStyle name="Normal 27 3 3 2" xfId="6083"/>
    <cellStyle name="Normal 27 3 3 2 2" xfId="13375"/>
    <cellStyle name="Normal 27 3 3 3" xfId="7659"/>
    <cellStyle name="Normal 27 3 3 3 2" xfId="14908"/>
    <cellStyle name="Normal 27 3 3 4" xfId="8712"/>
    <cellStyle name="Normal 27 3 3 4 2" xfId="15911"/>
    <cellStyle name="Normal 27 3 3 5" xfId="9739"/>
    <cellStyle name="Normal 27 3 4" xfId="2563"/>
    <cellStyle name="Normal 27 3 4 2" xfId="6084"/>
    <cellStyle name="Normal 27 3 4 2 2" xfId="13376"/>
    <cellStyle name="Normal 27 3 4 3" xfId="7660"/>
    <cellStyle name="Normal 27 3 4 3 2" xfId="14909"/>
    <cellStyle name="Normal 27 3 4 4" xfId="8713"/>
    <cellStyle name="Normal 27 3 4 4 2" xfId="15912"/>
    <cellStyle name="Normal 27 3 4 5" xfId="10258"/>
    <cellStyle name="Normal 27 3 5" xfId="2286"/>
    <cellStyle name="Normal 27 3 5 2" xfId="6085"/>
    <cellStyle name="Normal 27 3 5 2 2" xfId="13377"/>
    <cellStyle name="Normal 27 3 5 3" xfId="7661"/>
    <cellStyle name="Normal 27 3 5 3 2" xfId="14910"/>
    <cellStyle name="Normal 27 3 5 4" xfId="8714"/>
    <cellStyle name="Normal 27 3 5 4 2" xfId="15913"/>
    <cellStyle name="Normal 27 3 5 5" xfId="10006"/>
    <cellStyle name="Normal 27 3 6" xfId="2396"/>
    <cellStyle name="Normal 27 3 6 2" xfId="6086"/>
    <cellStyle name="Normal 27 3 6 2 2" xfId="13378"/>
    <cellStyle name="Normal 27 3 6 3" xfId="7662"/>
    <cellStyle name="Normal 27 3 6 3 2" xfId="14911"/>
    <cellStyle name="Normal 27 3 6 4" xfId="8715"/>
    <cellStyle name="Normal 27 3 6 4 2" xfId="15914"/>
    <cellStyle name="Normal 27 3 6 5" xfId="10111"/>
    <cellStyle name="Normal 27 3 7" xfId="3435"/>
    <cellStyle name="Normal 27 3 7 2" xfId="6087"/>
    <cellStyle name="Normal 27 3 7 2 2" xfId="13379"/>
    <cellStyle name="Normal 27 3 7 3" xfId="7663"/>
    <cellStyle name="Normal 27 3 7 3 2" xfId="14912"/>
    <cellStyle name="Normal 27 3 7 4" xfId="8716"/>
    <cellStyle name="Normal 27 3 7 4 2" xfId="15915"/>
    <cellStyle name="Normal 27 3 7 5" xfId="10816"/>
    <cellStyle name="Normal 27 3 8" xfId="6081"/>
    <cellStyle name="Normal 27 3 8 2" xfId="13373"/>
    <cellStyle name="Normal 27 3 9" xfId="7657"/>
    <cellStyle name="Normal 27 3 9 2" xfId="14906"/>
    <cellStyle name="Normal 27 4" xfId="821"/>
    <cellStyle name="Normal 27 4 2" xfId="6088"/>
    <cellStyle name="Normal 27 4 2 2" xfId="13380"/>
    <cellStyle name="Normal 27 4 3" xfId="7664"/>
    <cellStyle name="Normal 27 4 3 2" xfId="14913"/>
    <cellStyle name="Normal 27 4 4" xfId="8717"/>
    <cellStyle name="Normal 27 4 4 2" xfId="15916"/>
    <cellStyle name="Normal 27 4 5" xfId="9478"/>
    <cellStyle name="Normal 27 5" xfId="714"/>
    <cellStyle name="Normal 27 5 2" xfId="6089"/>
    <cellStyle name="Normal 27 5 2 2" xfId="13381"/>
    <cellStyle name="Normal 27 5 3" xfId="7665"/>
    <cellStyle name="Normal 27 5 3 2" xfId="14914"/>
    <cellStyle name="Normal 27 5 4" xfId="8718"/>
    <cellStyle name="Normal 27 5 4 2" xfId="15917"/>
    <cellStyle name="Normal 27 5 5" xfId="9444"/>
    <cellStyle name="Normal 27 6" xfId="2456"/>
    <cellStyle name="Normal 27 6 2" xfId="6090"/>
    <cellStyle name="Normal 27 6 2 2" xfId="13382"/>
    <cellStyle name="Normal 27 6 3" xfId="7666"/>
    <cellStyle name="Normal 27 6 3 2" xfId="14915"/>
    <cellStyle name="Normal 27 6 4" xfId="8719"/>
    <cellStyle name="Normal 27 6 4 2" xfId="15918"/>
    <cellStyle name="Normal 27 6 5" xfId="10155"/>
    <cellStyle name="Normal 27 7" xfId="2439"/>
    <cellStyle name="Normal 27 7 2" xfId="6091"/>
    <cellStyle name="Normal 27 7 2 2" xfId="13383"/>
    <cellStyle name="Normal 27 7 3" xfId="7667"/>
    <cellStyle name="Normal 27 7 3 2" xfId="14916"/>
    <cellStyle name="Normal 27 7 4" xfId="8720"/>
    <cellStyle name="Normal 27 7 4 2" xfId="15919"/>
    <cellStyle name="Normal 27 7 5" xfId="10144"/>
    <cellStyle name="Normal 27 8" xfId="2768"/>
    <cellStyle name="Normal 27 8 2" xfId="6092"/>
    <cellStyle name="Normal 27 8 2 2" xfId="13384"/>
    <cellStyle name="Normal 27 8 3" xfId="7668"/>
    <cellStyle name="Normal 27 8 3 2" xfId="14917"/>
    <cellStyle name="Normal 27 8 4" xfId="8721"/>
    <cellStyle name="Normal 27 8 4 2" xfId="15920"/>
    <cellStyle name="Normal 27 8 5" xfId="10450"/>
    <cellStyle name="Normal 27 9" xfId="3091"/>
    <cellStyle name="Normal 27 9 2" xfId="6093"/>
    <cellStyle name="Normal 27 9 2 2" xfId="13385"/>
    <cellStyle name="Normal 27 9 3" xfId="7669"/>
    <cellStyle name="Normal 27 9 3 2" xfId="14918"/>
    <cellStyle name="Normal 27 9 4" xfId="8722"/>
    <cellStyle name="Normal 27 9 4 2" xfId="15921"/>
    <cellStyle name="Normal 27 9 5" xfId="10705"/>
    <cellStyle name="Normal 28 2" xfId="64"/>
    <cellStyle name="Normal 28 2 2" xfId="436"/>
    <cellStyle name="Normal 28 3" xfId="3093"/>
    <cellStyle name="Normal 28 4" xfId="3150"/>
    <cellStyle name="Normal 28 5" xfId="3374"/>
    <cellStyle name="Normal 29 10" xfId="3216"/>
    <cellStyle name="Normal 29 10 2" xfId="6100"/>
    <cellStyle name="Normal 29 10 2 2" xfId="13392"/>
    <cellStyle name="Normal 29 10 3" xfId="7676"/>
    <cellStyle name="Normal 29 10 3 2" xfId="14925"/>
    <cellStyle name="Normal 29 10 4" xfId="8723"/>
    <cellStyle name="Normal 29 10 4 2" xfId="15922"/>
    <cellStyle name="Normal 29 10 5" xfId="10717"/>
    <cellStyle name="Normal 29 11" xfId="3392"/>
    <cellStyle name="Normal 29 11 2" xfId="6101"/>
    <cellStyle name="Normal 29 11 2 2" xfId="13393"/>
    <cellStyle name="Normal 29 11 3" xfId="7677"/>
    <cellStyle name="Normal 29 11 3 2" xfId="14926"/>
    <cellStyle name="Normal 29 11 4" xfId="8724"/>
    <cellStyle name="Normal 29 11 4 2" xfId="15923"/>
    <cellStyle name="Normal 29 11 5" xfId="10777"/>
    <cellStyle name="Normal 29 2" xfId="63"/>
    <cellStyle name="Normal 29 2 10" xfId="8725"/>
    <cellStyle name="Normal 29 2 10 2" xfId="15924"/>
    <cellStyle name="Normal 29 2 2" xfId="487"/>
    <cellStyle name="Normal 29 2 2 2" xfId="6103"/>
    <cellStyle name="Normal 29 2 2 2 2" xfId="13395"/>
    <cellStyle name="Normal 29 2 2 3" xfId="7679"/>
    <cellStyle name="Normal 29 2 2 3 2" xfId="14928"/>
    <cellStyle name="Normal 29 2 2 4" xfId="8726"/>
    <cellStyle name="Normal 29 2 2 4 2" xfId="15925"/>
    <cellStyle name="Normal 29 2 2 5" xfId="9245"/>
    <cellStyle name="Normal 29 2 3" xfId="1416"/>
    <cellStyle name="Normal 29 2 3 2" xfId="6104"/>
    <cellStyle name="Normal 29 2 3 2 2" xfId="13396"/>
    <cellStyle name="Normal 29 2 3 3" xfId="7680"/>
    <cellStyle name="Normal 29 2 3 3 2" xfId="14929"/>
    <cellStyle name="Normal 29 2 3 4" xfId="8727"/>
    <cellStyle name="Normal 29 2 3 4 2" xfId="15926"/>
    <cellStyle name="Normal 29 2 3 5" xfId="9798"/>
    <cellStyle name="Normal 29 2 4" xfId="2630"/>
    <cellStyle name="Normal 29 2 4 2" xfId="6105"/>
    <cellStyle name="Normal 29 2 4 2 2" xfId="13397"/>
    <cellStyle name="Normal 29 2 4 3" xfId="7681"/>
    <cellStyle name="Normal 29 2 4 3 2" xfId="14930"/>
    <cellStyle name="Normal 29 2 4 4" xfId="8728"/>
    <cellStyle name="Normal 29 2 4 4 2" xfId="15927"/>
    <cellStyle name="Normal 29 2 4 5" xfId="10323"/>
    <cellStyle name="Normal 29 2 5" xfId="2343"/>
    <cellStyle name="Normal 29 2 5 2" xfId="6106"/>
    <cellStyle name="Normal 29 2 5 2 2" xfId="13398"/>
    <cellStyle name="Normal 29 2 5 3" xfId="7682"/>
    <cellStyle name="Normal 29 2 5 3 2" xfId="14931"/>
    <cellStyle name="Normal 29 2 5 4" xfId="8729"/>
    <cellStyle name="Normal 29 2 5 4 2" xfId="15928"/>
    <cellStyle name="Normal 29 2 5 5" xfId="10062"/>
    <cellStyle name="Normal 29 2 6" xfId="2809"/>
    <cellStyle name="Normal 29 2 6 2" xfId="6107"/>
    <cellStyle name="Normal 29 2 6 2 2" xfId="13399"/>
    <cellStyle name="Normal 29 2 6 3" xfId="7683"/>
    <cellStyle name="Normal 29 2 6 3 2" xfId="14932"/>
    <cellStyle name="Normal 29 2 6 4" xfId="8730"/>
    <cellStyle name="Normal 29 2 6 4 2" xfId="15929"/>
    <cellStyle name="Normal 29 2 6 5" xfId="10489"/>
    <cellStyle name="Normal 29 2 7" xfId="3497"/>
    <cellStyle name="Normal 29 2 7 2" xfId="6108"/>
    <cellStyle name="Normal 29 2 7 2 2" xfId="13400"/>
    <cellStyle name="Normal 29 2 7 3" xfId="7684"/>
    <cellStyle name="Normal 29 2 7 3 2" xfId="14933"/>
    <cellStyle name="Normal 29 2 7 4" xfId="8731"/>
    <cellStyle name="Normal 29 2 7 4 2" xfId="15930"/>
    <cellStyle name="Normal 29 2 7 5" xfId="10875"/>
    <cellStyle name="Normal 29 2 8" xfId="6102"/>
    <cellStyle name="Normal 29 2 8 2" xfId="13394"/>
    <cellStyle name="Normal 29 2 9" xfId="7678"/>
    <cellStyle name="Normal 29 2 9 2" xfId="14927"/>
    <cellStyle name="Normal 29 3" xfId="628"/>
    <cellStyle name="Normal 29 3 10" xfId="8732"/>
    <cellStyle name="Normal 29 3 10 2" xfId="15931"/>
    <cellStyle name="Normal 29 3 11" xfId="9368"/>
    <cellStyle name="Normal 29 3 2" xfId="1001"/>
    <cellStyle name="Normal 29 3 2 2" xfId="6110"/>
    <cellStyle name="Normal 29 3 2 2 2" xfId="13402"/>
    <cellStyle name="Normal 29 3 2 3" xfId="7686"/>
    <cellStyle name="Normal 29 3 2 3 2" xfId="14935"/>
    <cellStyle name="Normal 29 3 2 4" xfId="8733"/>
    <cellStyle name="Normal 29 3 2 4 2" xfId="15932"/>
    <cellStyle name="Normal 29 3 2 5" xfId="9630"/>
    <cellStyle name="Normal 29 3 3" xfId="1446"/>
    <cellStyle name="Normal 29 3 3 2" xfId="6111"/>
    <cellStyle name="Normal 29 3 3 2 2" xfId="13403"/>
    <cellStyle name="Normal 29 3 3 3" xfId="7687"/>
    <cellStyle name="Normal 29 3 3 3 2" xfId="14936"/>
    <cellStyle name="Normal 29 3 3 4" xfId="8734"/>
    <cellStyle name="Normal 29 3 3 4 2" xfId="15933"/>
    <cellStyle name="Normal 29 3 3 5" xfId="9828"/>
    <cellStyle name="Normal 29 3 4" xfId="2662"/>
    <cellStyle name="Normal 29 3 4 2" xfId="6112"/>
    <cellStyle name="Normal 29 3 4 2 2" xfId="13404"/>
    <cellStyle name="Normal 29 3 4 3" xfId="7688"/>
    <cellStyle name="Normal 29 3 4 3 2" xfId="14937"/>
    <cellStyle name="Normal 29 3 4 4" xfId="8735"/>
    <cellStyle name="Normal 29 3 4 4 2" xfId="15934"/>
    <cellStyle name="Normal 29 3 4 5" xfId="10355"/>
    <cellStyle name="Normal 29 3 5" xfId="2322"/>
    <cellStyle name="Normal 29 3 5 2" xfId="6113"/>
    <cellStyle name="Normal 29 3 5 2 2" xfId="13405"/>
    <cellStyle name="Normal 29 3 5 3" xfId="7689"/>
    <cellStyle name="Normal 29 3 5 3 2" xfId="14938"/>
    <cellStyle name="Normal 29 3 5 4" xfId="8736"/>
    <cellStyle name="Normal 29 3 5 4 2" xfId="15935"/>
    <cellStyle name="Normal 29 3 5 5" xfId="10041"/>
    <cellStyle name="Normal 29 3 6" xfId="2771"/>
    <cellStyle name="Normal 29 3 6 2" xfId="6114"/>
    <cellStyle name="Normal 29 3 6 2 2" xfId="13406"/>
    <cellStyle name="Normal 29 3 6 3" xfId="7690"/>
    <cellStyle name="Normal 29 3 6 3 2" xfId="14939"/>
    <cellStyle name="Normal 29 3 6 4" xfId="8737"/>
    <cellStyle name="Normal 29 3 6 4 2" xfId="15936"/>
    <cellStyle name="Normal 29 3 6 5" xfId="10453"/>
    <cellStyle name="Normal 29 3 7" xfId="3529"/>
    <cellStyle name="Normal 29 3 7 2" xfId="6115"/>
    <cellStyle name="Normal 29 3 7 2 2" xfId="13407"/>
    <cellStyle name="Normal 29 3 7 3" xfId="7691"/>
    <cellStyle name="Normal 29 3 7 3 2" xfId="14940"/>
    <cellStyle name="Normal 29 3 7 4" xfId="8738"/>
    <cellStyle name="Normal 29 3 7 4 2" xfId="15937"/>
    <cellStyle name="Normal 29 3 7 5" xfId="10905"/>
    <cellStyle name="Normal 29 3 8" xfId="6109"/>
    <cellStyle name="Normal 29 3 8 2" xfId="13401"/>
    <cellStyle name="Normal 29 3 9" xfId="7685"/>
    <cellStyle name="Normal 29 3 9 2" xfId="14934"/>
    <cellStyle name="Normal 29 4" xfId="865"/>
    <cellStyle name="Normal 29 4 2" xfId="6116"/>
    <cellStyle name="Normal 29 4 2 2" xfId="13408"/>
    <cellStyle name="Normal 29 4 3" xfId="7692"/>
    <cellStyle name="Normal 29 4 3 2" xfId="14941"/>
    <cellStyle name="Normal 29 4 4" xfId="8739"/>
    <cellStyle name="Normal 29 4 4 2" xfId="15938"/>
    <cellStyle name="Normal 29 4 5" xfId="9502"/>
    <cellStyle name="Normal 29 5" xfId="1307"/>
    <cellStyle name="Normal 29 5 2" xfId="6117"/>
    <cellStyle name="Normal 29 5 2 2" xfId="13409"/>
    <cellStyle name="Normal 29 5 3" xfId="7693"/>
    <cellStyle name="Normal 29 5 3 2" xfId="14942"/>
    <cellStyle name="Normal 29 5 4" xfId="8740"/>
    <cellStyle name="Normal 29 5 4 2" xfId="15939"/>
    <cellStyle name="Normal 29 5 5" xfId="9700"/>
    <cellStyle name="Normal 29 6" xfId="2516"/>
    <cellStyle name="Normal 29 6 2" xfId="6118"/>
    <cellStyle name="Normal 29 6 2 2" xfId="13410"/>
    <cellStyle name="Normal 29 6 3" xfId="7694"/>
    <cellStyle name="Normal 29 6 3 2" xfId="14943"/>
    <cellStyle name="Normal 29 6 4" xfId="8741"/>
    <cellStyle name="Normal 29 6 4 2" xfId="15940"/>
    <cellStyle name="Normal 29 6 5" xfId="10211"/>
    <cellStyle name="Normal 29 7" xfId="2761"/>
    <cellStyle name="Normal 29 7 2" xfId="6119"/>
    <cellStyle name="Normal 29 7 2 2" xfId="13411"/>
    <cellStyle name="Normal 29 7 3" xfId="7695"/>
    <cellStyle name="Normal 29 7 3 2" xfId="14944"/>
    <cellStyle name="Normal 29 7 4" xfId="8742"/>
    <cellStyle name="Normal 29 7 4 2" xfId="15941"/>
    <cellStyle name="Normal 29 7 5" xfId="10443"/>
    <cellStyle name="Normal 29 8" xfId="2963"/>
    <cellStyle name="Normal 29 8 2" xfId="6120"/>
    <cellStyle name="Normal 29 8 2 2" xfId="13412"/>
    <cellStyle name="Normal 29 8 3" xfId="7696"/>
    <cellStyle name="Normal 29 8 3 2" xfId="14945"/>
    <cellStyle name="Normal 29 8 4" xfId="8743"/>
    <cellStyle name="Normal 29 8 4 2" xfId="15942"/>
    <cellStyle name="Normal 29 8 5" xfId="10621"/>
    <cellStyle name="Normal 29 9" xfId="3101"/>
    <cellStyle name="Normal 29 9 2" xfId="6121"/>
    <cellStyle name="Normal 29 9 2 2" xfId="13413"/>
    <cellStyle name="Normal 29 9 3" xfId="7697"/>
    <cellStyle name="Normal 29 9 3 2" xfId="14946"/>
    <cellStyle name="Normal 29 9 4" xfId="8744"/>
    <cellStyle name="Normal 29 9 4 2" xfId="15943"/>
    <cellStyle name="Normal 29 9 5" xfId="10707"/>
    <cellStyle name="Normal 3" xfId="34"/>
    <cellStyle name="Normal 3 10" xfId="284"/>
    <cellStyle name="Normal 3 10 2" xfId="1209"/>
    <cellStyle name="Normal 3 10 3" xfId="3197"/>
    <cellStyle name="Normal 3 10 4" xfId="3237"/>
    <cellStyle name="Normal 3 10 5" xfId="3621"/>
    <cellStyle name="Normal 3 10 6" xfId="6123"/>
    <cellStyle name="Normal 3 10 7" xfId="7699"/>
    <cellStyle name="Normal 3 10 8" xfId="8745"/>
    <cellStyle name="Normal 3 11" xfId="419"/>
    <cellStyle name="Normal 3 12" xfId="1242"/>
    <cellStyle name="Normal 3 13" xfId="1161"/>
    <cellStyle name="Normal 3 14" xfId="1146"/>
    <cellStyle name="Normal 3 15" xfId="1198"/>
    <cellStyle name="Normal 3 16" xfId="1192"/>
    <cellStyle name="Normal 3 17" xfId="1139"/>
    <cellStyle name="Normal 3 18" xfId="1119"/>
    <cellStyle name="Normal 3 19" xfId="1122"/>
    <cellStyle name="Normal 3 2" xfId="89"/>
    <cellStyle name="Normal 3 2 10" xfId="1185"/>
    <cellStyle name="Normal 3 2 11" xfId="1166"/>
    <cellStyle name="Normal 3 2 12" xfId="1100"/>
    <cellStyle name="Normal 3 2 13" xfId="1141"/>
    <cellStyle name="Normal 3 2 14" xfId="1187"/>
    <cellStyle name="Normal 3 2 15" xfId="1204"/>
    <cellStyle name="Normal 3 2 16" xfId="1109"/>
    <cellStyle name="Normal 3 2 17" xfId="1129"/>
    <cellStyle name="Normal 3 2 18" xfId="1117"/>
    <cellStyle name="Normal 3 2 19" xfId="1257"/>
    <cellStyle name="Normal 3 2 2" xfId="131"/>
    <cellStyle name="Normal 3 2 2 2" xfId="133"/>
    <cellStyle name="Normal 3 2 2 2 2" xfId="798"/>
    <cellStyle name="Normal 3 2 2 2 2 2" xfId="818"/>
    <cellStyle name="Normal 3 2 2 2 3" xfId="3145"/>
    <cellStyle name="Normal 3 2 2 2 4" xfId="3272"/>
    <cellStyle name="Normal 3 2 2 3" xfId="860"/>
    <cellStyle name="Normal 3 2 2 4" xfId="2453"/>
    <cellStyle name="Normal 3 2 2 5" xfId="2455"/>
    <cellStyle name="Normal 3 2 2 6" xfId="2438"/>
    <cellStyle name="Normal 3 2 2 7" xfId="3139"/>
    <cellStyle name="Normal 3 2 2 8" xfId="3154"/>
    <cellStyle name="Normal 3 2 20" xfId="825"/>
    <cellStyle name="Normal 3 2 21" xfId="2437"/>
    <cellStyle name="Normal 3 2 22" xfId="2728"/>
    <cellStyle name="Normal 3 2 23" xfId="2948"/>
    <cellStyle name="Normal 3 2 24" xfId="3089"/>
    <cellStyle name="Normal 3 2 25" xfId="3271"/>
    <cellStyle name="Normal 3 2 26" xfId="3638"/>
    <cellStyle name="Normal 3 2 3" xfId="150"/>
    <cellStyle name="Normal 3 2 4" xfId="286"/>
    <cellStyle name="Normal 3 2 4 2" xfId="1066"/>
    <cellStyle name="Normal 3 2 4 3" xfId="3166"/>
    <cellStyle name="Normal 3 2 4 4" xfId="3229"/>
    <cellStyle name="Normal 3 2 4 5" xfId="3596"/>
    <cellStyle name="Normal 3 2 4 6" xfId="6161"/>
    <cellStyle name="Normal 3 2 4 7" xfId="7737"/>
    <cellStyle name="Normal 3 2 4 8" xfId="8746"/>
    <cellStyle name="Normal 3 2 5" xfId="421"/>
    <cellStyle name="Normal 3 2 6" xfId="772"/>
    <cellStyle name="Normal 3 2 7" xfId="1152"/>
    <cellStyle name="Normal 3 2 8" xfId="1147"/>
    <cellStyle name="Normal 3 2 9" xfId="1181"/>
    <cellStyle name="Normal 3 20" xfId="1096"/>
    <cellStyle name="Normal 3 21" xfId="1255"/>
    <cellStyle name="Normal 3 22" xfId="740"/>
    <cellStyle name="Normal 3 23" xfId="2004"/>
    <cellStyle name="Normal 3 24" xfId="2153"/>
    <cellStyle name="Normal 3 25" xfId="2219"/>
    <cellStyle name="Normal 3 26" xfId="2263"/>
    <cellStyle name="Normal 3 27" xfId="2399"/>
    <cellStyle name="Normal 3 28" xfId="2840"/>
    <cellStyle name="Normal 3 29" xfId="2986"/>
    <cellStyle name="Normal 3 3" xfId="137"/>
    <cellStyle name="Normal 3 3 2" xfId="288"/>
    <cellStyle name="Normal 3 3 2 2" xfId="1260"/>
    <cellStyle name="Normal 3 3 2 3" xfId="3204"/>
    <cellStyle name="Normal 3 3 2 4" xfId="3092"/>
    <cellStyle name="Normal 3 3 2 5" xfId="3628"/>
    <cellStyle name="Normal 3 3 2 6" xfId="6181"/>
    <cellStyle name="Normal 3 3 2 7" xfId="7754"/>
    <cellStyle name="Normal 3 3 2 8" xfId="8747"/>
    <cellStyle name="Normal 3 3 3" xfId="483"/>
    <cellStyle name="Normal 3 3 4" xfId="3097"/>
    <cellStyle name="Normal 3 3 5" xfId="3138"/>
    <cellStyle name="Normal 3 3 6" xfId="3390"/>
    <cellStyle name="Normal 3 3 7" xfId="3641"/>
    <cellStyle name="Normal 3 30" xfId="3087"/>
    <cellStyle name="Normal 3 31" xfId="3254"/>
    <cellStyle name="Normal 3 32" xfId="3339"/>
    <cellStyle name="Normal 3 32 2" xfId="7761"/>
    <cellStyle name="Normal 3 32 3" xfId="8748"/>
    <cellStyle name="Normal 3 33" xfId="3636"/>
    <cellStyle name="Normal 3 34" xfId="9175"/>
    <cellStyle name="Normal 3 4" xfId="139"/>
    <cellStyle name="Normal 3 4 2" xfId="290"/>
    <cellStyle name="Normal 3 4 2 2" xfId="1262"/>
    <cellStyle name="Normal 3 4 2 3" xfId="3205"/>
    <cellStyle name="Normal 3 4 2 4" xfId="3233"/>
    <cellStyle name="Normal 3 4 2 5" xfId="3629"/>
    <cellStyle name="Normal 3 4 2 6" xfId="6187"/>
    <cellStyle name="Normal 3 4 2 7" xfId="7763"/>
    <cellStyle name="Normal 3 4 2 8" xfId="8749"/>
    <cellStyle name="Normal 3 4 3" xfId="505"/>
    <cellStyle name="Normal 3 4 4" xfId="3103"/>
    <cellStyle name="Normal 3 4 5" xfId="3260"/>
    <cellStyle name="Normal 3 4 6" xfId="3408"/>
    <cellStyle name="Normal 3 4 7" xfId="3643"/>
    <cellStyle name="Normal 3 5" xfId="141"/>
    <cellStyle name="Normal 3 5 10" xfId="3645"/>
    <cellStyle name="Normal 3 5 2" xfId="292"/>
    <cellStyle name="Normal 3 5 2 2" xfId="1059"/>
    <cellStyle name="Normal 3 5 2 2 2" xfId="1263"/>
    <cellStyle name="Normal 3 5 2 2 3" xfId="3206"/>
    <cellStyle name="Normal 3 5 2 2 4" xfId="3232"/>
    <cellStyle name="Normal 3 5 2 3" xfId="1579"/>
    <cellStyle name="Normal 3 5 2 4" xfId="3160"/>
    <cellStyle name="Normal 3 5 2 5" xfId="3248"/>
    <cellStyle name="Normal 3 5 2 6" xfId="3630"/>
    <cellStyle name="Normal 3 5 2 7" xfId="6197"/>
    <cellStyle name="Normal 3 5 2 8" xfId="7773"/>
    <cellStyle name="Normal 3 5 2 9" xfId="8750"/>
    <cellStyle name="Normal 3 5 3" xfId="760"/>
    <cellStyle name="Normal 3 5 3 2" xfId="1507"/>
    <cellStyle name="Normal 3 5 3 3" xfId="3220"/>
    <cellStyle name="Normal 3 5 3 4" xfId="3231"/>
    <cellStyle name="Normal 3 5 4" xfId="2723"/>
    <cellStyle name="Normal 3 5 5" xfId="2945"/>
    <cellStyle name="Normal 3 5 6" xfId="3059"/>
    <cellStyle name="Normal 3 5 7" xfId="3126"/>
    <cellStyle name="Normal 3 5 8" xfId="3288"/>
    <cellStyle name="Normal 3 5 9" xfId="3589"/>
    <cellStyle name="Normal 3 6" xfId="143"/>
    <cellStyle name="Normal 3 6 2" xfId="294"/>
    <cellStyle name="Normal 3 6 2 2" xfId="1264"/>
    <cellStyle name="Normal 3 6 2 3" xfId="3207"/>
    <cellStyle name="Normal 3 6 2 4" xfId="322"/>
    <cellStyle name="Normal 3 6 2 5" xfId="3631"/>
    <cellStyle name="Normal 3 6 2 6" xfId="6214"/>
    <cellStyle name="Normal 3 6 2 7" xfId="7790"/>
    <cellStyle name="Normal 3 6 2 8" xfId="8751"/>
    <cellStyle name="Normal 3 6 3" xfId="768"/>
    <cellStyle name="Normal 3 6 4" xfId="3129"/>
    <cellStyle name="Normal 3 6 5" xfId="3156"/>
    <cellStyle name="Normal 3 6 6" xfId="3344"/>
    <cellStyle name="Normal 3 6 7" xfId="3647"/>
    <cellStyle name="Normal 3 7" xfId="145"/>
    <cellStyle name="Normal 3 7 2" xfId="296"/>
    <cellStyle name="Normal 3 7 2 2" xfId="1265"/>
    <cellStyle name="Normal 3 7 2 3" xfId="3208"/>
    <cellStyle name="Normal 3 7 2 4" xfId="325"/>
    <cellStyle name="Normal 3 7 2 5" xfId="3632"/>
    <cellStyle name="Normal 3 7 2 6" xfId="6218"/>
    <cellStyle name="Normal 3 7 2 7" xfId="7792"/>
    <cellStyle name="Normal 3 7 2 8" xfId="8752"/>
    <cellStyle name="Normal 3 7 3" xfId="1065"/>
    <cellStyle name="Normal 3 7 4" xfId="3165"/>
    <cellStyle name="Normal 3 7 5" xfId="3230"/>
    <cellStyle name="Normal 3 7 6" xfId="3595"/>
    <cellStyle name="Normal 3 7 7" xfId="3649"/>
    <cellStyle name="Normal 3 8" xfId="147"/>
    <cellStyle name="Normal 3 8 2" xfId="298"/>
    <cellStyle name="Normal 3 8 2 2" xfId="1266"/>
    <cellStyle name="Normal 3 8 2 3" xfId="3209"/>
    <cellStyle name="Normal 3 8 2 4" xfId="3213"/>
    <cellStyle name="Normal 3 8 2 5" xfId="3633"/>
    <cellStyle name="Normal 3 8 2 6" xfId="6225"/>
    <cellStyle name="Normal 3 8 2 7" xfId="7801"/>
    <cellStyle name="Normal 3 8 2 8" xfId="8753"/>
    <cellStyle name="Normal 3 8 3" xfId="774"/>
    <cellStyle name="Normal 3 8 4" xfId="3132"/>
    <cellStyle name="Normal 3 8 5" xfId="3215"/>
    <cellStyle name="Normal 3 8 6" xfId="3347"/>
    <cellStyle name="Normal 3 8 7" xfId="3651"/>
    <cellStyle name="Normal 3 9" xfId="148"/>
    <cellStyle name="Normal 30 10" xfId="3301"/>
    <cellStyle name="Normal 30 10 2" xfId="6236"/>
    <cellStyle name="Normal 30 10 2 2" xfId="13520"/>
    <cellStyle name="Normal 30 10 3" xfId="7812"/>
    <cellStyle name="Normal 30 10 3 2" xfId="15052"/>
    <cellStyle name="Normal 30 10 4" xfId="8754"/>
    <cellStyle name="Normal 30 10 4 2" xfId="15944"/>
    <cellStyle name="Normal 30 10 5" xfId="10728"/>
    <cellStyle name="Normal 30 11" xfId="3411"/>
    <cellStyle name="Normal 30 11 2" xfId="6237"/>
    <cellStyle name="Normal 30 11 2 2" xfId="13521"/>
    <cellStyle name="Normal 30 11 3" xfId="7813"/>
    <cellStyle name="Normal 30 11 3 2" xfId="15053"/>
    <cellStyle name="Normal 30 11 4" xfId="8755"/>
    <cellStyle name="Normal 30 11 4 2" xfId="15945"/>
    <cellStyle name="Normal 30 11 5" xfId="10793"/>
    <cellStyle name="Normal 30 2" xfId="62"/>
    <cellStyle name="Normal 30 2 2" xfId="508"/>
    <cellStyle name="Normal 30 2 2 2" xfId="552"/>
    <cellStyle name="Normal 30 2 2 3" xfId="9260"/>
    <cellStyle name="Normal 30 2 3" xfId="3110"/>
    <cellStyle name="Normal 30 2 4" xfId="3124"/>
    <cellStyle name="Normal 30 2 5" xfId="3450"/>
    <cellStyle name="Normal 30 2 6" xfId="6238"/>
    <cellStyle name="Normal 30 2 6 2" xfId="13522"/>
    <cellStyle name="Normal 30 2 7" xfId="7814"/>
    <cellStyle name="Normal 30 2 7 2" xfId="15054"/>
    <cellStyle name="Normal 30 2 8" xfId="8756"/>
    <cellStyle name="Normal 30 2 8 2" xfId="15946"/>
    <cellStyle name="Normal 30 3" xfId="526"/>
    <cellStyle name="Normal 30 4" xfId="884"/>
    <cellStyle name="Normal 30 4 2" xfId="6244"/>
    <cellStyle name="Normal 30 4 2 2" xfId="13528"/>
    <cellStyle name="Normal 30 4 3" xfId="7820"/>
    <cellStyle name="Normal 30 4 3 2" xfId="15060"/>
    <cellStyle name="Normal 30 4 4" xfId="8757"/>
    <cellStyle name="Normal 30 4 4 2" xfId="15947"/>
    <cellStyle name="Normal 30 4 5" xfId="9520"/>
    <cellStyle name="Normal 30 5" xfId="1326"/>
    <cellStyle name="Normal 30 5 2" xfId="6245"/>
    <cellStyle name="Normal 30 5 2 2" xfId="13529"/>
    <cellStyle name="Normal 30 5 3" xfId="7821"/>
    <cellStyle name="Normal 30 5 3 2" xfId="15061"/>
    <cellStyle name="Normal 30 5 4" xfId="8758"/>
    <cellStyle name="Normal 30 5 4 2" xfId="15948"/>
    <cellStyle name="Normal 30 5 5" xfId="9716"/>
    <cellStyle name="Normal 30 6" xfId="2538"/>
    <cellStyle name="Normal 30 6 2" xfId="6246"/>
    <cellStyle name="Normal 30 6 2 2" xfId="13530"/>
    <cellStyle name="Normal 30 6 3" xfId="7822"/>
    <cellStyle name="Normal 30 6 3 2" xfId="15062"/>
    <cellStyle name="Normal 30 6 4" xfId="8759"/>
    <cellStyle name="Normal 30 6 4 2" xfId="15949"/>
    <cellStyle name="Normal 30 6 5" xfId="10233"/>
    <cellStyle name="Normal 30 7" xfId="2388"/>
    <cellStyle name="Normal 30 7 2" xfId="6247"/>
    <cellStyle name="Normal 30 7 2 2" xfId="13531"/>
    <cellStyle name="Normal 30 7 3" xfId="7823"/>
    <cellStyle name="Normal 30 7 3 2" xfId="15063"/>
    <cellStyle name="Normal 30 7 4" xfId="8760"/>
    <cellStyle name="Normal 30 7 4 2" xfId="15950"/>
    <cellStyle name="Normal 30 7 5" xfId="10105"/>
    <cellStyle name="Normal 30 8" xfId="2536"/>
    <cellStyle name="Normal 30 8 2" xfId="6248"/>
    <cellStyle name="Normal 30 8 2 2" xfId="13532"/>
    <cellStyle name="Normal 30 8 3" xfId="7824"/>
    <cellStyle name="Normal 30 8 3 2" xfId="15064"/>
    <cellStyle name="Normal 30 8 4" xfId="8761"/>
    <cellStyle name="Normal 30 8 4 2" xfId="15951"/>
    <cellStyle name="Normal 30 8 5" xfId="10231"/>
    <cellStyle name="Normal 30 9" xfId="3106"/>
    <cellStyle name="Normal 30 9 2" xfId="6249"/>
    <cellStyle name="Normal 30 9 2 2" xfId="13533"/>
    <cellStyle name="Normal 30 9 3" xfId="7825"/>
    <cellStyle name="Normal 30 9 3 2" xfId="15065"/>
    <cellStyle name="Normal 30 9 4" xfId="8762"/>
    <cellStyle name="Normal 30 9 4 2" xfId="15952"/>
    <cellStyle name="Normal 30 9 5" xfId="10708"/>
    <cellStyle name="Normal 31 2" xfId="61"/>
    <cellStyle name="Normal 31 2 2" xfId="588"/>
    <cellStyle name="Normal 31 2 2 2" xfId="9330"/>
    <cellStyle name="Normal 31 2 3" xfId="7827"/>
    <cellStyle name="Normal 31 2 3 2" xfId="15067"/>
    <cellStyle name="Normal 31 2 4" xfId="8763"/>
    <cellStyle name="Normal 31 2 4 2" xfId="15953"/>
    <cellStyle name="Normal 31 3" xfId="1406"/>
    <cellStyle name="Normal 31 3 2" xfId="6251"/>
    <cellStyle name="Normal 31 3 2 2" xfId="13535"/>
    <cellStyle name="Normal 31 3 3" xfId="7828"/>
    <cellStyle name="Normal 31 3 3 2" xfId="15068"/>
    <cellStyle name="Normal 31 3 4" xfId="8764"/>
    <cellStyle name="Normal 31 3 4 2" xfId="15954"/>
    <cellStyle name="Normal 31 3 5" xfId="9788"/>
    <cellStyle name="Normal 31 4" xfId="2620"/>
    <cellStyle name="Normal 31 4 2" xfId="6252"/>
    <cellStyle name="Normal 31 4 2 2" xfId="13536"/>
    <cellStyle name="Normal 31 4 3" xfId="7829"/>
    <cellStyle name="Normal 31 4 3 2" xfId="15069"/>
    <cellStyle name="Normal 31 4 4" xfId="8765"/>
    <cellStyle name="Normal 31 4 4 2" xfId="15955"/>
    <cellStyle name="Normal 31 4 5" xfId="10313"/>
    <cellStyle name="Normal 31 5" xfId="2498"/>
    <cellStyle name="Normal 31 5 2" xfId="6253"/>
    <cellStyle name="Normal 31 5 2 2" xfId="13537"/>
    <cellStyle name="Normal 31 5 3" xfId="7830"/>
    <cellStyle name="Normal 31 5 3 2" xfId="15070"/>
    <cellStyle name="Normal 31 5 4" xfId="8766"/>
    <cellStyle name="Normal 31 5 4 2" xfId="15956"/>
    <cellStyle name="Normal 31 5 5" xfId="10196"/>
    <cellStyle name="Normal 31 6" xfId="2883"/>
    <cellStyle name="Normal 31 6 2" xfId="6254"/>
    <cellStyle name="Normal 31 6 2 2" xfId="13538"/>
    <cellStyle name="Normal 31 6 3" xfId="7831"/>
    <cellStyle name="Normal 31 6 3 2" xfId="15071"/>
    <cellStyle name="Normal 31 6 4" xfId="8767"/>
    <cellStyle name="Normal 31 6 4 2" xfId="15957"/>
    <cellStyle name="Normal 31 6 5" xfId="10551"/>
    <cellStyle name="Normal 31 7" xfId="3114"/>
    <cellStyle name="Normal 31 7 2" xfId="6255"/>
    <cellStyle name="Normal 31 7 2 2" xfId="13539"/>
    <cellStyle name="Normal 31 7 3" xfId="7832"/>
    <cellStyle name="Normal 31 7 3 2" xfId="15072"/>
    <cellStyle name="Normal 31 7 4" xfId="8768"/>
    <cellStyle name="Normal 31 7 4 2" xfId="15958"/>
    <cellStyle name="Normal 31 7 5" xfId="10709"/>
    <cellStyle name="Normal 31 8" xfId="3218"/>
    <cellStyle name="Normal 31 8 2" xfId="6256"/>
    <cellStyle name="Normal 31 8 2 2" xfId="13540"/>
    <cellStyle name="Normal 31 8 3" xfId="7833"/>
    <cellStyle name="Normal 31 8 3 2" xfId="15073"/>
    <cellStyle name="Normal 31 8 4" xfId="8769"/>
    <cellStyle name="Normal 31 8 4 2" xfId="15959"/>
    <cellStyle name="Normal 31 8 5" xfId="10718"/>
    <cellStyle name="Normal 31 9" xfId="3487"/>
    <cellStyle name="Normal 31 9 2" xfId="6257"/>
    <cellStyle name="Normal 31 9 2 2" xfId="13541"/>
    <cellStyle name="Normal 31 9 3" xfId="7834"/>
    <cellStyle name="Normal 31 9 3 2" xfId="15074"/>
    <cellStyle name="Normal 31 9 4" xfId="8770"/>
    <cellStyle name="Normal 31 9 4 2" xfId="15960"/>
    <cellStyle name="Normal 31 9 5" xfId="10865"/>
    <cellStyle name="Normal 32 2" xfId="60"/>
    <cellStyle name="Normal 32 2 2" xfId="644"/>
    <cellStyle name="Normal 32 2 2 2" xfId="9384"/>
    <cellStyle name="Normal 32 2 3" xfId="7836"/>
    <cellStyle name="Normal 32 2 3 2" xfId="15076"/>
    <cellStyle name="Normal 32 2 4" xfId="8771"/>
    <cellStyle name="Normal 32 2 4 2" xfId="15961"/>
    <cellStyle name="Normal 32 3" xfId="1462"/>
    <cellStyle name="Normal 32 3 2" xfId="6259"/>
    <cellStyle name="Normal 32 3 2 2" xfId="13543"/>
    <cellStyle name="Normal 32 3 3" xfId="7837"/>
    <cellStyle name="Normal 32 3 3 2" xfId="15077"/>
    <cellStyle name="Normal 32 3 4" xfId="8772"/>
    <cellStyle name="Normal 32 3 4 2" xfId="15962"/>
    <cellStyle name="Normal 32 3 5" xfId="9844"/>
    <cellStyle name="Normal 32 4" xfId="2678"/>
    <cellStyle name="Normal 32 4 2" xfId="6260"/>
    <cellStyle name="Normal 32 4 2 2" xfId="13544"/>
    <cellStyle name="Normal 32 4 3" xfId="7838"/>
    <cellStyle name="Normal 32 4 3 2" xfId="15078"/>
    <cellStyle name="Normal 32 4 4" xfId="8773"/>
    <cellStyle name="Normal 32 4 4 2" xfId="15963"/>
    <cellStyle name="Normal 32 4 5" xfId="10371"/>
    <cellStyle name="Normal 32 5" xfId="2901"/>
    <cellStyle name="Normal 32 5 2" xfId="6261"/>
    <cellStyle name="Normal 32 5 2 2" xfId="13545"/>
    <cellStyle name="Normal 32 5 3" xfId="7839"/>
    <cellStyle name="Normal 32 5 3 2" xfId="15079"/>
    <cellStyle name="Normal 32 5 4" xfId="8774"/>
    <cellStyle name="Normal 32 5 4 2" xfId="15964"/>
    <cellStyle name="Normal 32 5 5" xfId="10569"/>
    <cellStyle name="Normal 32 6" xfId="3015"/>
    <cellStyle name="Normal 32 6 2" xfId="6262"/>
    <cellStyle name="Normal 32 6 2 2" xfId="13546"/>
    <cellStyle name="Normal 32 6 3" xfId="7840"/>
    <cellStyle name="Normal 32 6 3 2" xfId="15080"/>
    <cellStyle name="Normal 32 6 4" xfId="8775"/>
    <cellStyle name="Normal 32 6 4 2" xfId="15965"/>
    <cellStyle name="Normal 32 6 5" xfId="10661"/>
    <cellStyle name="Normal 32 7" xfId="3119"/>
    <cellStyle name="Normal 32 7 2" xfId="6263"/>
    <cellStyle name="Normal 32 7 2 2" xfId="13547"/>
    <cellStyle name="Normal 32 7 3" xfId="7841"/>
    <cellStyle name="Normal 32 7 3 2" xfId="15081"/>
    <cellStyle name="Normal 32 7 4" xfId="8776"/>
    <cellStyle name="Normal 32 7 4 2" xfId="15966"/>
    <cellStyle name="Normal 32 7 5" xfId="10710"/>
    <cellStyle name="Normal 32 8" xfId="3176"/>
    <cellStyle name="Normal 32 8 2" xfId="6264"/>
    <cellStyle name="Normal 32 8 2 2" xfId="13548"/>
    <cellStyle name="Normal 32 8 3" xfId="7842"/>
    <cellStyle name="Normal 32 8 3 2" xfId="15082"/>
    <cellStyle name="Normal 32 8 4" xfId="8777"/>
    <cellStyle name="Normal 32 8 4 2" xfId="15967"/>
    <cellStyle name="Normal 32 8 5" xfId="10714"/>
    <cellStyle name="Normal 32 9" xfId="3545"/>
    <cellStyle name="Normal 32 9 2" xfId="6265"/>
    <cellStyle name="Normal 32 9 2 2" xfId="13549"/>
    <cellStyle name="Normal 32 9 3" xfId="7843"/>
    <cellStyle name="Normal 32 9 3 2" xfId="15083"/>
    <cellStyle name="Normal 32 9 4" xfId="8778"/>
    <cellStyle name="Normal 32 9 4 2" xfId="15968"/>
    <cellStyle name="Normal 32 9 5" xfId="10921"/>
    <cellStyle name="Normal 33 2" xfId="59"/>
    <cellStyle name="Normal 33 2 2" xfId="648"/>
    <cellStyle name="Normal 33 2 2 2" xfId="9388"/>
    <cellStyle name="Normal 33 2 3" xfId="7845"/>
    <cellStyle name="Normal 33 2 3 2" xfId="15085"/>
    <cellStyle name="Normal 33 2 4" xfId="8779"/>
    <cellStyle name="Normal 33 2 4 2" xfId="15969"/>
    <cellStyle name="Normal 33 3" xfId="1466"/>
    <cellStyle name="Normal 33 3 2" xfId="6267"/>
    <cellStyle name="Normal 33 3 2 2" xfId="13551"/>
    <cellStyle name="Normal 33 3 3" xfId="7846"/>
    <cellStyle name="Normal 33 3 3 2" xfId="15086"/>
    <cellStyle name="Normal 33 3 4" xfId="8780"/>
    <cellStyle name="Normal 33 3 4 2" xfId="15970"/>
    <cellStyle name="Normal 33 3 5" xfId="9848"/>
    <cellStyle name="Normal 33 4" xfId="2682"/>
    <cellStyle name="Normal 33 4 2" xfId="6268"/>
    <cellStyle name="Normal 33 4 2 2" xfId="13552"/>
    <cellStyle name="Normal 33 4 3" xfId="7847"/>
    <cellStyle name="Normal 33 4 3 2" xfId="15087"/>
    <cellStyle name="Normal 33 4 4" xfId="8781"/>
    <cellStyle name="Normal 33 4 4 2" xfId="15971"/>
    <cellStyle name="Normal 33 4 5" xfId="10375"/>
    <cellStyle name="Normal 33 5" xfId="2905"/>
    <cellStyle name="Normal 33 5 2" xfId="6269"/>
    <cellStyle name="Normal 33 5 2 2" xfId="13553"/>
    <cellStyle name="Normal 33 5 3" xfId="7848"/>
    <cellStyle name="Normal 33 5 3 2" xfId="15088"/>
    <cellStyle name="Normal 33 5 4" xfId="8782"/>
    <cellStyle name="Normal 33 5 4 2" xfId="15972"/>
    <cellStyle name="Normal 33 5 5" xfId="10573"/>
    <cellStyle name="Normal 33 6" xfId="3019"/>
    <cellStyle name="Normal 33 6 2" xfId="6270"/>
    <cellStyle name="Normal 33 6 2 2" xfId="13554"/>
    <cellStyle name="Normal 33 6 3" xfId="7849"/>
    <cellStyle name="Normal 33 6 3 2" xfId="15089"/>
    <cellStyle name="Normal 33 6 4" xfId="8783"/>
    <cellStyle name="Normal 33 6 4 2" xfId="15973"/>
    <cellStyle name="Normal 33 6 5" xfId="10665"/>
    <cellStyle name="Normal 33 7" xfId="3121"/>
    <cellStyle name="Normal 33 7 2" xfId="6271"/>
    <cellStyle name="Normal 33 7 2 2" xfId="13555"/>
    <cellStyle name="Normal 33 7 3" xfId="7850"/>
    <cellStyle name="Normal 33 7 3 2" xfId="15090"/>
    <cellStyle name="Normal 33 7 4" xfId="8784"/>
    <cellStyle name="Normal 33 7 4 2" xfId="15974"/>
    <cellStyle name="Normal 33 7 5" xfId="10712"/>
    <cellStyle name="Normal 33 8" xfId="3186"/>
    <cellStyle name="Normal 33 8 2" xfId="6272"/>
    <cellStyle name="Normal 33 8 2 2" xfId="13556"/>
    <cellStyle name="Normal 33 8 3" xfId="7851"/>
    <cellStyle name="Normal 33 8 3 2" xfId="15091"/>
    <cellStyle name="Normal 33 8 4" xfId="8785"/>
    <cellStyle name="Normal 33 8 4 2" xfId="15975"/>
    <cellStyle name="Normal 33 8 5" xfId="10715"/>
    <cellStyle name="Normal 33 9" xfId="3549"/>
    <cellStyle name="Normal 33 9 2" xfId="6273"/>
    <cellStyle name="Normal 33 9 2 2" xfId="13557"/>
    <cellStyle name="Normal 33 9 3" xfId="7852"/>
    <cellStyle name="Normal 33 9 3 2" xfId="15092"/>
    <cellStyle name="Normal 33 9 4" xfId="8786"/>
    <cellStyle name="Normal 33 9 4 2" xfId="15976"/>
    <cellStyle name="Normal 33 9 5" xfId="10925"/>
    <cellStyle name="Normal 34 2" xfId="58"/>
    <cellStyle name="Normal 34 2 2" xfId="647"/>
    <cellStyle name="Normal 34 2 2 2" xfId="9387"/>
    <cellStyle name="Normal 34 2 3" xfId="7854"/>
    <cellStyle name="Normal 34 2 3 2" xfId="15094"/>
    <cellStyle name="Normal 34 2 4" xfId="8787"/>
    <cellStyle name="Normal 34 2 4 2" xfId="15977"/>
    <cellStyle name="Normal 34 3" xfId="1465"/>
    <cellStyle name="Normal 34 3 2" xfId="6275"/>
    <cellStyle name="Normal 34 3 2 2" xfId="13559"/>
    <cellStyle name="Normal 34 3 3" xfId="7855"/>
    <cellStyle name="Normal 34 3 3 2" xfId="15095"/>
    <cellStyle name="Normal 34 3 4" xfId="8788"/>
    <cellStyle name="Normal 34 3 4 2" xfId="15978"/>
    <cellStyle name="Normal 34 3 5" xfId="9847"/>
    <cellStyle name="Normal 34 4" xfId="2681"/>
    <cellStyle name="Normal 34 4 2" xfId="6276"/>
    <cellStyle name="Normal 34 4 2 2" xfId="13560"/>
    <cellStyle name="Normal 34 4 3" xfId="7856"/>
    <cellStyle name="Normal 34 4 3 2" xfId="15096"/>
    <cellStyle name="Normal 34 4 4" xfId="8789"/>
    <cellStyle name="Normal 34 4 4 2" xfId="15979"/>
    <cellStyle name="Normal 34 4 5" xfId="10374"/>
    <cellStyle name="Normal 34 5" xfId="2904"/>
    <cellStyle name="Normal 34 5 2" xfId="6277"/>
    <cellStyle name="Normal 34 5 2 2" xfId="13561"/>
    <cellStyle name="Normal 34 5 3" xfId="7857"/>
    <cellStyle name="Normal 34 5 3 2" xfId="15097"/>
    <cellStyle name="Normal 34 5 4" xfId="8790"/>
    <cellStyle name="Normal 34 5 4 2" xfId="15980"/>
    <cellStyle name="Normal 34 5 5" xfId="10572"/>
    <cellStyle name="Normal 34 6" xfId="3018"/>
    <cellStyle name="Normal 34 6 2" xfId="6278"/>
    <cellStyle name="Normal 34 6 2 2" xfId="13562"/>
    <cellStyle name="Normal 34 6 3" xfId="7858"/>
    <cellStyle name="Normal 34 6 3 2" xfId="15098"/>
    <cellStyle name="Normal 34 6 4" xfId="8791"/>
    <cellStyle name="Normal 34 6 4 2" xfId="15981"/>
    <cellStyle name="Normal 34 6 5" xfId="10664"/>
    <cellStyle name="Normal 34 7" xfId="3120"/>
    <cellStyle name="Normal 34 7 2" xfId="6279"/>
    <cellStyle name="Normal 34 7 2 2" xfId="13563"/>
    <cellStyle name="Normal 34 7 3" xfId="7859"/>
    <cellStyle name="Normal 34 7 3 2" xfId="15099"/>
    <cellStyle name="Normal 34 7 4" xfId="8792"/>
    <cellStyle name="Normal 34 7 4 2" xfId="15982"/>
    <cellStyle name="Normal 34 7 5" xfId="10711"/>
    <cellStyle name="Normal 34 8" xfId="3202"/>
    <cellStyle name="Normal 34 8 2" xfId="6280"/>
    <cellStyle name="Normal 34 8 2 2" xfId="13564"/>
    <cellStyle name="Normal 34 8 3" xfId="7860"/>
    <cellStyle name="Normal 34 8 3 2" xfId="15100"/>
    <cellStyle name="Normal 34 8 4" xfId="8793"/>
    <cellStyle name="Normal 34 8 4 2" xfId="15983"/>
    <cellStyle name="Normal 34 8 5" xfId="10716"/>
    <cellStyle name="Normal 34 9" xfId="3548"/>
    <cellStyle name="Normal 34 9 2" xfId="6281"/>
    <cellStyle name="Normal 34 9 2 2" xfId="13565"/>
    <cellStyle name="Normal 34 9 3" xfId="7861"/>
    <cellStyle name="Normal 34 9 3 2" xfId="15101"/>
    <cellStyle name="Normal 34 9 4" xfId="8794"/>
    <cellStyle name="Normal 34 9 4 2" xfId="15984"/>
    <cellStyle name="Normal 34 9 5" xfId="10924"/>
    <cellStyle name="Normal 35 2" xfId="57"/>
    <cellStyle name="Normal 35 2 2" xfId="779"/>
    <cellStyle name="Normal 35 3" xfId="735"/>
    <cellStyle name="Normal 35 4" xfId="2417"/>
    <cellStyle name="Normal 35 5" xfId="2452"/>
    <cellStyle name="Normal 35 6" xfId="2467"/>
    <cellStyle name="Normal 35 7" xfId="3350"/>
    <cellStyle name="Normal 35 7 2" xfId="7868"/>
    <cellStyle name="Normal 35 7 3" xfId="8795"/>
    <cellStyle name="Normal 36 2" xfId="56"/>
    <cellStyle name="Normal 36 2 2" xfId="1071"/>
    <cellStyle name="Normal 36 3" xfId="3168"/>
    <cellStyle name="Normal 36 4" xfId="3262"/>
    <cellStyle name="Normal 36 5" xfId="3598"/>
    <cellStyle name="Normal 37 2" xfId="55"/>
    <cellStyle name="Normal 37 2 2" xfId="776"/>
    <cellStyle name="Normal 37 3" xfId="3133"/>
    <cellStyle name="Normal 37 4" xfId="3293"/>
    <cellStyle name="Normal 37 5" xfId="3348"/>
    <cellStyle name="Normal 38 2" xfId="54"/>
    <cellStyle name="Normal 38 2 2" xfId="1154"/>
    <cellStyle name="Normal 38 3" xfId="3184"/>
    <cellStyle name="Normal 38 4" xfId="3226"/>
    <cellStyle name="Normal 38 5" xfId="3610"/>
    <cellStyle name="Normal 39 2" xfId="53"/>
    <cellStyle name="Normal 39 2 2" xfId="1228"/>
    <cellStyle name="Normal 39 3" xfId="3201"/>
    <cellStyle name="Normal 39 4" xfId="3235"/>
    <cellStyle name="Normal 39 5" xfId="3625"/>
    <cellStyle name="Normal 4 10" xfId="2005"/>
    <cellStyle name="Normal 4 11" xfId="2154"/>
    <cellStyle name="Normal 4 12" xfId="2220"/>
    <cellStyle name="Normal 4 13" xfId="2264"/>
    <cellStyle name="Normal 4 14" xfId="2400"/>
    <cellStyle name="Normal 4 14 2" xfId="6314"/>
    <cellStyle name="Normal 4 14 2 2" xfId="13598"/>
    <cellStyle name="Normal 4 14 3" xfId="7894"/>
    <cellStyle name="Normal 4 14 3 2" xfId="15133"/>
    <cellStyle name="Normal 4 14 4" xfId="8796"/>
    <cellStyle name="Normal 4 14 4 2" xfId="15985"/>
    <cellStyle name="Normal 4 14 5" xfId="10114"/>
    <cellStyle name="Normal 4 15" xfId="2782"/>
    <cellStyle name="Normal 4 15 2" xfId="6315"/>
    <cellStyle name="Normal 4 15 2 2" xfId="13599"/>
    <cellStyle name="Normal 4 15 3" xfId="7895"/>
    <cellStyle name="Normal 4 15 3 2" xfId="15134"/>
    <cellStyle name="Normal 4 15 4" xfId="8797"/>
    <cellStyle name="Normal 4 15 4 2" xfId="15986"/>
    <cellStyle name="Normal 4 15 5" xfId="10463"/>
    <cellStyle name="Normal 4 16" xfId="2968"/>
    <cellStyle name="Normal 4 16 2" xfId="6316"/>
    <cellStyle name="Normal 4 16 2 2" xfId="13600"/>
    <cellStyle name="Normal 4 16 3" xfId="7896"/>
    <cellStyle name="Normal 4 16 3 2" xfId="15135"/>
    <cellStyle name="Normal 4 16 4" xfId="8798"/>
    <cellStyle name="Normal 4 16 4 2" xfId="15987"/>
    <cellStyle name="Normal 4 16 5" xfId="10625"/>
    <cellStyle name="Normal 4 17" xfId="3077"/>
    <cellStyle name="Normal 4 17 2" xfId="6317"/>
    <cellStyle name="Normal 4 17 2 2" xfId="13601"/>
    <cellStyle name="Normal 4 17 3" xfId="7897"/>
    <cellStyle name="Normal 4 17 3 2" xfId="15136"/>
    <cellStyle name="Normal 4 17 4" xfId="8799"/>
    <cellStyle name="Normal 4 17 4 2" xfId="15988"/>
    <cellStyle name="Normal 4 17 5" xfId="10703"/>
    <cellStyle name="Normal 4 18" xfId="3287"/>
    <cellStyle name="Normal 4 18 2" xfId="6318"/>
    <cellStyle name="Normal 4 18 2 2" xfId="13602"/>
    <cellStyle name="Normal 4 18 3" xfId="7898"/>
    <cellStyle name="Normal 4 18 3 2" xfId="15137"/>
    <cellStyle name="Normal 4 18 4" xfId="8800"/>
    <cellStyle name="Normal 4 18 4 2" xfId="15989"/>
    <cellStyle name="Normal 4 18 5" xfId="10725"/>
    <cellStyle name="Normal 4 19" xfId="3340"/>
    <cellStyle name="Normal 4 19 2" xfId="6319"/>
    <cellStyle name="Normal 4 19 2 2" xfId="13603"/>
    <cellStyle name="Normal 4 19 3" xfId="7899"/>
    <cellStyle name="Normal 4 19 3 2" xfId="15138"/>
    <cellStyle name="Normal 4 19 4" xfId="8801"/>
    <cellStyle name="Normal 4 19 4 2" xfId="15990"/>
    <cellStyle name="Normal 4 19 5" xfId="10745"/>
    <cellStyle name="Normal 4 2" xfId="88"/>
    <cellStyle name="Normal 4 2 10" xfId="2432"/>
    <cellStyle name="Normal 4 2 10 2" xfId="6321"/>
    <cellStyle name="Normal 4 2 10 2 2" xfId="13605"/>
    <cellStyle name="Normal 4 2 10 3" xfId="7901"/>
    <cellStyle name="Normal 4 2 10 3 2" xfId="15140"/>
    <cellStyle name="Normal 4 2 10 4" xfId="8802"/>
    <cellStyle name="Normal 4 2 10 4 2" xfId="15991"/>
    <cellStyle name="Normal 4 2 10 5" xfId="10139"/>
    <cellStyle name="Normal 4 2 11" xfId="2794"/>
    <cellStyle name="Normal 4 2 11 2" xfId="6322"/>
    <cellStyle name="Normal 4 2 11 2 2" xfId="13606"/>
    <cellStyle name="Normal 4 2 11 3" xfId="7902"/>
    <cellStyle name="Normal 4 2 11 3 2" xfId="15141"/>
    <cellStyle name="Normal 4 2 11 4" xfId="8803"/>
    <cellStyle name="Normal 4 2 11 4 2" xfId="15992"/>
    <cellStyle name="Normal 4 2 11 5" xfId="10474"/>
    <cellStyle name="Normal 4 2 12" xfId="2970"/>
    <cellStyle name="Normal 4 2 12 2" xfId="6323"/>
    <cellStyle name="Normal 4 2 12 2 2" xfId="13607"/>
    <cellStyle name="Normal 4 2 12 3" xfId="7903"/>
    <cellStyle name="Normal 4 2 12 3 2" xfId="15142"/>
    <cellStyle name="Normal 4 2 12 4" xfId="8804"/>
    <cellStyle name="Normal 4 2 12 4 2" xfId="15993"/>
    <cellStyle name="Normal 4 2 12 5" xfId="10627"/>
    <cellStyle name="Normal 4 2 13" xfId="3086"/>
    <cellStyle name="Normal 4 2 13 2" xfId="6324"/>
    <cellStyle name="Normal 4 2 13 2 2" xfId="13608"/>
    <cellStyle name="Normal 4 2 13 3" xfId="7904"/>
    <cellStyle name="Normal 4 2 13 3 2" xfId="15143"/>
    <cellStyle name="Normal 4 2 13 4" xfId="8805"/>
    <cellStyle name="Normal 4 2 13 4 2" xfId="15994"/>
    <cellStyle name="Normal 4 2 13 5" xfId="10704"/>
    <cellStyle name="Normal 4 2 14" xfId="3278"/>
    <cellStyle name="Normal 4 2 14 2" xfId="6325"/>
    <cellStyle name="Normal 4 2 14 2 2" xfId="13609"/>
    <cellStyle name="Normal 4 2 14 3" xfId="7905"/>
    <cellStyle name="Normal 4 2 14 3 2" xfId="15144"/>
    <cellStyle name="Normal 4 2 14 4" xfId="8806"/>
    <cellStyle name="Normal 4 2 14 4 2" xfId="15995"/>
    <cellStyle name="Normal 4 2 14 5" xfId="10723"/>
    <cellStyle name="Normal 4 2 15" xfId="3365"/>
    <cellStyle name="Normal 4 2 15 2" xfId="6326"/>
    <cellStyle name="Normal 4 2 15 2 2" xfId="13610"/>
    <cellStyle name="Normal 4 2 15 3" xfId="7906"/>
    <cellStyle name="Normal 4 2 15 3 2" xfId="15145"/>
    <cellStyle name="Normal 4 2 15 4" xfId="8807"/>
    <cellStyle name="Normal 4 2 15 4 2" xfId="15996"/>
    <cellStyle name="Normal 4 2 15 5" xfId="10758"/>
    <cellStyle name="Normal 4 2 2" xfId="136"/>
    <cellStyle name="Normal 4 2 2 10" xfId="8808"/>
    <cellStyle name="Normal 4 2 2 10 2" xfId="15997"/>
    <cellStyle name="Normal 4 2 2 2" xfId="414"/>
    <cellStyle name="Normal 4 2 2 2 2" xfId="6328"/>
    <cellStyle name="Normal 4 2 2 2 2 2" xfId="13612"/>
    <cellStyle name="Normal 4 2 2 2 3" xfId="7908"/>
    <cellStyle name="Normal 4 2 2 2 3 2" xfId="15147"/>
    <cellStyle name="Normal 4 2 2 2 4" xfId="8809"/>
    <cellStyle name="Normal 4 2 2 2 4 2" xfId="15998"/>
    <cellStyle name="Normal 4 2 2 2 5" xfId="9226"/>
    <cellStyle name="Normal 4 2 2 3" xfId="1385"/>
    <cellStyle name="Normal 4 2 2 3 2" xfId="6329"/>
    <cellStyle name="Normal 4 2 2 3 2 2" xfId="13613"/>
    <cellStyle name="Normal 4 2 2 3 3" xfId="7909"/>
    <cellStyle name="Normal 4 2 2 3 3 2" xfId="15148"/>
    <cellStyle name="Normal 4 2 2 3 4" xfId="8810"/>
    <cellStyle name="Normal 4 2 2 3 4 2" xfId="15999"/>
    <cellStyle name="Normal 4 2 2 3 5" xfId="9767"/>
    <cellStyle name="Normal 4 2 2 4" xfId="2599"/>
    <cellStyle name="Normal 4 2 2 4 2" xfId="6330"/>
    <cellStyle name="Normal 4 2 2 4 2 2" xfId="13614"/>
    <cellStyle name="Normal 4 2 2 4 3" xfId="7910"/>
    <cellStyle name="Normal 4 2 2 4 3 2" xfId="15149"/>
    <cellStyle name="Normal 4 2 2 4 4" xfId="8811"/>
    <cellStyle name="Normal 4 2 2 4 4 2" xfId="16000"/>
    <cellStyle name="Normal 4 2 2 4 5" xfId="10292"/>
    <cellStyle name="Normal 4 2 2 5" xfId="2300"/>
    <cellStyle name="Normal 4 2 2 5 2" xfId="6331"/>
    <cellStyle name="Normal 4 2 2 5 2 2" xfId="13615"/>
    <cellStyle name="Normal 4 2 2 5 3" xfId="7911"/>
    <cellStyle name="Normal 4 2 2 5 3 2" xfId="15150"/>
    <cellStyle name="Normal 4 2 2 5 4" xfId="8812"/>
    <cellStyle name="Normal 4 2 2 5 4 2" xfId="16001"/>
    <cellStyle name="Normal 4 2 2 5 5" xfId="10020"/>
    <cellStyle name="Normal 4 2 2 6" xfId="2531"/>
    <cellStyle name="Normal 4 2 2 6 2" xfId="6332"/>
    <cellStyle name="Normal 4 2 2 6 2 2" xfId="13616"/>
    <cellStyle name="Normal 4 2 2 6 3" xfId="7912"/>
    <cellStyle name="Normal 4 2 2 6 3 2" xfId="15151"/>
    <cellStyle name="Normal 4 2 2 6 4" xfId="8813"/>
    <cellStyle name="Normal 4 2 2 6 4 2" xfId="16002"/>
    <cellStyle name="Normal 4 2 2 6 5" xfId="10226"/>
    <cellStyle name="Normal 4 2 2 7" xfId="3466"/>
    <cellStyle name="Normal 4 2 2 7 2" xfId="6333"/>
    <cellStyle name="Normal 4 2 2 7 2 2" xfId="13617"/>
    <cellStyle name="Normal 4 2 2 7 3" xfId="7913"/>
    <cellStyle name="Normal 4 2 2 7 3 2" xfId="15152"/>
    <cellStyle name="Normal 4 2 2 7 4" xfId="8814"/>
    <cellStyle name="Normal 4 2 2 7 4 2" xfId="16003"/>
    <cellStyle name="Normal 4 2 2 7 5" xfId="10844"/>
    <cellStyle name="Normal 4 2 2 8" xfId="6327"/>
    <cellStyle name="Normal 4 2 2 8 2" xfId="13611"/>
    <cellStyle name="Normal 4 2 2 9" xfId="7907"/>
    <cellStyle name="Normal 4 2 2 9 2" xfId="15146"/>
    <cellStyle name="Normal 4 2 3" xfId="574"/>
    <cellStyle name="Normal 4 2 3 10" xfId="8815"/>
    <cellStyle name="Normal 4 2 3 10 2" xfId="16004"/>
    <cellStyle name="Normal 4 2 3 11" xfId="9316"/>
    <cellStyle name="Normal 4 2 3 2" xfId="947"/>
    <cellStyle name="Normal 4 2 3 2 2" xfId="6335"/>
    <cellStyle name="Normal 4 2 3 2 2 2" xfId="13619"/>
    <cellStyle name="Normal 4 2 3 2 3" xfId="7915"/>
    <cellStyle name="Normal 4 2 3 2 3 2" xfId="15154"/>
    <cellStyle name="Normal 4 2 3 2 4" xfId="8816"/>
    <cellStyle name="Normal 4 2 3 2 4 2" xfId="16005"/>
    <cellStyle name="Normal 4 2 3 2 5" xfId="9578"/>
    <cellStyle name="Normal 4 2 3 3" xfId="1392"/>
    <cellStyle name="Normal 4 2 3 3 2" xfId="6336"/>
    <cellStyle name="Normal 4 2 3 3 2 2" xfId="13620"/>
    <cellStyle name="Normal 4 2 3 3 3" xfId="7916"/>
    <cellStyle name="Normal 4 2 3 3 3 2" xfId="15155"/>
    <cellStyle name="Normal 4 2 3 3 4" xfId="8817"/>
    <cellStyle name="Normal 4 2 3 3 4 2" xfId="16006"/>
    <cellStyle name="Normal 4 2 3 3 5" xfId="9774"/>
    <cellStyle name="Normal 4 2 3 4" xfId="2606"/>
    <cellStyle name="Normal 4 2 3 4 2" xfId="6337"/>
    <cellStyle name="Normal 4 2 3 4 2 2" xfId="13621"/>
    <cellStyle name="Normal 4 2 3 4 3" xfId="7917"/>
    <cellStyle name="Normal 4 2 3 4 3 2" xfId="15156"/>
    <cellStyle name="Normal 4 2 3 4 4" xfId="8818"/>
    <cellStyle name="Normal 4 2 3 4 4 2" xfId="16007"/>
    <cellStyle name="Normal 4 2 3 4 5" xfId="10299"/>
    <cellStyle name="Normal 4 2 3 5" xfId="2355"/>
    <cellStyle name="Normal 4 2 3 5 2" xfId="6338"/>
    <cellStyle name="Normal 4 2 3 5 2 2" xfId="13622"/>
    <cellStyle name="Normal 4 2 3 5 3" xfId="7918"/>
    <cellStyle name="Normal 4 2 3 5 3 2" xfId="15157"/>
    <cellStyle name="Normal 4 2 3 5 4" xfId="8819"/>
    <cellStyle name="Normal 4 2 3 5 4 2" xfId="16008"/>
    <cellStyle name="Normal 4 2 3 5 5" xfId="10074"/>
    <cellStyle name="Normal 4 2 3 6" xfId="2874"/>
    <cellStyle name="Normal 4 2 3 6 2" xfId="6339"/>
    <cellStyle name="Normal 4 2 3 6 2 2" xfId="13623"/>
    <cellStyle name="Normal 4 2 3 6 3" xfId="7919"/>
    <cellStyle name="Normal 4 2 3 6 3 2" xfId="15158"/>
    <cellStyle name="Normal 4 2 3 6 4" xfId="8820"/>
    <cellStyle name="Normal 4 2 3 6 4 2" xfId="16009"/>
    <cellStyle name="Normal 4 2 3 6 5" xfId="10544"/>
    <cellStyle name="Normal 4 2 3 7" xfId="3473"/>
    <cellStyle name="Normal 4 2 3 7 2" xfId="6340"/>
    <cellStyle name="Normal 4 2 3 7 2 2" xfId="13624"/>
    <cellStyle name="Normal 4 2 3 7 3" xfId="7920"/>
    <cellStyle name="Normal 4 2 3 7 3 2" xfId="15159"/>
    <cellStyle name="Normal 4 2 3 7 4" xfId="8821"/>
    <cellStyle name="Normal 4 2 3 7 4 2" xfId="16010"/>
    <cellStyle name="Normal 4 2 3 7 5" xfId="10851"/>
    <cellStyle name="Normal 4 2 3 8" xfId="6334"/>
    <cellStyle name="Normal 4 2 3 8 2" xfId="13618"/>
    <cellStyle name="Normal 4 2 3 9" xfId="7914"/>
    <cellStyle name="Normal 4 2 3 9 2" xfId="15153"/>
    <cellStyle name="Normal 4 2 4" xfId="794"/>
    <cellStyle name="Normal 4 2 4 2" xfId="6341"/>
    <cellStyle name="Normal 4 2 4 2 2" xfId="13625"/>
    <cellStyle name="Normal 4 2 4 3" xfId="7921"/>
    <cellStyle name="Normal 4 2 4 3 2" xfId="15160"/>
    <cellStyle name="Normal 4 2 4 4" xfId="8822"/>
    <cellStyle name="Normal 4 2 4 4 2" xfId="16011"/>
    <cellStyle name="Normal 4 2 4 5" xfId="9470"/>
    <cellStyle name="Normal 4 2 5" xfId="727"/>
    <cellStyle name="Normal 4 2 5 2" xfId="6342"/>
    <cellStyle name="Normal 4 2 5 2 2" xfId="13626"/>
    <cellStyle name="Normal 4 2 5 3" xfId="7922"/>
    <cellStyle name="Normal 4 2 5 3 2" xfId="15161"/>
    <cellStyle name="Normal 4 2 5 4" xfId="8823"/>
    <cellStyle name="Normal 4 2 5 4 2" xfId="16012"/>
    <cellStyle name="Normal 4 2 5 5" xfId="9447"/>
    <cellStyle name="Normal 4 2 6" xfId="2006"/>
    <cellStyle name="Normal 4 2 6 2" xfId="6343"/>
    <cellStyle name="Normal 4 2 6 2 2" xfId="13627"/>
    <cellStyle name="Normal 4 2 6 3" xfId="7923"/>
    <cellStyle name="Normal 4 2 6 3 2" xfId="15162"/>
    <cellStyle name="Normal 4 2 6 4" xfId="8824"/>
    <cellStyle name="Normal 4 2 6 4 2" xfId="16013"/>
    <cellStyle name="Normal 4 2 6 5" xfId="9939"/>
    <cellStyle name="Normal 4 2 7" xfId="2155"/>
    <cellStyle name="Normal 4 2 7 2" xfId="6344"/>
    <cellStyle name="Normal 4 2 7 2 2" xfId="13628"/>
    <cellStyle name="Normal 4 2 7 3" xfId="7924"/>
    <cellStyle name="Normal 4 2 7 3 2" xfId="15163"/>
    <cellStyle name="Normal 4 2 7 4" xfId="8825"/>
    <cellStyle name="Normal 4 2 7 4 2" xfId="16014"/>
    <cellStyle name="Normal 4 2 7 5" xfId="9966"/>
    <cellStyle name="Normal 4 2 8" xfId="2221"/>
    <cellStyle name="Normal 4 2 8 2" xfId="6345"/>
    <cellStyle name="Normal 4 2 8 2 2" xfId="13629"/>
    <cellStyle name="Normal 4 2 8 3" xfId="7925"/>
    <cellStyle name="Normal 4 2 8 3 2" xfId="15164"/>
    <cellStyle name="Normal 4 2 8 4" xfId="8826"/>
    <cellStyle name="Normal 4 2 8 4 2" xfId="16015"/>
    <cellStyle name="Normal 4 2 8 5" xfId="9986"/>
    <cellStyle name="Normal 4 2 9" xfId="2265"/>
    <cellStyle name="Normal 4 2 9 2" xfId="6346"/>
    <cellStyle name="Normal 4 2 9 2 2" xfId="13630"/>
    <cellStyle name="Normal 4 2 9 3" xfId="7926"/>
    <cellStyle name="Normal 4 2 9 3 2" xfId="15165"/>
    <cellStyle name="Normal 4 2 9 4" xfId="8827"/>
    <cellStyle name="Normal 4 2 9 4 2" xfId="16016"/>
    <cellStyle name="Normal 4 2 9 5" xfId="9998"/>
    <cellStyle name="Normal 4 20" xfId="3640"/>
    <cellStyle name="Normal 4 3" xfId="151"/>
    <cellStyle name="Normal 4 3 2" xfId="420"/>
    <cellStyle name="Normal 4 3 3" xfId="3088"/>
    <cellStyle name="Normal 4 3 4" xfId="3290"/>
    <cellStyle name="Normal 4 3 5" xfId="3371"/>
    <cellStyle name="Normal 4 4" xfId="287"/>
    <cellStyle name="Normal 4 4 10" xfId="3274"/>
    <cellStyle name="Normal 4 4 10 2" xfId="6349"/>
    <cellStyle name="Normal 4 4 10 2 2" xfId="13632"/>
    <cellStyle name="Normal 4 4 10 3" xfId="7928"/>
    <cellStyle name="Normal 4 4 10 3 2" xfId="15166"/>
    <cellStyle name="Normal 4 4 10 4" xfId="8829"/>
    <cellStyle name="Normal 4 4 10 4 2" xfId="16017"/>
    <cellStyle name="Normal 4 4 10 5" xfId="10721"/>
    <cellStyle name="Normal 4 4 11" xfId="3391"/>
    <cellStyle name="Normal 4 4 11 2" xfId="6350"/>
    <cellStyle name="Normal 4 4 11 2 2" xfId="13633"/>
    <cellStyle name="Normal 4 4 11 3" xfId="7929"/>
    <cellStyle name="Normal 4 4 11 3 2" xfId="15167"/>
    <cellStyle name="Normal 4 4 11 4" xfId="8830"/>
    <cellStyle name="Normal 4 4 11 4 2" xfId="16018"/>
    <cellStyle name="Normal 4 4 11 5" xfId="10776"/>
    <cellStyle name="Normal 4 4 12" xfId="6348"/>
    <cellStyle name="Normal 4 4 13" xfId="7927"/>
    <cellStyle name="Normal 4 4 14" xfId="8828"/>
    <cellStyle name="Normal 4 4 2" xfId="484"/>
    <cellStyle name="Normal 4 4 2 10" xfId="8831"/>
    <cellStyle name="Normal 4 4 2 10 2" xfId="16019"/>
    <cellStyle name="Normal 4 4 2 11" xfId="9244"/>
    <cellStyle name="Normal 4 4 2 2" xfId="969"/>
    <cellStyle name="Normal 4 4 2 2 2" xfId="6352"/>
    <cellStyle name="Normal 4 4 2 2 2 2" xfId="13635"/>
    <cellStyle name="Normal 4 4 2 2 3" xfId="7931"/>
    <cellStyle name="Normal 4 4 2 2 3 2" xfId="15169"/>
    <cellStyle name="Normal 4 4 2 2 4" xfId="8832"/>
    <cellStyle name="Normal 4 4 2 2 4 2" xfId="16020"/>
    <cellStyle name="Normal 4 4 2 2 5" xfId="9600"/>
    <cellStyle name="Normal 4 4 2 3" xfId="1415"/>
    <cellStyle name="Normal 4 4 2 3 2" xfId="6353"/>
    <cellStyle name="Normal 4 4 2 3 2 2" xfId="13636"/>
    <cellStyle name="Normal 4 4 2 3 3" xfId="7932"/>
    <cellStyle name="Normal 4 4 2 3 3 2" xfId="15170"/>
    <cellStyle name="Normal 4 4 2 3 4" xfId="8833"/>
    <cellStyle name="Normal 4 4 2 3 4 2" xfId="16021"/>
    <cellStyle name="Normal 4 4 2 3 5" xfId="9797"/>
    <cellStyle name="Normal 4 4 2 4" xfId="2629"/>
    <cellStyle name="Normal 4 4 2 4 2" xfId="6354"/>
    <cellStyle name="Normal 4 4 2 4 2 2" xfId="13637"/>
    <cellStyle name="Normal 4 4 2 4 3" xfId="7933"/>
    <cellStyle name="Normal 4 4 2 4 3 2" xfId="15171"/>
    <cellStyle name="Normal 4 4 2 4 4" xfId="8834"/>
    <cellStyle name="Normal 4 4 2 4 4 2" xfId="16022"/>
    <cellStyle name="Normal 4 4 2 4 5" xfId="10322"/>
    <cellStyle name="Normal 4 4 2 5" xfId="2344"/>
    <cellStyle name="Normal 4 4 2 5 2" xfId="6355"/>
    <cellStyle name="Normal 4 4 2 5 2 2" xfId="13638"/>
    <cellStyle name="Normal 4 4 2 5 3" xfId="7934"/>
    <cellStyle name="Normal 4 4 2 5 3 2" xfId="15172"/>
    <cellStyle name="Normal 4 4 2 5 4" xfId="8835"/>
    <cellStyle name="Normal 4 4 2 5 4 2" xfId="16023"/>
    <cellStyle name="Normal 4 4 2 5 5" xfId="10063"/>
    <cellStyle name="Normal 4 4 2 6" xfId="2757"/>
    <cellStyle name="Normal 4 4 2 6 2" xfId="6356"/>
    <cellStyle name="Normal 4 4 2 6 2 2" xfId="13639"/>
    <cellStyle name="Normal 4 4 2 6 3" xfId="7935"/>
    <cellStyle name="Normal 4 4 2 6 3 2" xfId="15173"/>
    <cellStyle name="Normal 4 4 2 6 4" xfId="8836"/>
    <cellStyle name="Normal 4 4 2 6 4 2" xfId="16024"/>
    <cellStyle name="Normal 4 4 2 6 5" xfId="10439"/>
    <cellStyle name="Normal 4 4 2 7" xfId="3496"/>
    <cellStyle name="Normal 4 4 2 7 2" xfId="6357"/>
    <cellStyle name="Normal 4 4 2 7 2 2" xfId="13640"/>
    <cellStyle name="Normal 4 4 2 7 3" xfId="7936"/>
    <cellStyle name="Normal 4 4 2 7 3 2" xfId="15174"/>
    <cellStyle name="Normal 4 4 2 7 4" xfId="8837"/>
    <cellStyle name="Normal 4 4 2 7 4 2" xfId="16025"/>
    <cellStyle name="Normal 4 4 2 7 5" xfId="10874"/>
    <cellStyle name="Normal 4 4 2 8" xfId="6351"/>
    <cellStyle name="Normal 4 4 2 8 2" xfId="13634"/>
    <cellStyle name="Normal 4 4 2 9" xfId="7930"/>
    <cellStyle name="Normal 4 4 2 9 2" xfId="15168"/>
    <cellStyle name="Normal 4 4 3" xfId="627"/>
    <cellStyle name="Normal 4 4 3 10" xfId="8838"/>
    <cellStyle name="Normal 4 4 3 10 2" xfId="16026"/>
    <cellStyle name="Normal 4 4 3 11" xfId="9367"/>
    <cellStyle name="Normal 4 4 3 2" xfId="1000"/>
    <cellStyle name="Normal 4 4 3 2 2" xfId="6359"/>
    <cellStyle name="Normal 4 4 3 2 2 2" xfId="13642"/>
    <cellStyle name="Normal 4 4 3 2 3" xfId="7938"/>
    <cellStyle name="Normal 4 4 3 2 3 2" xfId="15176"/>
    <cellStyle name="Normal 4 4 3 2 4" xfId="8839"/>
    <cellStyle name="Normal 4 4 3 2 4 2" xfId="16027"/>
    <cellStyle name="Normal 4 4 3 2 5" xfId="9629"/>
    <cellStyle name="Normal 4 4 3 3" xfId="1445"/>
    <cellStyle name="Normal 4 4 3 3 2" xfId="6360"/>
    <cellStyle name="Normal 4 4 3 3 2 2" xfId="13643"/>
    <cellStyle name="Normal 4 4 3 3 3" xfId="7939"/>
    <cellStyle name="Normal 4 4 3 3 3 2" xfId="15177"/>
    <cellStyle name="Normal 4 4 3 3 4" xfId="8840"/>
    <cellStyle name="Normal 4 4 3 3 4 2" xfId="16028"/>
    <cellStyle name="Normal 4 4 3 3 5" xfId="9827"/>
    <cellStyle name="Normal 4 4 3 4" xfId="2661"/>
    <cellStyle name="Normal 4 4 3 4 2" xfId="6361"/>
    <cellStyle name="Normal 4 4 3 4 2 2" xfId="13644"/>
    <cellStyle name="Normal 4 4 3 4 3" xfId="7940"/>
    <cellStyle name="Normal 4 4 3 4 3 2" xfId="15178"/>
    <cellStyle name="Normal 4 4 3 4 4" xfId="8841"/>
    <cellStyle name="Normal 4 4 3 4 4 2" xfId="16029"/>
    <cellStyle name="Normal 4 4 3 4 5" xfId="10354"/>
    <cellStyle name="Normal 4 4 3 5" xfId="2511"/>
    <cellStyle name="Normal 4 4 3 5 2" xfId="6362"/>
    <cellStyle name="Normal 4 4 3 5 2 2" xfId="13645"/>
    <cellStyle name="Normal 4 4 3 5 3" xfId="7941"/>
    <cellStyle name="Normal 4 4 3 5 3 2" xfId="15179"/>
    <cellStyle name="Normal 4 4 3 5 4" xfId="8842"/>
    <cellStyle name="Normal 4 4 3 5 4 2" xfId="16030"/>
    <cellStyle name="Normal 4 4 3 5 5" xfId="10208"/>
    <cellStyle name="Normal 4 4 3 6" xfId="2793"/>
    <cellStyle name="Normal 4 4 3 6 2" xfId="6363"/>
    <cellStyle name="Normal 4 4 3 6 2 2" xfId="13646"/>
    <cellStyle name="Normal 4 4 3 6 3" xfId="7942"/>
    <cellStyle name="Normal 4 4 3 6 3 2" xfId="15180"/>
    <cellStyle name="Normal 4 4 3 6 4" xfId="8843"/>
    <cellStyle name="Normal 4 4 3 6 4 2" xfId="16031"/>
    <cellStyle name="Normal 4 4 3 6 5" xfId="10473"/>
    <cellStyle name="Normal 4 4 3 7" xfId="3528"/>
    <cellStyle name="Normal 4 4 3 7 2" xfId="6364"/>
    <cellStyle name="Normal 4 4 3 7 2 2" xfId="13647"/>
    <cellStyle name="Normal 4 4 3 7 3" xfId="7943"/>
    <cellStyle name="Normal 4 4 3 7 3 2" xfId="15181"/>
    <cellStyle name="Normal 4 4 3 7 4" xfId="8844"/>
    <cellStyle name="Normal 4 4 3 7 4 2" xfId="16032"/>
    <cellStyle name="Normal 4 4 3 7 5" xfId="10904"/>
    <cellStyle name="Normal 4 4 3 8" xfId="6358"/>
    <cellStyle name="Normal 4 4 3 8 2" xfId="13641"/>
    <cellStyle name="Normal 4 4 3 9" xfId="7937"/>
    <cellStyle name="Normal 4 4 3 9 2" xfId="15175"/>
    <cellStyle name="Normal 4 4 4" xfId="862"/>
    <cellStyle name="Normal 4 4 4 2" xfId="6365"/>
    <cellStyle name="Normal 4 4 4 2 2" xfId="13648"/>
    <cellStyle name="Normal 4 4 4 3" xfId="7944"/>
    <cellStyle name="Normal 4 4 4 3 2" xfId="15182"/>
    <cellStyle name="Normal 4 4 4 4" xfId="8845"/>
    <cellStyle name="Normal 4 4 4 4 2" xfId="16033"/>
    <cellStyle name="Normal 4 4 4 5" xfId="9501"/>
    <cellStyle name="Normal 4 4 5" xfId="1304"/>
    <cellStyle name="Normal 4 4 5 2" xfId="6366"/>
    <cellStyle name="Normal 4 4 5 2 2" xfId="13649"/>
    <cellStyle name="Normal 4 4 5 3" xfId="7945"/>
    <cellStyle name="Normal 4 4 5 3 2" xfId="15183"/>
    <cellStyle name="Normal 4 4 5 4" xfId="8846"/>
    <cellStyle name="Normal 4 4 5 4 2" xfId="16034"/>
    <cellStyle name="Normal 4 4 5 5" xfId="9699"/>
    <cellStyle name="Normal 4 4 6" xfId="2513"/>
    <cellStyle name="Normal 4 4 6 2" xfId="6367"/>
    <cellStyle name="Normal 4 4 6 2 2" xfId="13650"/>
    <cellStyle name="Normal 4 4 6 3" xfId="7946"/>
    <cellStyle name="Normal 4 4 6 3 2" xfId="15184"/>
    <cellStyle name="Normal 4 4 6 4" xfId="8847"/>
    <cellStyle name="Normal 4 4 6 4 2" xfId="16035"/>
    <cellStyle name="Normal 4 4 6 5" xfId="10210"/>
    <cellStyle name="Normal 4 4 7" xfId="2863"/>
    <cellStyle name="Normal 4 4 7 2" xfId="6368"/>
    <cellStyle name="Normal 4 4 7 2 2" xfId="13651"/>
    <cellStyle name="Normal 4 4 7 3" xfId="7947"/>
    <cellStyle name="Normal 4 4 7 3 2" xfId="15185"/>
    <cellStyle name="Normal 4 4 7 4" xfId="8848"/>
    <cellStyle name="Normal 4 4 7 4 2" xfId="16036"/>
    <cellStyle name="Normal 4 4 7 5" xfId="10535"/>
    <cellStyle name="Normal 4 4 8" xfId="2994"/>
    <cellStyle name="Normal 4 4 8 2" xfId="6369"/>
    <cellStyle name="Normal 4 4 8 2 2" xfId="13652"/>
    <cellStyle name="Normal 4 4 8 3" xfId="7948"/>
    <cellStyle name="Normal 4 4 8 3 2" xfId="15186"/>
    <cellStyle name="Normal 4 4 8 4" xfId="8849"/>
    <cellStyle name="Normal 4 4 8 4 2" xfId="16037"/>
    <cellStyle name="Normal 4 4 8 5" xfId="10643"/>
    <cellStyle name="Normal 4 4 9" xfId="3098"/>
    <cellStyle name="Normal 4 4 9 2" xfId="6370"/>
    <cellStyle name="Normal 4 4 9 2 2" xfId="13653"/>
    <cellStyle name="Normal 4 4 9 3" xfId="7949"/>
    <cellStyle name="Normal 4 4 9 3 2" xfId="15187"/>
    <cellStyle name="Normal 4 4 9 4" xfId="8850"/>
    <cellStyle name="Normal 4 4 9 4 2" xfId="16038"/>
    <cellStyle name="Normal 4 4 9 5" xfId="10706"/>
    <cellStyle name="Normal 4 5" xfId="384"/>
    <cellStyle name="Normal 4 5 10" xfId="6371"/>
    <cellStyle name="Normal 4 5 10 2" xfId="13654"/>
    <cellStyle name="Normal 4 5 11" xfId="7950"/>
    <cellStyle name="Normal 4 5 11 2" xfId="15188"/>
    <cellStyle name="Normal 4 5 12" xfId="8851"/>
    <cellStyle name="Normal 4 5 12 2" xfId="16039"/>
    <cellStyle name="Normal 4 5 13" xfId="9211"/>
    <cellStyle name="Normal 4 5 2" xfId="611"/>
    <cellStyle name="Normal 4 5 2 10" xfId="8852"/>
    <cellStyle name="Normal 4 5 2 10 2" xfId="16040"/>
    <cellStyle name="Normal 4 5 2 11" xfId="9353"/>
    <cellStyle name="Normal 4 5 2 2" xfId="984"/>
    <cellStyle name="Normal 4 5 2 2 2" xfId="6373"/>
    <cellStyle name="Normal 4 5 2 2 2 2" xfId="13656"/>
    <cellStyle name="Normal 4 5 2 2 3" xfId="7952"/>
    <cellStyle name="Normal 4 5 2 2 3 2" xfId="15190"/>
    <cellStyle name="Normal 4 5 2 2 4" xfId="8853"/>
    <cellStyle name="Normal 4 5 2 2 4 2" xfId="16041"/>
    <cellStyle name="Normal 4 5 2 2 5" xfId="9615"/>
    <cellStyle name="Normal 4 5 2 3" xfId="1431"/>
    <cellStyle name="Normal 4 5 2 3 2" xfId="6374"/>
    <cellStyle name="Normal 4 5 2 3 2 2" xfId="13657"/>
    <cellStyle name="Normal 4 5 2 3 3" xfId="7953"/>
    <cellStyle name="Normal 4 5 2 3 3 2" xfId="15191"/>
    <cellStyle name="Normal 4 5 2 3 4" xfId="8854"/>
    <cellStyle name="Normal 4 5 2 3 4 2" xfId="16042"/>
    <cellStyle name="Normal 4 5 2 3 5" xfId="9813"/>
    <cellStyle name="Normal 4 5 2 4" xfId="2645"/>
    <cellStyle name="Normal 4 5 2 4 2" xfId="6375"/>
    <cellStyle name="Normal 4 5 2 4 2 2" xfId="13658"/>
    <cellStyle name="Normal 4 5 2 4 3" xfId="7954"/>
    <cellStyle name="Normal 4 5 2 4 3 2" xfId="15192"/>
    <cellStyle name="Normal 4 5 2 4 4" xfId="8855"/>
    <cellStyle name="Normal 4 5 2 4 4 2" xfId="16043"/>
    <cellStyle name="Normal 4 5 2 4 5" xfId="10338"/>
    <cellStyle name="Normal 4 5 2 5" xfId="2333"/>
    <cellStyle name="Normal 4 5 2 5 2" xfId="6376"/>
    <cellStyle name="Normal 4 5 2 5 2 2" xfId="13659"/>
    <cellStyle name="Normal 4 5 2 5 3" xfId="7955"/>
    <cellStyle name="Normal 4 5 2 5 3 2" xfId="15193"/>
    <cellStyle name="Normal 4 5 2 5 4" xfId="8856"/>
    <cellStyle name="Normal 4 5 2 5 4 2" xfId="16044"/>
    <cellStyle name="Normal 4 5 2 5 5" xfId="10052"/>
    <cellStyle name="Normal 4 5 2 6" xfId="2817"/>
    <cellStyle name="Normal 4 5 2 6 2" xfId="6377"/>
    <cellStyle name="Normal 4 5 2 6 2 2" xfId="13660"/>
    <cellStyle name="Normal 4 5 2 6 3" xfId="7956"/>
    <cellStyle name="Normal 4 5 2 6 3 2" xfId="15194"/>
    <cellStyle name="Normal 4 5 2 6 4" xfId="8857"/>
    <cellStyle name="Normal 4 5 2 6 4 2" xfId="16045"/>
    <cellStyle name="Normal 4 5 2 6 5" xfId="10496"/>
    <cellStyle name="Normal 4 5 2 7" xfId="3512"/>
    <cellStyle name="Normal 4 5 2 7 2" xfId="6378"/>
    <cellStyle name="Normal 4 5 2 7 2 2" xfId="13661"/>
    <cellStyle name="Normal 4 5 2 7 3" xfId="7957"/>
    <cellStyle name="Normal 4 5 2 7 3 2" xfId="15195"/>
    <cellStyle name="Normal 4 5 2 7 4" xfId="8858"/>
    <cellStyle name="Normal 4 5 2 7 4 2" xfId="16046"/>
    <cellStyle name="Normal 4 5 2 7 5" xfId="10890"/>
    <cellStyle name="Normal 4 5 2 8" xfId="6372"/>
    <cellStyle name="Normal 4 5 2 8 2" xfId="13655"/>
    <cellStyle name="Normal 4 5 2 9" xfId="7951"/>
    <cellStyle name="Normal 4 5 2 9 2" xfId="15189"/>
    <cellStyle name="Normal 4 5 3" xfId="643"/>
    <cellStyle name="Normal 4 5 3 10" xfId="8859"/>
    <cellStyle name="Normal 4 5 3 10 2" xfId="16047"/>
    <cellStyle name="Normal 4 5 3 11" xfId="9383"/>
    <cellStyle name="Normal 4 5 3 2" xfId="1016"/>
    <cellStyle name="Normal 4 5 3 2 2" xfId="6380"/>
    <cellStyle name="Normal 4 5 3 2 2 2" xfId="13663"/>
    <cellStyle name="Normal 4 5 3 2 3" xfId="7959"/>
    <cellStyle name="Normal 4 5 3 2 3 2" xfId="15197"/>
    <cellStyle name="Normal 4 5 3 2 4" xfId="8860"/>
    <cellStyle name="Normal 4 5 3 2 4 2" xfId="16048"/>
    <cellStyle name="Normal 4 5 3 2 5" xfId="9645"/>
    <cellStyle name="Normal 4 5 3 3" xfId="1461"/>
    <cellStyle name="Normal 4 5 3 3 2" xfId="6381"/>
    <cellStyle name="Normal 4 5 3 3 2 2" xfId="13664"/>
    <cellStyle name="Normal 4 5 3 3 3" xfId="7960"/>
    <cellStyle name="Normal 4 5 3 3 3 2" xfId="15198"/>
    <cellStyle name="Normal 4 5 3 3 4" xfId="8861"/>
    <cellStyle name="Normal 4 5 3 3 4 2" xfId="16049"/>
    <cellStyle name="Normal 4 5 3 3 5" xfId="9843"/>
    <cellStyle name="Normal 4 5 3 4" xfId="2677"/>
    <cellStyle name="Normal 4 5 3 4 2" xfId="6382"/>
    <cellStyle name="Normal 4 5 3 4 2 2" xfId="13665"/>
    <cellStyle name="Normal 4 5 3 4 3" xfId="7961"/>
    <cellStyle name="Normal 4 5 3 4 3 2" xfId="15199"/>
    <cellStyle name="Normal 4 5 3 4 4" xfId="8862"/>
    <cellStyle name="Normal 4 5 3 4 4 2" xfId="16050"/>
    <cellStyle name="Normal 4 5 3 4 5" xfId="10370"/>
    <cellStyle name="Normal 4 5 3 5" xfId="2900"/>
    <cellStyle name="Normal 4 5 3 5 2" xfId="6383"/>
    <cellStyle name="Normal 4 5 3 5 2 2" xfId="13666"/>
    <cellStyle name="Normal 4 5 3 5 3" xfId="7962"/>
    <cellStyle name="Normal 4 5 3 5 3 2" xfId="15200"/>
    <cellStyle name="Normal 4 5 3 5 4" xfId="8863"/>
    <cellStyle name="Normal 4 5 3 5 4 2" xfId="16051"/>
    <cellStyle name="Normal 4 5 3 5 5" xfId="10568"/>
    <cellStyle name="Normal 4 5 3 6" xfId="3014"/>
    <cellStyle name="Normal 4 5 3 6 2" xfId="6384"/>
    <cellStyle name="Normal 4 5 3 6 2 2" xfId="13667"/>
    <cellStyle name="Normal 4 5 3 6 3" xfId="7963"/>
    <cellStyle name="Normal 4 5 3 6 3 2" xfId="15201"/>
    <cellStyle name="Normal 4 5 3 6 4" xfId="8864"/>
    <cellStyle name="Normal 4 5 3 6 4 2" xfId="16052"/>
    <cellStyle name="Normal 4 5 3 6 5" xfId="10660"/>
    <cellStyle name="Normal 4 5 3 7" xfId="3544"/>
    <cellStyle name="Normal 4 5 3 7 2" xfId="6385"/>
    <cellStyle name="Normal 4 5 3 7 2 2" xfId="13668"/>
    <cellStyle name="Normal 4 5 3 7 3" xfId="7964"/>
    <cellStyle name="Normal 4 5 3 7 3 2" xfId="15202"/>
    <cellStyle name="Normal 4 5 3 7 4" xfId="8865"/>
    <cellStyle name="Normal 4 5 3 7 4 2" xfId="16053"/>
    <cellStyle name="Normal 4 5 3 7 5" xfId="10920"/>
    <cellStyle name="Normal 4 5 3 8" xfId="6379"/>
    <cellStyle name="Normal 4 5 3 8 2" xfId="13662"/>
    <cellStyle name="Normal 4 5 3 9" xfId="7958"/>
    <cellStyle name="Normal 4 5 3 9 2" xfId="15196"/>
    <cellStyle name="Normal 4 5 4" xfId="883"/>
    <cellStyle name="Normal 4 5 4 2" xfId="6386"/>
    <cellStyle name="Normal 4 5 4 2 2" xfId="13669"/>
    <cellStyle name="Normal 4 5 4 3" xfId="7965"/>
    <cellStyle name="Normal 4 5 4 3 2" xfId="15203"/>
    <cellStyle name="Normal 4 5 4 4" xfId="8866"/>
    <cellStyle name="Normal 4 5 4 4 2" xfId="16054"/>
    <cellStyle name="Normal 4 5 4 5" xfId="9519"/>
    <cellStyle name="Normal 4 5 5" xfId="1325"/>
    <cellStyle name="Normal 4 5 5 2" xfId="6387"/>
    <cellStyle name="Normal 4 5 5 2 2" xfId="13670"/>
    <cellStyle name="Normal 4 5 5 3" xfId="7966"/>
    <cellStyle name="Normal 4 5 5 3 2" xfId="15204"/>
    <cellStyle name="Normal 4 5 5 4" xfId="8867"/>
    <cellStyle name="Normal 4 5 5 4 2" xfId="16055"/>
    <cellStyle name="Normal 4 5 5 5" xfId="9715"/>
    <cellStyle name="Normal 4 5 6" xfId="2535"/>
    <cellStyle name="Normal 4 5 6 2" xfId="6388"/>
    <cellStyle name="Normal 4 5 6 2 2" xfId="13671"/>
    <cellStyle name="Normal 4 5 6 3" xfId="7967"/>
    <cellStyle name="Normal 4 5 6 3 2" xfId="15205"/>
    <cellStyle name="Normal 4 5 6 4" xfId="8868"/>
    <cellStyle name="Normal 4 5 6 4 2" xfId="16056"/>
    <cellStyle name="Normal 4 5 6 5" xfId="10230"/>
    <cellStyle name="Normal 4 5 7" xfId="2288"/>
    <cellStyle name="Normal 4 5 7 2" xfId="6389"/>
    <cellStyle name="Normal 4 5 7 2 2" xfId="13672"/>
    <cellStyle name="Normal 4 5 7 3" xfId="7968"/>
    <cellStyle name="Normal 4 5 7 3 2" xfId="15206"/>
    <cellStyle name="Normal 4 5 7 4" xfId="8869"/>
    <cellStyle name="Normal 4 5 7 4 2" xfId="16057"/>
    <cellStyle name="Normal 4 5 7 5" xfId="10008"/>
    <cellStyle name="Normal 4 5 8" xfId="2483"/>
    <cellStyle name="Normal 4 5 8 2" xfId="6390"/>
    <cellStyle name="Normal 4 5 8 2 2" xfId="13673"/>
    <cellStyle name="Normal 4 5 8 3" xfId="7969"/>
    <cellStyle name="Normal 4 5 8 3 2" xfId="15207"/>
    <cellStyle name="Normal 4 5 8 4" xfId="8870"/>
    <cellStyle name="Normal 4 5 8 4 2" xfId="16058"/>
    <cellStyle name="Normal 4 5 8 5" xfId="10181"/>
    <cellStyle name="Normal 4 5 9" xfId="3409"/>
    <cellStyle name="Normal 4 5 9 2" xfId="6391"/>
    <cellStyle name="Normal 4 5 9 2 2" xfId="13674"/>
    <cellStyle name="Normal 4 5 9 3" xfId="7970"/>
    <cellStyle name="Normal 4 5 9 3 2" xfId="15208"/>
    <cellStyle name="Normal 4 5 9 4" xfId="8871"/>
    <cellStyle name="Normal 4 5 9 4 2" xfId="16059"/>
    <cellStyle name="Normal 4 5 9 5" xfId="10792"/>
    <cellStyle name="Normal 4 6" xfId="543"/>
    <cellStyle name="Normal 4 6 10" xfId="8872"/>
    <cellStyle name="Normal 4 6 10 2" xfId="16060"/>
    <cellStyle name="Normal 4 6 11" xfId="9290"/>
    <cellStyle name="Normal 4 6 2" xfId="918"/>
    <cellStyle name="Normal 4 6 2 2" xfId="6393"/>
    <cellStyle name="Normal 4 6 2 2 2" xfId="13676"/>
    <cellStyle name="Normal 4 6 2 3" xfId="7972"/>
    <cellStyle name="Normal 4 6 2 3 2" xfId="15210"/>
    <cellStyle name="Normal 4 6 2 4" xfId="8873"/>
    <cellStyle name="Normal 4 6 2 4 2" xfId="16061"/>
    <cellStyle name="Normal 4 6 2 5" xfId="9551"/>
    <cellStyle name="Normal 4 6 3" xfId="1359"/>
    <cellStyle name="Normal 4 6 3 2" xfId="6394"/>
    <cellStyle name="Normal 4 6 3 2 2" xfId="13677"/>
    <cellStyle name="Normal 4 6 3 3" xfId="7973"/>
    <cellStyle name="Normal 4 6 3 3 2" xfId="15211"/>
    <cellStyle name="Normal 4 6 3 4" xfId="8874"/>
    <cellStyle name="Normal 4 6 3 4 2" xfId="16062"/>
    <cellStyle name="Normal 4 6 3 5" xfId="9746"/>
    <cellStyle name="Normal 4 6 4" xfId="2573"/>
    <cellStyle name="Normal 4 6 4 2" xfId="6395"/>
    <cellStyle name="Normal 4 6 4 2 2" xfId="13678"/>
    <cellStyle name="Normal 4 6 4 3" xfId="7974"/>
    <cellStyle name="Normal 4 6 4 3 2" xfId="15212"/>
    <cellStyle name="Normal 4 6 4 4" xfId="8875"/>
    <cellStyle name="Normal 4 6 4 4 2" xfId="16063"/>
    <cellStyle name="Normal 4 6 4 5" xfId="10268"/>
    <cellStyle name="Normal 4 6 5" xfId="2372"/>
    <cellStyle name="Normal 4 6 5 2" xfId="6396"/>
    <cellStyle name="Normal 4 6 5 2 2" xfId="13679"/>
    <cellStyle name="Normal 4 6 5 3" xfId="7975"/>
    <cellStyle name="Normal 4 6 5 3 2" xfId="15213"/>
    <cellStyle name="Normal 4 6 5 4" xfId="8876"/>
    <cellStyle name="Normal 4 6 5 4 2" xfId="16064"/>
    <cellStyle name="Normal 4 6 5 5" xfId="10089"/>
    <cellStyle name="Normal 4 6 6" xfId="2746"/>
    <cellStyle name="Normal 4 6 6 2" xfId="6397"/>
    <cellStyle name="Normal 4 6 6 2 2" xfId="13680"/>
    <cellStyle name="Normal 4 6 6 3" xfId="7976"/>
    <cellStyle name="Normal 4 6 6 3 2" xfId="15214"/>
    <cellStyle name="Normal 4 6 6 4" xfId="8877"/>
    <cellStyle name="Normal 4 6 6 4 2" xfId="16065"/>
    <cellStyle name="Normal 4 6 6 5" xfId="10430"/>
    <cellStyle name="Normal 4 6 7" xfId="3443"/>
    <cellStyle name="Normal 4 6 7 2" xfId="6398"/>
    <cellStyle name="Normal 4 6 7 2 2" xfId="13681"/>
    <cellStyle name="Normal 4 6 7 3" xfId="7977"/>
    <cellStyle name="Normal 4 6 7 3 2" xfId="15215"/>
    <cellStyle name="Normal 4 6 7 4" xfId="8878"/>
    <cellStyle name="Normal 4 6 7 4 2" xfId="16066"/>
    <cellStyle name="Normal 4 6 7 5" xfId="10823"/>
    <cellStyle name="Normal 4 6 8" xfId="6392"/>
    <cellStyle name="Normal 4 6 8 2" xfId="13675"/>
    <cellStyle name="Normal 4 6 9" xfId="7971"/>
    <cellStyle name="Normal 4 6 9 2" xfId="15209"/>
    <cellStyle name="Normal 4 7" xfId="591"/>
    <cellStyle name="Normal 4 7 10" xfId="8879"/>
    <cellStyle name="Normal 4 7 10 2" xfId="16067"/>
    <cellStyle name="Normal 4 7 11" xfId="9333"/>
    <cellStyle name="Normal 4 7 2" xfId="963"/>
    <cellStyle name="Normal 4 7 2 2" xfId="6400"/>
    <cellStyle name="Normal 4 7 2 2 2" xfId="13683"/>
    <cellStyle name="Normal 4 7 2 3" xfId="7979"/>
    <cellStyle name="Normal 4 7 2 3 2" xfId="15217"/>
    <cellStyle name="Normal 4 7 2 4" xfId="8880"/>
    <cellStyle name="Normal 4 7 2 4 2" xfId="16068"/>
    <cellStyle name="Normal 4 7 2 5" xfId="9594"/>
    <cellStyle name="Normal 4 7 3" xfId="1409"/>
    <cellStyle name="Normal 4 7 3 2" xfId="6401"/>
    <cellStyle name="Normal 4 7 3 2 2" xfId="13684"/>
    <cellStyle name="Normal 4 7 3 3" xfId="7980"/>
    <cellStyle name="Normal 4 7 3 3 2" xfId="15218"/>
    <cellStyle name="Normal 4 7 3 4" xfId="8881"/>
    <cellStyle name="Normal 4 7 3 4 2" xfId="16069"/>
    <cellStyle name="Normal 4 7 3 5" xfId="9791"/>
    <cellStyle name="Normal 4 7 4" xfId="2623"/>
    <cellStyle name="Normal 4 7 4 2" xfId="6402"/>
    <cellStyle name="Normal 4 7 4 2 2" xfId="13685"/>
    <cellStyle name="Normal 4 7 4 3" xfId="7981"/>
    <cellStyle name="Normal 4 7 4 3 2" xfId="15219"/>
    <cellStyle name="Normal 4 7 4 4" xfId="8882"/>
    <cellStyle name="Normal 4 7 4 4 2" xfId="16070"/>
    <cellStyle name="Normal 4 7 4 5" xfId="10316"/>
    <cellStyle name="Normal 4 7 5" xfId="2303"/>
    <cellStyle name="Normal 4 7 5 2" xfId="6403"/>
    <cellStyle name="Normal 4 7 5 2 2" xfId="13686"/>
    <cellStyle name="Normal 4 7 5 3" xfId="7982"/>
    <cellStyle name="Normal 4 7 5 3 2" xfId="15220"/>
    <cellStyle name="Normal 4 7 5 4" xfId="8883"/>
    <cellStyle name="Normal 4 7 5 4 2" xfId="16071"/>
    <cellStyle name="Normal 4 7 5 5" xfId="10023"/>
    <cellStyle name="Normal 4 7 6" xfId="2764"/>
    <cellStyle name="Normal 4 7 6 2" xfId="6404"/>
    <cellStyle name="Normal 4 7 6 2 2" xfId="13687"/>
    <cellStyle name="Normal 4 7 6 3" xfId="7983"/>
    <cellStyle name="Normal 4 7 6 3 2" xfId="15221"/>
    <cellStyle name="Normal 4 7 6 4" xfId="8884"/>
    <cellStyle name="Normal 4 7 6 4 2" xfId="16072"/>
    <cellStyle name="Normal 4 7 6 5" xfId="10446"/>
    <cellStyle name="Normal 4 7 7" xfId="3490"/>
    <cellStyle name="Normal 4 7 7 2" xfId="6405"/>
    <cellStyle name="Normal 4 7 7 2 2" xfId="13688"/>
    <cellStyle name="Normal 4 7 7 3" xfId="7984"/>
    <cellStyle name="Normal 4 7 7 3 2" xfId="15222"/>
    <cellStyle name="Normal 4 7 7 4" xfId="8885"/>
    <cellStyle name="Normal 4 7 7 4 2" xfId="16073"/>
    <cellStyle name="Normal 4 7 7 5" xfId="10868"/>
    <cellStyle name="Normal 4 7 8" xfId="6399"/>
    <cellStyle name="Normal 4 7 8 2" xfId="13682"/>
    <cellStyle name="Normal 4 7 9" xfId="7978"/>
    <cellStyle name="Normal 4 7 9 2" xfId="15216"/>
    <cellStyle name="Normal 4 8" xfId="761"/>
    <cellStyle name="Normal 4 8 2" xfId="1259"/>
    <cellStyle name="Normal 4 8 3" xfId="1576"/>
    <cellStyle name="Normal 4 8 4" xfId="3627"/>
    <cellStyle name="Normal 4 8 5" xfId="6406"/>
    <cellStyle name="Normal 4 8 5 2" xfId="13689"/>
    <cellStyle name="Normal 4 8 6" xfId="7985"/>
    <cellStyle name="Normal 4 8 6 2" xfId="15223"/>
    <cellStyle name="Normal 4 8 7" xfId="8886"/>
    <cellStyle name="Normal 4 8 7 2" xfId="16074"/>
    <cellStyle name="Normal 4 8 8" xfId="9457"/>
    <cellStyle name="Normal 4 9" xfId="694"/>
    <cellStyle name="Normal 4 9 2" xfId="6409"/>
    <cellStyle name="Normal 4 9 2 2" xfId="13692"/>
    <cellStyle name="Normal 4 9 3" xfId="7989"/>
    <cellStyle name="Normal 4 9 3 2" xfId="15227"/>
    <cellStyle name="Normal 4 9 4" xfId="8887"/>
    <cellStyle name="Normal 4 9 4 2" xfId="16075"/>
    <cellStyle name="Normal 4 9 5" xfId="9431"/>
    <cellStyle name="Normal 40 2" xfId="52"/>
    <cellStyle name="Normal 40 2 2" xfId="1173"/>
    <cellStyle name="Normal 40 3" xfId="3190"/>
    <cellStyle name="Normal 40 4" xfId="3217"/>
    <cellStyle name="Normal 40 5" xfId="3614"/>
    <cellStyle name="Normal 41 2" xfId="51"/>
    <cellStyle name="Normal 41 2 2" xfId="1191"/>
    <cellStyle name="Normal 41 3" xfId="3193"/>
    <cellStyle name="Normal 41 4" xfId="3240"/>
    <cellStyle name="Normal 41 5" xfId="3617"/>
    <cellStyle name="Normal 42 2" xfId="50"/>
    <cellStyle name="Normal 42 2 2" xfId="1215"/>
    <cellStyle name="Normal 42 3" xfId="3198"/>
    <cellStyle name="Normal 42 4" xfId="3210"/>
    <cellStyle name="Normal 42 5" xfId="3622"/>
    <cellStyle name="Normal 43 2" xfId="49"/>
    <cellStyle name="Normal 43 2 2" xfId="1102"/>
    <cellStyle name="Normal 43 3" xfId="3175"/>
    <cellStyle name="Normal 43 4" xfId="3228"/>
    <cellStyle name="Normal 43 5" xfId="3604"/>
    <cellStyle name="Normal 44 2" xfId="48"/>
    <cellStyle name="Normal 44 2 2" xfId="1194"/>
    <cellStyle name="Normal 44 3" xfId="3195"/>
    <cellStyle name="Normal 44 4" xfId="3238"/>
    <cellStyle name="Normal 44 5" xfId="3619"/>
    <cellStyle name="Normal 45 2" xfId="47"/>
    <cellStyle name="Normal 45 2 2" xfId="1216"/>
    <cellStyle name="Normal 45 3" xfId="3199"/>
    <cellStyle name="Normal 45 4" xfId="3123"/>
    <cellStyle name="Normal 45 5" xfId="3623"/>
    <cellStyle name="Normal 46 2" xfId="91"/>
    <cellStyle name="Normal 46 2 2" xfId="1120"/>
    <cellStyle name="Normal 46 3" xfId="3177"/>
    <cellStyle name="Normal 46 4" xfId="3225"/>
    <cellStyle name="Normal 46 5" xfId="3605"/>
    <cellStyle name="Normal 47 2" xfId="92"/>
    <cellStyle name="Normal 47 2 2" xfId="1093"/>
    <cellStyle name="Normal 47 3" xfId="3174"/>
    <cellStyle name="Normal 47 4" xfId="3223"/>
    <cellStyle name="Normal 47 5" xfId="3603"/>
    <cellStyle name="Normal 48 2" xfId="93"/>
    <cellStyle name="Normal 48 2 2" xfId="1136"/>
    <cellStyle name="Normal 48 3" xfId="3178"/>
    <cellStyle name="Normal 48 4" xfId="3214"/>
    <cellStyle name="Normal 48 5" xfId="3606"/>
    <cellStyle name="Normal 49 2" xfId="94"/>
    <cellStyle name="Normal 49 2 2" xfId="841"/>
    <cellStyle name="Normal 49 2 2 2" xfId="9493"/>
    <cellStyle name="Normal 49 2 3" xfId="8028"/>
    <cellStyle name="Normal 49 2 3 2" xfId="15266"/>
    <cellStyle name="Normal 49 2 4" xfId="8888"/>
    <cellStyle name="Normal 49 2 4 2" xfId="16076"/>
    <cellStyle name="Normal 49 3" xfId="3146"/>
    <cellStyle name="Normal 49 3 2" xfId="6448"/>
    <cellStyle name="Normal 49 3 2 2" xfId="13731"/>
    <cellStyle name="Normal 49 3 3" xfId="8029"/>
    <cellStyle name="Normal 49 3 3 2" xfId="15267"/>
    <cellStyle name="Normal 49 3 4" xfId="8889"/>
    <cellStyle name="Normal 49 3 4 2" xfId="16077"/>
    <cellStyle name="Normal 49 3 5" xfId="10713"/>
    <cellStyle name="Normal 49 4" xfId="3281"/>
    <cellStyle name="Normal 49 4 2" xfId="6449"/>
    <cellStyle name="Normal 49 4 2 2" xfId="13732"/>
    <cellStyle name="Normal 49 4 3" xfId="8030"/>
    <cellStyle name="Normal 49 4 3 2" xfId="15268"/>
    <cellStyle name="Normal 49 4 4" xfId="8890"/>
    <cellStyle name="Normal 49 4 4 2" xfId="16078"/>
    <cellStyle name="Normal 49 4 5" xfId="10724"/>
    <cellStyle name="Normal 5" xfId="35"/>
    <cellStyle name="Normal 5 10" xfId="1203"/>
    <cellStyle name="Normal 5 11" xfId="1140"/>
    <cellStyle name="Normal 5 12" xfId="1183"/>
    <cellStyle name="Normal 5 13" xfId="1212"/>
    <cellStyle name="Normal 5 14" xfId="1246"/>
    <cellStyle name="Normal 5 15" xfId="1208"/>
    <cellStyle name="Normal 5 16" xfId="1196"/>
    <cellStyle name="Normal 5 17" xfId="1091"/>
    <cellStyle name="Normal 5 18" xfId="1115"/>
    <cellStyle name="Normal 5 19" xfId="1127"/>
    <cellStyle name="Normal 5 2" xfId="87"/>
    <cellStyle name="Normal 5 2 10" xfId="1206"/>
    <cellStyle name="Normal 5 2 11" xfId="1180"/>
    <cellStyle name="Normal 5 2 12" xfId="1178"/>
    <cellStyle name="Normal 5 2 13" xfId="1176"/>
    <cellStyle name="Normal 5 2 14" xfId="1175"/>
    <cellStyle name="Normal 5 2 15" xfId="1214"/>
    <cellStyle name="Normal 5 2 16" xfId="1123"/>
    <cellStyle name="Normal 5 2 17" xfId="1095"/>
    <cellStyle name="Normal 5 2 18" xfId="1131"/>
    <cellStyle name="Normal 5 2 19" xfId="716"/>
    <cellStyle name="Normal 5 2 2" xfId="485"/>
    <cellStyle name="Normal 5 2 2 2" xfId="816"/>
    <cellStyle name="Normal 5 2 2 2 2" xfId="863"/>
    <cellStyle name="Normal 5 2 2 2 3" xfId="3147"/>
    <cellStyle name="Normal 5 2 2 2 4" xfId="3181"/>
    <cellStyle name="Normal 5 2 2 3" xfId="1305"/>
    <cellStyle name="Normal 5 2 2 4" xfId="2514"/>
    <cellStyle name="Normal 5 2 2 5" xfId="2819"/>
    <cellStyle name="Normal 5 2 2 6" xfId="2977"/>
    <cellStyle name="Normal 5 2 2 7" xfId="3144"/>
    <cellStyle name="Normal 5 2 2 8" xfId="3275"/>
    <cellStyle name="Normal 5 2 20" xfId="2451"/>
    <cellStyle name="Normal 5 2 21" xfId="2843"/>
    <cellStyle name="Normal 5 2 22" xfId="2989"/>
    <cellStyle name="Normal 5 2 23" xfId="3099"/>
    <cellStyle name="Normal 5 2 24" xfId="3266"/>
    <cellStyle name="Normal 5 2 25" xfId="3370"/>
    <cellStyle name="Normal 5 2 26" xfId="6458"/>
    <cellStyle name="Normal 5 2 27" xfId="8039"/>
    <cellStyle name="Normal 5 2 28" xfId="8891"/>
    <cellStyle name="Normal 5 2 3" xfId="1075"/>
    <cellStyle name="Normal 5 2 4" xfId="777"/>
    <cellStyle name="Normal 5 2 5" xfId="1069"/>
    <cellStyle name="Normal 5 2 6" xfId="1068"/>
    <cellStyle name="Normal 5 2 7" xfId="1200"/>
    <cellStyle name="Normal 5 2 8" xfId="1184"/>
    <cellStyle name="Normal 5 2 9" xfId="1188"/>
    <cellStyle name="Normal 5 20" xfId="1258"/>
    <cellStyle name="Normal 5 21" xfId="848"/>
    <cellStyle name="Normal 5 22" xfId="2007"/>
    <cellStyle name="Normal 5 23" xfId="2156"/>
    <cellStyle name="Normal 5 24" xfId="2222"/>
    <cellStyle name="Normal 5 25" xfId="2266"/>
    <cellStyle name="Normal 5 26" xfId="2401"/>
    <cellStyle name="Normal 5 27" xfId="2774"/>
    <cellStyle name="Normal 5 28" xfId="2966"/>
    <cellStyle name="Normal 5 29" xfId="3341"/>
    <cellStyle name="Normal 5 29 2" xfId="8074"/>
    <cellStyle name="Normal 5 29 3" xfId="8893"/>
    <cellStyle name="Normal 5 3" xfId="506"/>
    <cellStyle name="Normal 5 30" xfId="3639"/>
    <cellStyle name="Normal 5 31" xfId="9176"/>
    <cellStyle name="Normal 5 4" xfId="762"/>
    <cellStyle name="Normal 5 4 2" xfId="1064"/>
    <cellStyle name="Normal 5 4 3" xfId="1509"/>
    <cellStyle name="Normal 5 4 4" xfId="2727"/>
    <cellStyle name="Normal 5 4 5" xfId="2947"/>
    <cellStyle name="Normal 5 4 6" xfId="3061"/>
    <cellStyle name="Normal 5 4 7" xfId="3594"/>
    <cellStyle name="Normal 5 5" xfId="771"/>
    <cellStyle name="Normal 5 6" xfId="1080"/>
    <cellStyle name="Normal 5 7" xfId="1088"/>
    <cellStyle name="Normal 5 8" xfId="1231"/>
    <cellStyle name="Normal 5 9" xfId="1148"/>
    <cellStyle name="Normal 50 2" xfId="95"/>
    <cellStyle name="Normal 50 2 2" xfId="2482"/>
    <cellStyle name="Normal 50 2 2 2" xfId="10180"/>
    <cellStyle name="Normal 50 2 3" xfId="8089"/>
    <cellStyle name="Normal 50 2 3 2" xfId="15325"/>
    <cellStyle name="Normal 50 2 4" xfId="8894"/>
    <cellStyle name="Normal 50 2 4 2" xfId="16079"/>
    <cellStyle name="Normal 50 3" xfId="3276"/>
    <cellStyle name="Normal 50 3 2" xfId="6509"/>
    <cellStyle name="Normal 50 3 2 2" xfId="13791"/>
    <cellStyle name="Normal 50 3 3" xfId="8090"/>
    <cellStyle name="Normal 50 3 3 2" xfId="15326"/>
    <cellStyle name="Normal 50 3 4" xfId="8895"/>
    <cellStyle name="Normal 50 3 4 2" xfId="16080"/>
    <cellStyle name="Normal 50 3 5" xfId="10722"/>
    <cellStyle name="Normal 50 4" xfId="3257"/>
    <cellStyle name="Normal 50 4 2" xfId="6510"/>
    <cellStyle name="Normal 50 4 2 2" xfId="13792"/>
    <cellStyle name="Normal 50 4 3" xfId="8091"/>
    <cellStyle name="Normal 50 4 3 2" xfId="15327"/>
    <cellStyle name="Normal 50 4 4" xfId="8896"/>
    <cellStyle name="Normal 50 4 4 2" xfId="16081"/>
    <cellStyle name="Normal 50 4 5" xfId="10720"/>
    <cellStyle name="Normal 51 2" xfId="96"/>
    <cellStyle name="Normal 51 2 2" xfId="2745"/>
    <cellStyle name="Normal 51 2 2 2" xfId="10429"/>
    <cellStyle name="Normal 51 2 3" xfId="8093"/>
    <cellStyle name="Normal 51 2 3 2" xfId="15329"/>
    <cellStyle name="Normal 51 2 4" xfId="8897"/>
    <cellStyle name="Normal 51 2 4 2" xfId="16082"/>
    <cellStyle name="Normal 51 3" xfId="3292"/>
    <cellStyle name="Normal 51 3 2" xfId="6512"/>
    <cellStyle name="Normal 51 3 2 2" xfId="13794"/>
    <cellStyle name="Normal 51 3 3" xfId="8094"/>
    <cellStyle name="Normal 51 3 3 2" xfId="15330"/>
    <cellStyle name="Normal 51 3 4" xfId="8898"/>
    <cellStyle name="Normal 51 3 4 2" xfId="16083"/>
    <cellStyle name="Normal 51 3 5" xfId="10726"/>
    <cellStyle name="Normal 51 4" xfId="3300"/>
    <cellStyle name="Normal 51 4 2" xfId="6513"/>
    <cellStyle name="Normal 51 4 2 2" xfId="13795"/>
    <cellStyle name="Normal 51 4 3" xfId="8095"/>
    <cellStyle name="Normal 51 4 3 2" xfId="15331"/>
    <cellStyle name="Normal 51 4 4" xfId="8899"/>
    <cellStyle name="Normal 51 4 4 2" xfId="16084"/>
    <cellStyle name="Normal 51 4 5" xfId="10727"/>
    <cellStyle name="Normal 52 2" xfId="97"/>
    <cellStyle name="Normal 53 2" xfId="98"/>
    <cellStyle name="Normal 54 2" xfId="99"/>
    <cellStyle name="Normal 55 2" xfId="100"/>
    <cellStyle name="Normal 56 2" xfId="101"/>
    <cellStyle name="Normal 57 2" xfId="102"/>
    <cellStyle name="Normal 58 2" xfId="103"/>
    <cellStyle name="Normal 59 2" xfId="104"/>
    <cellStyle name="Normal 6" xfId="36"/>
    <cellStyle name="Normal 6 10" xfId="1163"/>
    <cellStyle name="Normal 6 11" xfId="1225"/>
    <cellStyle name="Normal 6 12" xfId="1210"/>
    <cellStyle name="Normal 6 13" xfId="1099"/>
    <cellStyle name="Normal 6 14" xfId="1249"/>
    <cellStyle name="Normal 6 15" xfId="1197"/>
    <cellStyle name="Normal 6 16" xfId="1110"/>
    <cellStyle name="Normal 6 17" xfId="1104"/>
    <cellStyle name="Normal 6 18" xfId="1094"/>
    <cellStyle name="Normal 6 19" xfId="1256"/>
    <cellStyle name="Normal 6 2" xfId="86"/>
    <cellStyle name="Normal 6 2 2" xfId="132"/>
    <cellStyle name="Normal 6 2 2 2" xfId="1170"/>
    <cellStyle name="Normal 6 2 2 2 2" xfId="815"/>
    <cellStyle name="Normal 6 2 2 3" xfId="3143"/>
    <cellStyle name="Normal 6 2 2 4" xfId="3251"/>
    <cellStyle name="Normal 6 2 3" xfId="827"/>
    <cellStyle name="Normal 6 2 4" xfId="2450"/>
    <cellStyle name="Normal 6 2 5" xfId="2862"/>
    <cellStyle name="Normal 6 2 6" xfId="2993"/>
    <cellStyle name="Normal 6 2 7" xfId="3188"/>
    <cellStyle name="Normal 6 2 8" xfId="3227"/>
    <cellStyle name="Normal 6 2 9" xfId="3369"/>
    <cellStyle name="Normal 6 20" xfId="1541"/>
    <cellStyle name="Normal 6 21" xfId="2008"/>
    <cellStyle name="Normal 6 22" xfId="2157"/>
    <cellStyle name="Normal 6 23" xfId="2223"/>
    <cellStyle name="Normal 6 24" xfId="2267"/>
    <cellStyle name="Normal 6 25" xfId="2815"/>
    <cellStyle name="Normal 6 26" xfId="2976"/>
    <cellStyle name="Normal 6 27" xfId="3063"/>
    <cellStyle name="Normal 6 28" xfId="3612"/>
    <cellStyle name="Normal 6 29" xfId="3637"/>
    <cellStyle name="Normal 6 3" xfId="149"/>
    <cellStyle name="Normal 6 3 2" xfId="1063"/>
    <cellStyle name="Normal 6 3 3" xfId="3164"/>
    <cellStyle name="Normal 6 3 4" xfId="3076"/>
    <cellStyle name="Normal 6 3 5" xfId="3593"/>
    <cellStyle name="Normal 6 30" xfId="9177"/>
    <cellStyle name="Normal 6 4" xfId="285"/>
    <cellStyle name="Normal 6 4 2" xfId="770"/>
    <cellStyle name="Normal 6 4 3" xfId="3130"/>
    <cellStyle name="Normal 6 4 4" xfId="3104"/>
    <cellStyle name="Normal 6 4 5" xfId="3345"/>
    <cellStyle name="Normal 6 4 6" xfId="6550"/>
    <cellStyle name="Normal 6 4 7" xfId="8132"/>
    <cellStyle name="Normal 6 4 8" xfId="8900"/>
    <cellStyle name="Normal 6 5" xfId="1086"/>
    <cellStyle name="Normal 6 6" xfId="1070"/>
    <cellStyle name="Normal 6 7" xfId="1232"/>
    <cellStyle name="Normal 6 8" xfId="1227"/>
    <cellStyle name="Normal 6 9" xfId="1186"/>
    <cellStyle name="Normal 60 2" xfId="105"/>
    <cellStyle name="Normal 61 2" xfId="106"/>
    <cellStyle name="Normal 62 2" xfId="107"/>
    <cellStyle name="Normal 63 2" xfId="108"/>
    <cellStyle name="Normal 64 2" xfId="109"/>
    <cellStyle name="Normal 65 2" xfId="110"/>
    <cellStyle name="Normal 66 2" xfId="111"/>
    <cellStyle name="Normal 67 2" xfId="112"/>
    <cellStyle name="Normal 68 2" xfId="113"/>
    <cellStyle name="Normal 69 2" xfId="114"/>
    <cellStyle name="Normal 7" xfId="37"/>
    <cellStyle name="Normal 7 10" xfId="1207"/>
    <cellStyle name="Normal 7 11" xfId="1239"/>
    <cellStyle name="Normal 7 12" xfId="1143"/>
    <cellStyle name="Normal 7 13" xfId="1162"/>
    <cellStyle name="Normal 7 14" xfId="1237"/>
    <cellStyle name="Normal 7 15" xfId="1217"/>
    <cellStyle name="Normal 7 16" xfId="1150"/>
    <cellStyle name="Normal 7 17" xfId="1111"/>
    <cellStyle name="Normal 7 18" xfId="1135"/>
    <cellStyle name="Normal 7 19" xfId="1092"/>
    <cellStyle name="Normal 7 2" xfId="85"/>
    <cellStyle name="Normal 7 2 10" xfId="1221"/>
    <cellStyle name="Normal 7 2 11" xfId="1243"/>
    <cellStyle name="Normal 7 2 12" xfId="1241"/>
    <cellStyle name="Normal 7 2 13" xfId="1233"/>
    <cellStyle name="Normal 7 2 14" xfId="1248"/>
    <cellStyle name="Normal 7 2 15" xfId="1253"/>
    <cellStyle name="Normal 7 2 16" xfId="1118"/>
    <cellStyle name="Normal 7 2 17" xfId="1125"/>
    <cellStyle name="Normal 7 2 18" xfId="1114"/>
    <cellStyle name="Normal 7 2 19" xfId="717"/>
    <cellStyle name="Normal 7 2 2" xfId="138"/>
    <cellStyle name="Normal 7 2 2 2" xfId="486"/>
    <cellStyle name="Normal 7 2 2 2 2" xfId="814"/>
    <cellStyle name="Normal 7 2 2 2 2 2" xfId="864"/>
    <cellStyle name="Normal 7 2 2 2 3" xfId="3148"/>
    <cellStyle name="Normal 7 2 2 2 4" xfId="3182"/>
    <cellStyle name="Normal 7 2 2 3" xfId="1306"/>
    <cellStyle name="Normal 7 2 2 4" xfId="2515"/>
    <cellStyle name="Normal 7 2 2 5" xfId="2871"/>
    <cellStyle name="Normal 7 2 2 6" xfId="2997"/>
    <cellStyle name="Normal 7 2 2 7" xfId="3142"/>
    <cellStyle name="Normal 7 2 2 8" xfId="3258"/>
    <cellStyle name="Normal 7 2 20" xfId="2449"/>
    <cellStyle name="Normal 7 2 21" xfId="2875"/>
    <cellStyle name="Normal 7 2 22" xfId="2998"/>
    <cellStyle name="Normal 7 2 23" xfId="3100"/>
    <cellStyle name="Normal 7 2 24" xfId="3282"/>
    <cellStyle name="Normal 7 2 25" xfId="3368"/>
    <cellStyle name="Normal 7 2 3" xfId="1076"/>
    <cellStyle name="Normal 7 2 4" xfId="1089"/>
    <cellStyle name="Normal 7 2 5" xfId="775"/>
    <cellStyle name="Normal 7 2 6" xfId="1074"/>
    <cellStyle name="Normal 7 2 7" xfId="1098"/>
    <cellStyle name="Normal 7 2 8" xfId="1165"/>
    <cellStyle name="Normal 7 2 9" xfId="1142"/>
    <cellStyle name="Normal 7 20" xfId="1261"/>
    <cellStyle name="Normal 7 21" xfId="739"/>
    <cellStyle name="Normal 7 22" xfId="2402"/>
    <cellStyle name="Normal 7 23" xfId="2752"/>
    <cellStyle name="Normal 7 24" xfId="2961"/>
    <cellStyle name="Normal 7 25" xfId="3342"/>
    <cellStyle name="Normal 7 25 2" xfId="8187"/>
    <cellStyle name="Normal 7 25 3" xfId="8901"/>
    <cellStyle name="Normal 7 26" xfId="3642"/>
    <cellStyle name="Normal 7 27" xfId="9178"/>
    <cellStyle name="Normal 7 3" xfId="152"/>
    <cellStyle name="Normal 7 3 2" xfId="507"/>
    <cellStyle name="Normal 7 3 3" xfId="3105"/>
    <cellStyle name="Normal 7 3 4" xfId="3170"/>
    <cellStyle name="Normal 7 3 5" xfId="3410"/>
    <cellStyle name="Normal 7 4" xfId="289"/>
    <cellStyle name="Normal 7 4 10" xfId="6611"/>
    <cellStyle name="Normal 7 4 11" xfId="8193"/>
    <cellStyle name="Normal 7 4 12" xfId="8902"/>
    <cellStyle name="Normal 7 4 2" xfId="763"/>
    <cellStyle name="Normal 7 4 2 2" xfId="1062"/>
    <cellStyle name="Normal 7 4 2 3" xfId="3163"/>
    <cellStyle name="Normal 7 4 2 4" xfId="3246"/>
    <cellStyle name="Normal 7 4 3" xfId="1508"/>
    <cellStyle name="Normal 7 4 4" xfId="2725"/>
    <cellStyle name="Normal 7 4 5" xfId="2946"/>
    <cellStyle name="Normal 7 4 6" xfId="3060"/>
    <cellStyle name="Normal 7 4 7" xfId="3127"/>
    <cellStyle name="Normal 7 4 8" xfId="3118"/>
    <cellStyle name="Normal 7 4 9" xfId="3592"/>
    <cellStyle name="Normal 7 5" xfId="1072"/>
    <cellStyle name="Normal 7 6" xfId="1079"/>
    <cellStyle name="Normal 7 7" xfId="767"/>
    <cellStyle name="Normal 7 8" xfId="1205"/>
    <cellStyle name="Normal 7 9" xfId="1149"/>
    <cellStyle name="Normal 70 2" xfId="115"/>
    <cellStyle name="Normal 71 10" xfId="197"/>
    <cellStyle name="Normal 71 10 2" xfId="6630"/>
    <cellStyle name="Normal 71 10 2 2" xfId="13910"/>
    <cellStyle name="Normal 71 10 3" xfId="8212"/>
    <cellStyle name="Normal 71 10 3 2" xfId="15445"/>
    <cellStyle name="Normal 71 10 4" xfId="8904"/>
    <cellStyle name="Normal 71 10 4 2" xfId="16086"/>
    <cellStyle name="Normal 71 10 5" xfId="9197"/>
    <cellStyle name="Normal 71 11" xfId="209"/>
    <cellStyle name="Normal 71 11 2" xfId="6631"/>
    <cellStyle name="Normal 71 11 2 2" xfId="13911"/>
    <cellStyle name="Normal 71 11 3" xfId="8213"/>
    <cellStyle name="Normal 71 11 3 2" xfId="15446"/>
    <cellStyle name="Normal 71 11 4" xfId="8905"/>
    <cellStyle name="Normal 71 11 4 2" xfId="16087"/>
    <cellStyle name="Normal 71 11 5" xfId="9202"/>
    <cellStyle name="Normal 71 12" xfId="6629"/>
    <cellStyle name="Normal 71 12 2" xfId="13909"/>
    <cellStyle name="Normal 71 13" xfId="8211"/>
    <cellStyle name="Normal 71 13 2" xfId="15444"/>
    <cellStyle name="Normal 71 14" xfId="8903"/>
    <cellStyle name="Normal 71 14 2" xfId="16085"/>
    <cellStyle name="Normal 71 2" xfId="129"/>
    <cellStyle name="Normal 71 2 2" xfId="6632"/>
    <cellStyle name="Normal 71 2 2 2" xfId="13912"/>
    <cellStyle name="Normal 71 2 3" xfId="8214"/>
    <cellStyle name="Normal 71 2 3 2" xfId="15447"/>
    <cellStyle name="Normal 71 2 4" xfId="8906"/>
    <cellStyle name="Normal 71 2 4 2" xfId="16088"/>
    <cellStyle name="Normal 71 2 5" xfId="9187"/>
    <cellStyle name="Normal 71 3" xfId="174"/>
    <cellStyle name="Normal 71 3 2" xfId="6633"/>
    <cellStyle name="Normal 71 3 2 2" xfId="13913"/>
    <cellStyle name="Normal 71 3 3" xfId="8215"/>
    <cellStyle name="Normal 71 3 3 2" xfId="15448"/>
    <cellStyle name="Normal 71 3 4" xfId="8907"/>
    <cellStyle name="Normal 71 3 4 2" xfId="16089"/>
    <cellStyle name="Normal 71 3 5" xfId="9192"/>
    <cellStyle name="Normal 71 4" xfId="203"/>
    <cellStyle name="Normal 71 4 2" xfId="6634"/>
    <cellStyle name="Normal 71 4 2 2" xfId="13914"/>
    <cellStyle name="Normal 71 4 3" xfId="8216"/>
    <cellStyle name="Normal 71 4 3 2" xfId="15449"/>
    <cellStyle name="Normal 71 4 4" xfId="8908"/>
    <cellStyle name="Normal 71 4 4 2" xfId="16090"/>
    <cellStyle name="Normal 71 4 5" xfId="9200"/>
    <cellStyle name="Normal 71 5" xfId="173"/>
    <cellStyle name="Normal 71 5 2" xfId="6635"/>
    <cellStyle name="Normal 71 5 2 2" xfId="13915"/>
    <cellStyle name="Normal 71 5 3" xfId="8217"/>
    <cellStyle name="Normal 71 5 3 2" xfId="15450"/>
    <cellStyle name="Normal 71 5 4" xfId="8909"/>
    <cellStyle name="Normal 71 5 4 2" xfId="16091"/>
    <cellStyle name="Normal 71 5 5" xfId="9191"/>
    <cellStyle name="Normal 71 6" xfId="204"/>
    <cellStyle name="Normal 71 6 2" xfId="6636"/>
    <cellStyle name="Normal 71 6 2 2" xfId="13916"/>
    <cellStyle name="Normal 71 6 3" xfId="8218"/>
    <cellStyle name="Normal 71 6 3 2" xfId="15451"/>
    <cellStyle name="Normal 71 6 4" xfId="8910"/>
    <cellStyle name="Normal 71 6 4 2" xfId="16092"/>
    <cellStyle name="Normal 71 6 5" xfId="9201"/>
    <cellStyle name="Normal 71 7" xfId="215"/>
    <cellStyle name="Normal 71 7 2" xfId="6637"/>
    <cellStyle name="Normal 71 7 2 2" xfId="13917"/>
    <cellStyle name="Normal 71 7 3" xfId="8219"/>
    <cellStyle name="Normal 71 7 3 2" xfId="15452"/>
    <cellStyle name="Normal 71 7 4" xfId="8911"/>
    <cellStyle name="Normal 71 7 4 2" xfId="16093"/>
    <cellStyle name="Normal 71 7 5" xfId="9206"/>
    <cellStyle name="Normal 71 8" xfId="213"/>
    <cellStyle name="Normal 71 8 2" xfId="6638"/>
    <cellStyle name="Normal 71 8 2 2" xfId="13918"/>
    <cellStyle name="Normal 71 8 3" xfId="8220"/>
    <cellStyle name="Normal 71 8 3 2" xfId="15453"/>
    <cellStyle name="Normal 71 8 4" xfId="8912"/>
    <cellStyle name="Normal 71 8 4 2" xfId="16094"/>
    <cellStyle name="Normal 71 8 5" xfId="9205"/>
    <cellStyle name="Normal 71 9" xfId="181"/>
    <cellStyle name="Normal 71 9 2" xfId="6639"/>
    <cellStyle name="Normal 71 9 2 2" xfId="13919"/>
    <cellStyle name="Normal 71 9 3" xfId="8221"/>
    <cellStyle name="Normal 71 9 3 2" xfId="15454"/>
    <cellStyle name="Normal 71 9 4" xfId="8913"/>
    <cellStyle name="Normal 71 9 4 2" xfId="16095"/>
    <cellStyle name="Normal 71 9 5" xfId="9196"/>
    <cellStyle name="Normal 72" xfId="46"/>
    <cellStyle name="Normal 72 10" xfId="199"/>
    <cellStyle name="Normal 72 10 2" xfId="6641"/>
    <cellStyle name="Normal 72 10 2 2" xfId="13921"/>
    <cellStyle name="Normal 72 10 3" xfId="8223"/>
    <cellStyle name="Normal 72 10 3 2" xfId="15456"/>
    <cellStyle name="Normal 72 10 4" xfId="8915"/>
    <cellStyle name="Normal 72 10 4 2" xfId="16097"/>
    <cellStyle name="Normal 72 10 5" xfId="9198"/>
    <cellStyle name="Normal 72 11" xfId="170"/>
    <cellStyle name="Normal 72 11 2" xfId="6642"/>
    <cellStyle name="Normal 72 11 2 2" xfId="13922"/>
    <cellStyle name="Normal 72 11 3" xfId="8224"/>
    <cellStyle name="Normal 72 11 3 2" xfId="15457"/>
    <cellStyle name="Normal 72 11 4" xfId="8916"/>
    <cellStyle name="Normal 72 11 4 2" xfId="16098"/>
    <cellStyle name="Normal 72 11 5" xfId="9189"/>
    <cellStyle name="Normal 72 12" xfId="6640"/>
    <cellStyle name="Normal 72 12 2" xfId="13920"/>
    <cellStyle name="Normal 72 13" xfId="8222"/>
    <cellStyle name="Normal 72 13 2" xfId="15455"/>
    <cellStyle name="Normal 72 14" xfId="8914"/>
    <cellStyle name="Normal 72 14 2" xfId="16096"/>
    <cellStyle name="Normal 72 2" xfId="135"/>
    <cellStyle name="Normal 72 2 2" xfId="6643"/>
    <cellStyle name="Normal 72 2 2 2" xfId="13923"/>
    <cellStyle name="Normal 72 2 3" xfId="8225"/>
    <cellStyle name="Normal 72 2 3 2" xfId="15458"/>
    <cellStyle name="Normal 72 2 4" xfId="8917"/>
    <cellStyle name="Normal 72 2 4 2" xfId="16099"/>
    <cellStyle name="Normal 72 2 5" xfId="9188"/>
    <cellStyle name="Normal 72 3" xfId="177"/>
    <cellStyle name="Normal 72 3 2" xfId="6644"/>
    <cellStyle name="Normal 72 3 2 2" xfId="13924"/>
    <cellStyle name="Normal 72 3 3" xfId="8226"/>
    <cellStyle name="Normal 72 3 3 2" xfId="15459"/>
    <cellStyle name="Normal 72 3 4" xfId="8918"/>
    <cellStyle name="Normal 72 3 4 2" xfId="16100"/>
    <cellStyle name="Normal 72 3 5" xfId="9193"/>
    <cellStyle name="Normal 72 4" xfId="210"/>
    <cellStyle name="Normal 72 4 2" xfId="6645"/>
    <cellStyle name="Normal 72 4 2 2" xfId="13925"/>
    <cellStyle name="Normal 72 4 3" xfId="8227"/>
    <cellStyle name="Normal 72 4 3 2" xfId="15460"/>
    <cellStyle name="Normal 72 4 4" xfId="8919"/>
    <cellStyle name="Normal 72 4 4 2" xfId="16101"/>
    <cellStyle name="Normal 72 4 5" xfId="9203"/>
    <cellStyle name="Normal 72 5" xfId="178"/>
    <cellStyle name="Normal 72 5 2" xfId="6646"/>
    <cellStyle name="Normal 72 5 2 2" xfId="13926"/>
    <cellStyle name="Normal 72 5 3" xfId="8228"/>
    <cellStyle name="Normal 72 5 3 2" xfId="15461"/>
    <cellStyle name="Normal 72 5 4" xfId="8920"/>
    <cellStyle name="Normal 72 5 4 2" xfId="16102"/>
    <cellStyle name="Normal 72 5 5" xfId="9194"/>
    <cellStyle name="Normal 72 6" xfId="200"/>
    <cellStyle name="Normal 72 6 2" xfId="6647"/>
    <cellStyle name="Normal 72 6 2 2" xfId="13927"/>
    <cellStyle name="Normal 72 6 3" xfId="8229"/>
    <cellStyle name="Normal 72 6 3 2" xfId="15462"/>
    <cellStyle name="Normal 72 6 4" xfId="8921"/>
    <cellStyle name="Normal 72 6 4 2" xfId="16103"/>
    <cellStyle name="Normal 72 6 5" xfId="9199"/>
    <cellStyle name="Normal 72 7" xfId="171"/>
    <cellStyle name="Normal 72 7 2" xfId="6648"/>
    <cellStyle name="Normal 72 7 2 2" xfId="13928"/>
    <cellStyle name="Normal 72 7 3" xfId="8230"/>
    <cellStyle name="Normal 72 7 3 2" xfId="15463"/>
    <cellStyle name="Normal 72 7 4" xfId="8922"/>
    <cellStyle name="Normal 72 7 4 2" xfId="16104"/>
    <cellStyle name="Normal 72 7 5" xfId="9190"/>
    <cellStyle name="Normal 72 8" xfId="211"/>
    <cellStyle name="Normal 72 8 2" xfId="6649"/>
    <cellStyle name="Normal 72 8 2 2" xfId="13929"/>
    <cellStyle name="Normal 72 8 3" xfId="8231"/>
    <cellStyle name="Normal 72 8 3 2" xfId="15464"/>
    <cellStyle name="Normal 72 8 4" xfId="8923"/>
    <cellStyle name="Normal 72 8 4 2" xfId="16105"/>
    <cellStyle name="Normal 72 8 5" xfId="9204"/>
    <cellStyle name="Normal 72 9" xfId="179"/>
    <cellStyle name="Normal 72 9 2" xfId="6650"/>
    <cellStyle name="Normal 72 9 2 2" xfId="13930"/>
    <cellStyle name="Normal 72 9 3" xfId="8232"/>
    <cellStyle name="Normal 72 9 3 2" xfId="15465"/>
    <cellStyle name="Normal 72 9 4" xfId="8924"/>
    <cellStyle name="Normal 72 9 4 2" xfId="16106"/>
    <cellStyle name="Normal 72 9 5" xfId="9195"/>
    <cellStyle name="Normal 73" xfId="157"/>
    <cellStyle name="Normal 74" xfId="158"/>
    <cellStyle name="Normal 75" xfId="116"/>
    <cellStyle name="Normal 76" xfId="117"/>
    <cellStyle name="Normal 77" xfId="118"/>
    <cellStyle name="Normal 78" xfId="119"/>
    <cellStyle name="Normal 79" xfId="120"/>
    <cellStyle name="Normal 8 2" xfId="84"/>
    <cellStyle name="Normal 8 2 2" xfId="140"/>
    <cellStyle name="Normal 8 3" xfId="153"/>
    <cellStyle name="Normal 8 4" xfId="291"/>
    <cellStyle name="Normal 8 4 2" xfId="6661"/>
    <cellStyle name="Normal 8 4 3" xfId="8243"/>
    <cellStyle name="Normal 8 4 4" xfId="8925"/>
    <cellStyle name="Normal 8 5" xfId="3644"/>
    <cellStyle name="Normal 80" xfId="121"/>
    <cellStyle name="Normal 81" xfId="122"/>
    <cellStyle name="Normal 82" xfId="123"/>
    <cellStyle name="Normal 83" xfId="124"/>
    <cellStyle name="Normal 84" xfId="125"/>
    <cellStyle name="Normal 85" xfId="126"/>
    <cellStyle name="Normal 86" xfId="127"/>
    <cellStyle name="Normal 87" xfId="128"/>
    <cellStyle name="Normal 88" xfId="159"/>
    <cellStyle name="Normal 89" xfId="160"/>
    <cellStyle name="Normal 9" xfId="38"/>
    <cellStyle name="Normal 9 2" xfId="83"/>
    <cellStyle name="Normal 9 3" xfId="9179"/>
    <cellStyle name="Normal 90" xfId="161"/>
    <cellStyle name="Normal 91" xfId="162"/>
    <cellStyle name="Normal 91 10" xfId="272"/>
    <cellStyle name="Normal 91 11" xfId="277"/>
    <cellStyle name="Normal 91 12" xfId="6669"/>
    <cellStyle name="Normal 91 13" xfId="8251"/>
    <cellStyle name="Normal 91 14" xfId="8926"/>
    <cellStyle name="Normal 91 2" xfId="219"/>
    <cellStyle name="Normal 91 3" xfId="227"/>
    <cellStyle name="Normal 91 4" xfId="234"/>
    <cellStyle name="Normal 91 5" xfId="241"/>
    <cellStyle name="Normal 91 6" xfId="248"/>
    <cellStyle name="Normal 91 7" xfId="254"/>
    <cellStyle name="Normal 91 8" xfId="260"/>
    <cellStyle name="Normal 91 9" xfId="266"/>
    <cellStyle name="Normal 92" xfId="163"/>
    <cellStyle name="Normal 92 10" xfId="273"/>
    <cellStyle name="Normal 92 11" xfId="278"/>
    <cellStyle name="Normal 92 12" xfId="6680"/>
    <cellStyle name="Normal 92 13" xfId="8262"/>
    <cellStyle name="Normal 92 14" xfId="8927"/>
    <cellStyle name="Normal 92 2" xfId="220"/>
    <cellStyle name="Normal 92 3" xfId="228"/>
    <cellStyle name="Normal 92 4" xfId="235"/>
    <cellStyle name="Normal 92 5" xfId="242"/>
    <cellStyle name="Normal 92 6" xfId="249"/>
    <cellStyle name="Normal 92 7" xfId="255"/>
    <cellStyle name="Normal 92 8" xfId="261"/>
    <cellStyle name="Normal 92 9" xfId="267"/>
    <cellStyle name="Normal 93" xfId="164"/>
    <cellStyle name="Normal 93 10" xfId="274"/>
    <cellStyle name="Normal 93 11" xfId="279"/>
    <cellStyle name="Normal 93 12" xfId="6690"/>
    <cellStyle name="Normal 93 13" xfId="8273"/>
    <cellStyle name="Normal 93 14" xfId="8928"/>
    <cellStyle name="Normal 93 2" xfId="221"/>
    <cellStyle name="Normal 93 3" xfId="229"/>
    <cellStyle name="Normal 93 4" xfId="236"/>
    <cellStyle name="Normal 93 5" xfId="243"/>
    <cellStyle name="Normal 93 6" xfId="250"/>
    <cellStyle name="Normal 93 7" xfId="256"/>
    <cellStyle name="Normal 93 8" xfId="262"/>
    <cellStyle name="Normal 93 9" xfId="268"/>
    <cellStyle name="Normal 94" xfId="165"/>
    <cellStyle name="Normal 94 10" xfId="275"/>
    <cellStyle name="Normal 94 11" xfId="280"/>
    <cellStyle name="Normal 94 12" xfId="6695"/>
    <cellStyle name="Normal 94 13" xfId="8278"/>
    <cellStyle name="Normal 94 14" xfId="8929"/>
    <cellStyle name="Normal 94 2" xfId="222"/>
    <cellStyle name="Normal 94 3" xfId="230"/>
    <cellStyle name="Normal 94 4" xfId="237"/>
    <cellStyle name="Normal 94 5" xfId="244"/>
    <cellStyle name="Normal 94 6" xfId="251"/>
    <cellStyle name="Normal 94 7" xfId="257"/>
    <cellStyle name="Normal 94 8" xfId="263"/>
    <cellStyle name="Normal 94 9" xfId="269"/>
    <cellStyle name="Normal 95" xfId="166"/>
    <cellStyle name="Normal 95 10" xfId="276"/>
    <cellStyle name="Normal 95 11" xfId="281"/>
    <cellStyle name="Normal 95 12" xfId="6705"/>
    <cellStyle name="Normal 95 13" xfId="8287"/>
    <cellStyle name="Normal 95 14" xfId="8930"/>
    <cellStyle name="Normal 95 2" xfId="223"/>
    <cellStyle name="Normal 95 3" xfId="231"/>
    <cellStyle name="Normal 95 4" xfId="238"/>
    <cellStyle name="Normal 95 5" xfId="245"/>
    <cellStyle name="Normal 95 6" xfId="252"/>
    <cellStyle name="Normal 95 7" xfId="258"/>
    <cellStyle name="Normal 95 8" xfId="264"/>
    <cellStyle name="Normal 95 9" xfId="270"/>
    <cellStyle name="Normal 96" xfId="167"/>
    <cellStyle name="Normal 96 2" xfId="6716"/>
    <cellStyle name="Normal 96 3" xfId="8298"/>
    <cellStyle name="Normal 96 4" xfId="8931"/>
    <cellStyle name="Normal 97" xfId="218"/>
    <cellStyle name="Normal 97 2" xfId="6717"/>
    <cellStyle name="Normal 97 3" xfId="8299"/>
    <cellStyle name="Normal 97 4" xfId="8932"/>
    <cellStyle name="Normal 98" xfId="226"/>
    <cellStyle name="Normal 98 2" xfId="6718"/>
    <cellStyle name="Normal 98 3" xfId="8300"/>
    <cellStyle name="Normal 98 4" xfId="8933"/>
    <cellStyle name="Normal 99" xfId="233"/>
    <cellStyle name="Normal 99 2" xfId="6719"/>
    <cellStyle name="Normal 99 3" xfId="8301"/>
    <cellStyle name="Normal 99 4" xfId="8934"/>
    <cellStyle name="Note 10" xfId="646"/>
    <cellStyle name="Note 10 10" xfId="8935"/>
    <cellStyle name="Note 10 10 2" xfId="16107"/>
    <cellStyle name="Note 10 11" xfId="9386"/>
    <cellStyle name="Note 10 2" xfId="1018"/>
    <cellStyle name="Note 10 2 2" xfId="6721"/>
    <cellStyle name="Note 10 2 2 2" xfId="13991"/>
    <cellStyle name="Note 10 2 3" xfId="8303"/>
    <cellStyle name="Note 10 2 3 2" xfId="15526"/>
    <cellStyle name="Note 10 2 4" xfId="8936"/>
    <cellStyle name="Note 10 2 4 2" xfId="16108"/>
    <cellStyle name="Note 10 2 5" xfId="9647"/>
    <cellStyle name="Note 10 3" xfId="1464"/>
    <cellStyle name="Note 10 3 2" xfId="6722"/>
    <cellStyle name="Note 10 3 2 2" xfId="13992"/>
    <cellStyle name="Note 10 3 3" xfId="8304"/>
    <cellStyle name="Note 10 3 3 2" xfId="15527"/>
    <cellStyle name="Note 10 3 4" xfId="8937"/>
    <cellStyle name="Note 10 3 4 2" xfId="16109"/>
    <cellStyle name="Note 10 3 5" xfId="9846"/>
    <cellStyle name="Note 10 4" xfId="2680"/>
    <cellStyle name="Note 10 4 2" xfId="6723"/>
    <cellStyle name="Note 10 4 2 2" xfId="13993"/>
    <cellStyle name="Note 10 4 3" xfId="8305"/>
    <cellStyle name="Note 10 4 3 2" xfId="15528"/>
    <cellStyle name="Note 10 4 4" xfId="8938"/>
    <cellStyle name="Note 10 4 4 2" xfId="16110"/>
    <cellStyle name="Note 10 4 5" xfId="10373"/>
    <cellStyle name="Note 10 5" xfId="2903"/>
    <cellStyle name="Note 10 5 2" xfId="6724"/>
    <cellStyle name="Note 10 5 2 2" xfId="13994"/>
    <cellStyle name="Note 10 5 3" xfId="8306"/>
    <cellStyle name="Note 10 5 3 2" xfId="15529"/>
    <cellStyle name="Note 10 5 4" xfId="8939"/>
    <cellStyle name="Note 10 5 4 2" xfId="16111"/>
    <cellStyle name="Note 10 5 5" xfId="10571"/>
    <cellStyle name="Note 10 6" xfId="3017"/>
    <cellStyle name="Note 10 6 2" xfId="6725"/>
    <cellStyle name="Note 10 6 2 2" xfId="13995"/>
    <cellStyle name="Note 10 6 3" xfId="8307"/>
    <cellStyle name="Note 10 6 3 2" xfId="15530"/>
    <cellStyle name="Note 10 6 4" xfId="8940"/>
    <cellStyle name="Note 10 6 4 2" xfId="16112"/>
    <cellStyle name="Note 10 6 5" xfId="10663"/>
    <cellStyle name="Note 10 7" xfId="3547"/>
    <cellStyle name="Note 10 7 2" xfId="6726"/>
    <cellStyle name="Note 10 7 2 2" xfId="13996"/>
    <cellStyle name="Note 10 7 3" xfId="8308"/>
    <cellStyle name="Note 10 7 3 2" xfId="15531"/>
    <cellStyle name="Note 10 7 4" xfId="8941"/>
    <cellStyle name="Note 10 7 4 2" xfId="16113"/>
    <cellStyle name="Note 10 7 5" xfId="10923"/>
    <cellStyle name="Note 10 8" xfId="6720"/>
    <cellStyle name="Note 10 8 2" xfId="13990"/>
    <cellStyle name="Note 10 9" xfId="8302"/>
    <cellStyle name="Note 10 9 2" xfId="15525"/>
    <cellStyle name="Note 11" xfId="645"/>
    <cellStyle name="Note 11 10" xfId="8942"/>
    <cellStyle name="Note 11 10 2" xfId="16114"/>
    <cellStyle name="Note 11 11" xfId="9385"/>
    <cellStyle name="Note 11 2" xfId="1017"/>
    <cellStyle name="Note 11 2 2" xfId="6728"/>
    <cellStyle name="Note 11 2 2 2" xfId="13998"/>
    <cellStyle name="Note 11 2 3" xfId="8310"/>
    <cellStyle name="Note 11 2 3 2" xfId="15533"/>
    <cellStyle name="Note 11 2 4" xfId="8943"/>
    <cellStyle name="Note 11 2 4 2" xfId="16115"/>
    <cellStyle name="Note 11 2 5" xfId="9646"/>
    <cellStyle name="Note 11 3" xfId="1463"/>
    <cellStyle name="Note 11 3 2" xfId="6729"/>
    <cellStyle name="Note 11 3 2 2" xfId="13999"/>
    <cellStyle name="Note 11 3 3" xfId="8311"/>
    <cellStyle name="Note 11 3 3 2" xfId="15534"/>
    <cellStyle name="Note 11 3 4" xfId="8944"/>
    <cellStyle name="Note 11 3 4 2" xfId="16116"/>
    <cellStyle name="Note 11 3 5" xfId="9845"/>
    <cellStyle name="Note 11 4" xfId="2679"/>
    <cellStyle name="Note 11 4 2" xfId="6730"/>
    <cellStyle name="Note 11 4 2 2" xfId="14000"/>
    <cellStyle name="Note 11 4 3" xfId="8312"/>
    <cellStyle name="Note 11 4 3 2" xfId="15535"/>
    <cellStyle name="Note 11 4 4" xfId="8945"/>
    <cellStyle name="Note 11 4 4 2" xfId="16117"/>
    <cellStyle name="Note 11 4 5" xfId="10372"/>
    <cellStyle name="Note 11 5" xfId="2902"/>
    <cellStyle name="Note 11 5 2" xfId="6731"/>
    <cellStyle name="Note 11 5 2 2" xfId="14001"/>
    <cellStyle name="Note 11 5 3" xfId="8313"/>
    <cellStyle name="Note 11 5 3 2" xfId="15536"/>
    <cellStyle name="Note 11 5 4" xfId="8946"/>
    <cellStyle name="Note 11 5 4 2" xfId="16118"/>
    <cellStyle name="Note 11 5 5" xfId="10570"/>
    <cellStyle name="Note 11 6" xfId="3016"/>
    <cellStyle name="Note 11 6 2" xfId="6732"/>
    <cellStyle name="Note 11 6 2 2" xfId="14002"/>
    <cellStyle name="Note 11 6 3" xfId="8314"/>
    <cellStyle name="Note 11 6 3 2" xfId="15537"/>
    <cellStyle name="Note 11 6 4" xfId="8947"/>
    <cellStyle name="Note 11 6 4 2" xfId="16119"/>
    <cellStyle name="Note 11 6 5" xfId="10662"/>
    <cellStyle name="Note 11 7" xfId="3546"/>
    <cellStyle name="Note 11 7 2" xfId="6733"/>
    <cellStyle name="Note 11 7 2 2" xfId="14003"/>
    <cellStyle name="Note 11 7 3" xfId="8315"/>
    <cellStyle name="Note 11 7 3 2" xfId="15538"/>
    <cellStyle name="Note 11 7 4" xfId="8948"/>
    <cellStyle name="Note 11 7 4 2" xfId="16120"/>
    <cellStyle name="Note 11 7 5" xfId="10922"/>
    <cellStyle name="Note 11 8" xfId="6727"/>
    <cellStyle name="Note 11 8 2" xfId="13997"/>
    <cellStyle name="Note 11 9" xfId="8309"/>
    <cellStyle name="Note 11 9 2" xfId="15532"/>
    <cellStyle name="Note 12" xfId="689"/>
    <cellStyle name="Note 12 2" xfId="6734"/>
    <cellStyle name="Note 12 2 2" xfId="14004"/>
    <cellStyle name="Note 12 3" xfId="8316"/>
    <cellStyle name="Note 12 3 2" xfId="15539"/>
    <cellStyle name="Note 12 4" xfId="8949"/>
    <cellStyle name="Note 12 4 2" xfId="16121"/>
    <cellStyle name="Note 12 5" xfId="9427"/>
    <cellStyle name="Note 13" xfId="687"/>
    <cellStyle name="Note 13 2" xfId="6735"/>
    <cellStyle name="Note 13 2 2" xfId="14005"/>
    <cellStyle name="Note 13 3" xfId="8317"/>
    <cellStyle name="Note 13 3 2" xfId="15540"/>
    <cellStyle name="Note 13 4" xfId="8950"/>
    <cellStyle name="Note 13 4 2" xfId="16122"/>
    <cellStyle name="Note 13 5" xfId="9426"/>
    <cellStyle name="Note 14" xfId="1360"/>
    <cellStyle name="Note 15" xfId="1578"/>
    <cellStyle name="Note 16" xfId="845"/>
    <cellStyle name="Note 17" xfId="840"/>
    <cellStyle name="Note 18" xfId="1622"/>
    <cellStyle name="Note 19" xfId="1662"/>
    <cellStyle name="Note 2" xfId="385"/>
    <cellStyle name="Note 2 10" xfId="1172"/>
    <cellStyle name="Note 2 11" xfId="1144"/>
    <cellStyle name="Note 2 12" xfId="1160"/>
    <cellStyle name="Note 2 13" xfId="1219"/>
    <cellStyle name="Note 2 14" xfId="1218"/>
    <cellStyle name="Note 2 15" xfId="1195"/>
    <cellStyle name="Note 2 16" xfId="1224"/>
    <cellStyle name="Note 2 17" xfId="1101"/>
    <cellStyle name="Note 2 18" xfId="1222"/>
    <cellStyle name="Note 2 19" xfId="1137"/>
    <cellStyle name="Note 2 2" xfId="415"/>
    <cellStyle name="Note 2 20" xfId="1112"/>
    <cellStyle name="Note 2 21" xfId="1106"/>
    <cellStyle name="Note 2 22" xfId="746"/>
    <cellStyle name="Note 2 23" xfId="2009"/>
    <cellStyle name="Note 2 24" xfId="2158"/>
    <cellStyle name="Note 2 25" xfId="2224"/>
    <cellStyle name="Note 2 26" xfId="2268"/>
    <cellStyle name="Note 2 27" xfId="2391"/>
    <cellStyle name="Note 2 28" xfId="2732"/>
    <cellStyle name="Note 2 29" xfId="2951"/>
    <cellStyle name="Note 2 3" xfId="473"/>
    <cellStyle name="Note 2 3 2" xfId="2011"/>
    <cellStyle name="Note 2 3 3" xfId="2159"/>
    <cellStyle name="Note 2 3 4" xfId="2225"/>
    <cellStyle name="Note 2 3 5" xfId="2269"/>
    <cellStyle name="Note 2 30" xfId="3332"/>
    <cellStyle name="Note 2 30 2" xfId="8339"/>
    <cellStyle name="Note 2 30 3" xfId="8951"/>
    <cellStyle name="Note 2 4" xfId="501"/>
    <cellStyle name="Note 2 5" xfId="544"/>
    <cellStyle name="Note 2 6" xfId="542"/>
    <cellStyle name="Note 2 7" xfId="753"/>
    <cellStyle name="Note 2 7 2" xfId="764"/>
    <cellStyle name="Note 2 7 3" xfId="738"/>
    <cellStyle name="Note 2 7 4" xfId="2404"/>
    <cellStyle name="Note 2 7 5" xfId="2842"/>
    <cellStyle name="Note 2 7 6" xfId="2988"/>
    <cellStyle name="Note 2 8" xfId="769"/>
    <cellStyle name="Note 2 9" xfId="1077"/>
    <cellStyle name="Note 20" xfId="2403"/>
    <cellStyle name="Note 20 2" xfId="6769"/>
    <cellStyle name="Note 20 2 2" xfId="14039"/>
    <cellStyle name="Note 20 3" xfId="8351"/>
    <cellStyle name="Note 20 3 2" xfId="15573"/>
    <cellStyle name="Note 20 4" xfId="8952"/>
    <cellStyle name="Note 20 4 2" xfId="16123"/>
    <cellStyle name="Note 20 5" xfId="10115"/>
    <cellStyle name="Note 21" xfId="2833"/>
    <cellStyle name="Note 21 2" xfId="6770"/>
    <cellStyle name="Note 21 2 2" xfId="14040"/>
    <cellStyle name="Note 21 3" xfId="8352"/>
    <cellStyle name="Note 21 3 2" xfId="15574"/>
    <cellStyle name="Note 21 4" xfId="8953"/>
    <cellStyle name="Note 21 4 2" xfId="16124"/>
    <cellStyle name="Note 21 5" xfId="10510"/>
    <cellStyle name="Note 22" xfId="2984"/>
    <cellStyle name="Note 22 2" xfId="6771"/>
    <cellStyle name="Note 22 2 2" xfId="14041"/>
    <cellStyle name="Note 22 3" xfId="8353"/>
    <cellStyle name="Note 22 3 2" xfId="15575"/>
    <cellStyle name="Note 22 4" xfId="8954"/>
    <cellStyle name="Note 22 4 2" xfId="16125"/>
    <cellStyle name="Note 22 5" xfId="10638"/>
    <cellStyle name="Note 23" xfId="3310"/>
    <cellStyle name="Note 23 2" xfId="6772"/>
    <cellStyle name="Note 23 2 2" xfId="14042"/>
    <cellStyle name="Note 23 3" xfId="8354"/>
    <cellStyle name="Note 23 3 2" xfId="15576"/>
    <cellStyle name="Note 23 4" xfId="8955"/>
    <cellStyle name="Note 23 4 2" xfId="16126"/>
    <cellStyle name="Note 23 5" xfId="10730"/>
    <cellStyle name="Note 3" xfId="386"/>
    <cellStyle name="Note 3 10" xfId="1169"/>
    <cellStyle name="Note 3 11" xfId="1179"/>
    <cellStyle name="Note 3 12" xfId="1157"/>
    <cellStyle name="Note 3 13" xfId="1235"/>
    <cellStyle name="Note 3 14" xfId="1182"/>
    <cellStyle name="Note 3 15" xfId="1234"/>
    <cellStyle name="Note 3 16" xfId="1202"/>
    <cellStyle name="Note 3 17" xfId="1213"/>
    <cellStyle name="Note 3 18" xfId="1236"/>
    <cellStyle name="Note 3 19" xfId="1126"/>
    <cellStyle name="Note 3 2" xfId="416"/>
    <cellStyle name="Note 3 20" xfId="1105"/>
    <cellStyle name="Note 3 21" xfId="1103"/>
    <cellStyle name="Note 3 22" xfId="705"/>
    <cellStyle name="Note 3 23" xfId="2012"/>
    <cellStyle name="Note 3 24" xfId="2160"/>
    <cellStyle name="Note 3 25" xfId="2226"/>
    <cellStyle name="Note 3 26" xfId="2270"/>
    <cellStyle name="Note 3 27" xfId="2392"/>
    <cellStyle name="Note 3 28" xfId="2733"/>
    <cellStyle name="Note 3 29" xfId="2952"/>
    <cellStyle name="Note 3 3" xfId="474"/>
    <cellStyle name="Note 3 3 2" xfId="2014"/>
    <cellStyle name="Note 3 3 3" xfId="2161"/>
    <cellStyle name="Note 3 3 4" xfId="2227"/>
    <cellStyle name="Note 3 3 5" xfId="2271"/>
    <cellStyle name="Note 3 30" xfId="3333"/>
    <cellStyle name="Note 3 30 2" xfId="8382"/>
    <cellStyle name="Note 3 30 3" xfId="8956"/>
    <cellStyle name="Note 3 4" xfId="502"/>
    <cellStyle name="Note 3 5" xfId="545"/>
    <cellStyle name="Note 3 6" xfId="541"/>
    <cellStyle name="Note 3 7" xfId="754"/>
    <cellStyle name="Note 3 7 2" xfId="765"/>
    <cellStyle name="Note 3 7 3" xfId="690"/>
    <cellStyle name="Note 3 7 4" xfId="2405"/>
    <cellStyle name="Note 3 7 5" xfId="2879"/>
    <cellStyle name="Note 3 7 6" xfId="2999"/>
    <cellStyle name="Note 3 8" xfId="1078"/>
    <cellStyle name="Note 3 9" xfId="1058"/>
    <cellStyle name="Note 4" xfId="387"/>
    <cellStyle name="Note 4 10" xfId="2162"/>
    <cellStyle name="Note 4 11" xfId="2228"/>
    <cellStyle name="Note 4 12" xfId="2272"/>
    <cellStyle name="Note 4 13" xfId="2393"/>
    <cellStyle name="Note 4 13 2" xfId="6811"/>
    <cellStyle name="Note 4 13 2 2" xfId="14081"/>
    <cellStyle name="Note 4 13 3" xfId="8395"/>
    <cellStyle name="Note 4 13 3 2" xfId="15616"/>
    <cellStyle name="Note 4 13 4" xfId="8958"/>
    <cellStyle name="Note 4 13 4 2" xfId="16128"/>
    <cellStyle name="Note 4 13 5" xfId="10108"/>
    <cellStyle name="Note 4 14" xfId="2415"/>
    <cellStyle name="Note 4 14 2" xfId="6812"/>
    <cellStyle name="Note 4 14 2 2" xfId="14082"/>
    <cellStyle name="Note 4 14 3" xfId="8396"/>
    <cellStyle name="Note 4 14 3 2" xfId="15617"/>
    <cellStyle name="Note 4 14 4" xfId="8959"/>
    <cellStyle name="Note 4 14 4 2" xfId="16129"/>
    <cellStyle name="Note 4 14 5" xfId="10125"/>
    <cellStyle name="Note 4 15" xfId="2829"/>
    <cellStyle name="Note 4 15 2" xfId="6813"/>
    <cellStyle name="Note 4 15 2 2" xfId="14083"/>
    <cellStyle name="Note 4 15 3" xfId="8397"/>
    <cellStyle name="Note 4 15 3 2" xfId="15618"/>
    <cellStyle name="Note 4 15 4" xfId="8960"/>
    <cellStyle name="Note 4 15 4 2" xfId="16130"/>
    <cellStyle name="Note 4 15 5" xfId="10506"/>
    <cellStyle name="Note 4 16" xfId="3334"/>
    <cellStyle name="Note 4 16 2" xfId="6814"/>
    <cellStyle name="Note 4 16 2 2" xfId="14084"/>
    <cellStyle name="Note 4 16 3" xfId="8398"/>
    <cellStyle name="Note 4 16 3 2" xfId="15619"/>
    <cellStyle name="Note 4 16 4" xfId="8961"/>
    <cellStyle name="Note 4 16 4 2" xfId="16131"/>
    <cellStyle name="Note 4 16 5" xfId="10743"/>
    <cellStyle name="Note 4 17" xfId="6809"/>
    <cellStyle name="Note 4 17 2" xfId="14079"/>
    <cellStyle name="Note 4 18" xfId="8394"/>
    <cellStyle name="Note 4 18 2" xfId="15615"/>
    <cellStyle name="Note 4 19" xfId="8957"/>
    <cellStyle name="Note 4 19 2" xfId="16127"/>
    <cellStyle name="Note 4 2" xfId="417"/>
    <cellStyle name="Note 4 2 10" xfId="2435"/>
    <cellStyle name="Note 4 2 10 2" xfId="6816"/>
    <cellStyle name="Note 4 2 10 2 2" xfId="14086"/>
    <cellStyle name="Note 4 2 10 3" xfId="8400"/>
    <cellStyle name="Note 4 2 10 3 2" xfId="15621"/>
    <cellStyle name="Note 4 2 10 4" xfId="8963"/>
    <cellStyle name="Note 4 2 10 4 2" xfId="16133"/>
    <cellStyle name="Note 4 2 10 5" xfId="10142"/>
    <cellStyle name="Note 4 2 11" xfId="2748"/>
    <cellStyle name="Note 4 2 11 2" xfId="6817"/>
    <cellStyle name="Note 4 2 11 2 2" xfId="14087"/>
    <cellStyle name="Note 4 2 11 3" xfId="8401"/>
    <cellStyle name="Note 4 2 11 3 2" xfId="15622"/>
    <cellStyle name="Note 4 2 11 4" xfId="8964"/>
    <cellStyle name="Note 4 2 11 4 2" xfId="16134"/>
    <cellStyle name="Note 4 2 11 5" xfId="10432"/>
    <cellStyle name="Note 4 2 12" xfId="2959"/>
    <cellStyle name="Note 4 2 12 2" xfId="6818"/>
    <cellStyle name="Note 4 2 12 2 2" xfId="14088"/>
    <cellStyle name="Note 4 2 12 3" xfId="8402"/>
    <cellStyle name="Note 4 2 12 3 2" xfId="15623"/>
    <cellStyle name="Note 4 2 12 4" xfId="8965"/>
    <cellStyle name="Note 4 2 12 4 2" xfId="16135"/>
    <cellStyle name="Note 4 2 12 5" xfId="10618"/>
    <cellStyle name="Note 4 2 13" xfId="3366"/>
    <cellStyle name="Note 4 2 13 2" xfId="6819"/>
    <cellStyle name="Note 4 2 13 2 2" xfId="14089"/>
    <cellStyle name="Note 4 2 13 3" xfId="8403"/>
    <cellStyle name="Note 4 2 13 3 2" xfId="15624"/>
    <cellStyle name="Note 4 2 13 4" xfId="8966"/>
    <cellStyle name="Note 4 2 13 4 2" xfId="16136"/>
    <cellStyle name="Note 4 2 13 5" xfId="10759"/>
    <cellStyle name="Note 4 2 14" xfId="6815"/>
    <cellStyle name="Note 4 2 14 2" xfId="14085"/>
    <cellStyle name="Note 4 2 15" xfId="8399"/>
    <cellStyle name="Note 4 2 15 2" xfId="15620"/>
    <cellStyle name="Note 4 2 16" xfId="8962"/>
    <cellStyle name="Note 4 2 16 2" xfId="16132"/>
    <cellStyle name="Note 4 2 17" xfId="9227"/>
    <cellStyle name="Note 4 2 2" xfId="569"/>
    <cellStyle name="Note 4 2 2 10" xfId="8967"/>
    <cellStyle name="Note 4 2 2 10 2" xfId="16137"/>
    <cellStyle name="Note 4 2 2 11" xfId="9311"/>
    <cellStyle name="Note 4 2 2 2" xfId="942"/>
    <cellStyle name="Note 4 2 2 2 2" xfId="6821"/>
    <cellStyle name="Note 4 2 2 2 2 2" xfId="14091"/>
    <cellStyle name="Note 4 2 2 2 3" xfId="8405"/>
    <cellStyle name="Note 4 2 2 2 3 2" xfId="15626"/>
    <cellStyle name="Note 4 2 2 2 4" xfId="8968"/>
    <cellStyle name="Note 4 2 2 2 4 2" xfId="16138"/>
    <cellStyle name="Note 4 2 2 2 5" xfId="9573"/>
    <cellStyle name="Note 4 2 2 3" xfId="1386"/>
    <cellStyle name="Note 4 2 2 3 2" xfId="6822"/>
    <cellStyle name="Note 4 2 2 3 2 2" xfId="14092"/>
    <cellStyle name="Note 4 2 2 3 3" xfId="8406"/>
    <cellStyle name="Note 4 2 2 3 3 2" xfId="15627"/>
    <cellStyle name="Note 4 2 2 3 4" xfId="8969"/>
    <cellStyle name="Note 4 2 2 3 4 2" xfId="16139"/>
    <cellStyle name="Note 4 2 2 3 5" xfId="9768"/>
    <cellStyle name="Note 4 2 2 4" xfId="2600"/>
    <cellStyle name="Note 4 2 2 4 2" xfId="6823"/>
    <cellStyle name="Note 4 2 2 4 2 2" xfId="14093"/>
    <cellStyle name="Note 4 2 2 4 3" xfId="8407"/>
    <cellStyle name="Note 4 2 2 4 3 2" xfId="15628"/>
    <cellStyle name="Note 4 2 2 4 4" xfId="8970"/>
    <cellStyle name="Note 4 2 2 4 4 2" xfId="16140"/>
    <cellStyle name="Note 4 2 2 4 5" xfId="10293"/>
    <cellStyle name="Note 4 2 2 5" xfId="2495"/>
    <cellStyle name="Note 4 2 2 5 2" xfId="6824"/>
    <cellStyle name="Note 4 2 2 5 2 2" xfId="14094"/>
    <cellStyle name="Note 4 2 2 5 3" xfId="8408"/>
    <cellStyle name="Note 4 2 2 5 3 2" xfId="15629"/>
    <cellStyle name="Note 4 2 2 5 4" xfId="8971"/>
    <cellStyle name="Note 4 2 2 5 4 2" xfId="16141"/>
    <cellStyle name="Note 4 2 2 5 5" xfId="10193"/>
    <cellStyle name="Note 4 2 2 6" xfId="2845"/>
    <cellStyle name="Note 4 2 2 6 2" xfId="6825"/>
    <cellStyle name="Note 4 2 2 6 2 2" xfId="14095"/>
    <cellStyle name="Note 4 2 2 6 3" xfId="8409"/>
    <cellStyle name="Note 4 2 2 6 3 2" xfId="15630"/>
    <cellStyle name="Note 4 2 2 6 4" xfId="8972"/>
    <cellStyle name="Note 4 2 2 6 4 2" xfId="16142"/>
    <cellStyle name="Note 4 2 2 6 5" xfId="10519"/>
    <cellStyle name="Note 4 2 2 7" xfId="3467"/>
    <cellStyle name="Note 4 2 2 7 2" xfId="6826"/>
    <cellStyle name="Note 4 2 2 7 2 2" xfId="14096"/>
    <cellStyle name="Note 4 2 2 7 3" xfId="8410"/>
    <cellStyle name="Note 4 2 2 7 3 2" xfId="15631"/>
    <cellStyle name="Note 4 2 2 7 4" xfId="8973"/>
    <cellStyle name="Note 4 2 2 7 4 2" xfId="16143"/>
    <cellStyle name="Note 4 2 2 7 5" xfId="10845"/>
    <cellStyle name="Note 4 2 2 8" xfId="6820"/>
    <cellStyle name="Note 4 2 2 8 2" xfId="14090"/>
    <cellStyle name="Note 4 2 2 9" xfId="8404"/>
    <cellStyle name="Note 4 2 2 9 2" xfId="15625"/>
    <cellStyle name="Note 4 2 3" xfId="521"/>
    <cellStyle name="Note 4 2 3 10" xfId="8974"/>
    <cellStyle name="Note 4 2 3 10 2" xfId="16144"/>
    <cellStyle name="Note 4 2 3 11" xfId="9273"/>
    <cellStyle name="Note 4 2 3 2" xfId="897"/>
    <cellStyle name="Note 4 2 3 2 2" xfId="6828"/>
    <cellStyle name="Note 4 2 3 2 2 2" xfId="14098"/>
    <cellStyle name="Note 4 2 3 2 3" xfId="8412"/>
    <cellStyle name="Note 4 2 3 2 3 2" xfId="15633"/>
    <cellStyle name="Note 4 2 3 2 4" xfId="8975"/>
    <cellStyle name="Note 4 2 3 2 4 2" xfId="16145"/>
    <cellStyle name="Note 4 2 3 2 5" xfId="9533"/>
    <cellStyle name="Note 4 2 3 3" xfId="1339"/>
    <cellStyle name="Note 4 2 3 3 2" xfId="6829"/>
    <cellStyle name="Note 4 2 3 3 2 2" xfId="14099"/>
    <cellStyle name="Note 4 2 3 3 3" xfId="8413"/>
    <cellStyle name="Note 4 2 3 3 3 2" xfId="15634"/>
    <cellStyle name="Note 4 2 3 3 4" xfId="8976"/>
    <cellStyle name="Note 4 2 3 3 4 2" xfId="16146"/>
    <cellStyle name="Note 4 2 3 3 5" xfId="9729"/>
    <cellStyle name="Note 4 2 3 4" xfId="2551"/>
    <cellStyle name="Note 4 2 3 4 2" xfId="6830"/>
    <cellStyle name="Note 4 2 3 4 2 2" xfId="14100"/>
    <cellStyle name="Note 4 2 3 4 3" xfId="8414"/>
    <cellStyle name="Note 4 2 3 4 3 2" xfId="15635"/>
    <cellStyle name="Note 4 2 3 4 4" xfId="8977"/>
    <cellStyle name="Note 4 2 3 4 4 2" xfId="16147"/>
    <cellStyle name="Note 4 2 3 4 5" xfId="10246"/>
    <cellStyle name="Note 4 2 3 5" xfId="2284"/>
    <cellStyle name="Note 4 2 3 5 2" xfId="6831"/>
    <cellStyle name="Note 4 2 3 5 2 2" xfId="14101"/>
    <cellStyle name="Note 4 2 3 5 3" xfId="8415"/>
    <cellStyle name="Note 4 2 3 5 3 2" xfId="15636"/>
    <cellStyle name="Note 4 2 3 5 4" xfId="8978"/>
    <cellStyle name="Note 4 2 3 5 4 2" xfId="16148"/>
    <cellStyle name="Note 4 2 3 5 5" xfId="10004"/>
    <cellStyle name="Note 4 2 3 6" xfId="2465"/>
    <cellStyle name="Note 4 2 3 6 2" xfId="6832"/>
    <cellStyle name="Note 4 2 3 6 2 2" xfId="14102"/>
    <cellStyle name="Note 4 2 3 6 3" xfId="8416"/>
    <cellStyle name="Note 4 2 3 6 3 2" xfId="15637"/>
    <cellStyle name="Note 4 2 3 6 4" xfId="8979"/>
    <cellStyle name="Note 4 2 3 6 4 2" xfId="16149"/>
    <cellStyle name="Note 4 2 3 6 5" xfId="10164"/>
    <cellStyle name="Note 4 2 3 7" xfId="3424"/>
    <cellStyle name="Note 4 2 3 7 2" xfId="6833"/>
    <cellStyle name="Note 4 2 3 7 2 2" xfId="14103"/>
    <cellStyle name="Note 4 2 3 7 3" xfId="8417"/>
    <cellStyle name="Note 4 2 3 7 3 2" xfId="15638"/>
    <cellStyle name="Note 4 2 3 7 4" xfId="8980"/>
    <cellStyle name="Note 4 2 3 7 4 2" xfId="16150"/>
    <cellStyle name="Note 4 2 3 7 5" xfId="10806"/>
    <cellStyle name="Note 4 2 3 8" xfId="6827"/>
    <cellStyle name="Note 4 2 3 8 2" xfId="14097"/>
    <cellStyle name="Note 4 2 3 9" xfId="8411"/>
    <cellStyle name="Note 4 2 3 9 2" xfId="15632"/>
    <cellStyle name="Note 4 2 4" xfId="796"/>
    <cellStyle name="Note 4 2 4 2" xfId="6834"/>
    <cellStyle name="Note 4 2 4 2 2" xfId="14104"/>
    <cellStyle name="Note 4 2 4 3" xfId="8418"/>
    <cellStyle name="Note 4 2 4 3 2" xfId="15639"/>
    <cellStyle name="Note 4 2 4 4" xfId="8981"/>
    <cellStyle name="Note 4 2 4 4 2" xfId="16151"/>
    <cellStyle name="Note 4 2 4 5" xfId="9471"/>
    <cellStyle name="Note 4 2 5" xfId="726"/>
    <cellStyle name="Note 4 2 5 2" xfId="6835"/>
    <cellStyle name="Note 4 2 5 2 2" xfId="14105"/>
    <cellStyle name="Note 4 2 5 3" xfId="8419"/>
    <cellStyle name="Note 4 2 5 3 2" xfId="15640"/>
    <cellStyle name="Note 4 2 5 4" xfId="8982"/>
    <cellStyle name="Note 4 2 5 4 2" xfId="16152"/>
    <cellStyle name="Note 4 2 5 5" xfId="9446"/>
    <cellStyle name="Note 4 2 6" xfId="2016"/>
    <cellStyle name="Note 4 2 6 2" xfId="6836"/>
    <cellStyle name="Note 4 2 6 2 2" xfId="14106"/>
    <cellStyle name="Note 4 2 6 3" xfId="8420"/>
    <cellStyle name="Note 4 2 6 3 2" xfId="15641"/>
    <cellStyle name="Note 4 2 6 4" xfId="8983"/>
    <cellStyle name="Note 4 2 6 4 2" xfId="16153"/>
    <cellStyle name="Note 4 2 6 5" xfId="9941"/>
    <cellStyle name="Note 4 2 7" xfId="2163"/>
    <cellStyle name="Note 4 2 7 2" xfId="6837"/>
    <cellStyle name="Note 4 2 7 2 2" xfId="14107"/>
    <cellStyle name="Note 4 2 7 3" xfId="8421"/>
    <cellStyle name="Note 4 2 7 3 2" xfId="15642"/>
    <cellStyle name="Note 4 2 7 4" xfId="8984"/>
    <cellStyle name="Note 4 2 7 4 2" xfId="16154"/>
    <cellStyle name="Note 4 2 7 5" xfId="9967"/>
    <cellStyle name="Note 4 2 8" xfId="2229"/>
    <cellStyle name="Note 4 2 8 2" xfId="6838"/>
    <cellStyle name="Note 4 2 8 2 2" xfId="14108"/>
    <cellStyle name="Note 4 2 8 3" xfId="8422"/>
    <cellStyle name="Note 4 2 8 3 2" xfId="15643"/>
    <cellStyle name="Note 4 2 8 4" xfId="8985"/>
    <cellStyle name="Note 4 2 8 4 2" xfId="16155"/>
    <cellStyle name="Note 4 2 8 5" xfId="9987"/>
    <cellStyle name="Note 4 2 9" xfId="2273"/>
    <cellStyle name="Note 4 2 9 2" xfId="6839"/>
    <cellStyle name="Note 4 2 9 2 2" xfId="14109"/>
    <cellStyle name="Note 4 2 9 3" xfId="8423"/>
    <cellStyle name="Note 4 2 9 3 2" xfId="15644"/>
    <cellStyle name="Note 4 2 9 4" xfId="8986"/>
    <cellStyle name="Note 4 2 9 4 2" xfId="16156"/>
    <cellStyle name="Note 4 2 9 5" xfId="9999"/>
    <cellStyle name="Note 4 20" xfId="9212"/>
    <cellStyle name="Note 4 3" xfId="475"/>
    <cellStyle name="Note 4 3 10" xfId="2504"/>
    <cellStyle name="Note 4 3 10 2" xfId="6841"/>
    <cellStyle name="Note 4 3 10 2 2" xfId="14111"/>
    <cellStyle name="Note 4 3 10 3" xfId="8425"/>
    <cellStyle name="Note 4 3 10 3 2" xfId="15646"/>
    <cellStyle name="Note 4 3 10 4" xfId="8988"/>
    <cellStyle name="Note 4 3 10 4 2" xfId="16158"/>
    <cellStyle name="Note 4 3 10 5" xfId="10201"/>
    <cellStyle name="Note 4 3 11" xfId="2884"/>
    <cellStyle name="Note 4 3 11 2" xfId="6842"/>
    <cellStyle name="Note 4 3 11 2 2" xfId="14112"/>
    <cellStyle name="Note 4 3 11 3" xfId="8426"/>
    <cellStyle name="Note 4 3 11 3 2" xfId="15647"/>
    <cellStyle name="Note 4 3 11 4" xfId="8989"/>
    <cellStyle name="Note 4 3 11 4 2" xfId="16159"/>
    <cellStyle name="Note 4 3 11 5" xfId="10552"/>
    <cellStyle name="Note 4 3 12" xfId="3000"/>
    <cellStyle name="Note 4 3 12 2" xfId="6843"/>
    <cellStyle name="Note 4 3 12 2 2" xfId="14113"/>
    <cellStyle name="Note 4 3 12 3" xfId="8427"/>
    <cellStyle name="Note 4 3 12 3 2" xfId="15648"/>
    <cellStyle name="Note 4 3 12 4" xfId="8990"/>
    <cellStyle name="Note 4 3 12 4 2" xfId="16160"/>
    <cellStyle name="Note 4 3 12 5" xfId="10646"/>
    <cellStyle name="Note 4 3 13" xfId="3388"/>
    <cellStyle name="Note 4 3 13 2" xfId="6844"/>
    <cellStyle name="Note 4 3 13 2 2" xfId="14114"/>
    <cellStyle name="Note 4 3 13 3" xfId="8428"/>
    <cellStyle name="Note 4 3 13 3 2" xfId="15649"/>
    <cellStyle name="Note 4 3 13 4" xfId="8991"/>
    <cellStyle name="Note 4 3 13 4 2" xfId="16161"/>
    <cellStyle name="Note 4 3 13 5" xfId="10774"/>
    <cellStyle name="Note 4 3 14" xfId="6840"/>
    <cellStyle name="Note 4 3 14 2" xfId="14110"/>
    <cellStyle name="Note 4 3 15" xfId="8424"/>
    <cellStyle name="Note 4 3 15 2" xfId="15645"/>
    <cellStyle name="Note 4 3 16" xfId="8987"/>
    <cellStyle name="Note 4 3 16 2" xfId="16157"/>
    <cellStyle name="Note 4 3 17" xfId="9242"/>
    <cellStyle name="Note 4 3 2" xfId="595"/>
    <cellStyle name="Note 4 3 2 10" xfId="8992"/>
    <cellStyle name="Note 4 3 2 10 2" xfId="16162"/>
    <cellStyle name="Note 4 3 2 11" xfId="9337"/>
    <cellStyle name="Note 4 3 2 2" xfId="967"/>
    <cellStyle name="Note 4 3 2 2 2" xfId="6846"/>
    <cellStyle name="Note 4 3 2 2 2 2" xfId="14116"/>
    <cellStyle name="Note 4 3 2 2 3" xfId="8430"/>
    <cellStyle name="Note 4 3 2 2 3 2" xfId="15651"/>
    <cellStyle name="Note 4 3 2 2 4" xfId="8993"/>
    <cellStyle name="Note 4 3 2 2 4 2" xfId="16163"/>
    <cellStyle name="Note 4 3 2 2 5" xfId="9598"/>
    <cellStyle name="Note 4 3 2 3" xfId="1413"/>
    <cellStyle name="Note 4 3 2 3 2" xfId="6847"/>
    <cellStyle name="Note 4 3 2 3 2 2" xfId="14117"/>
    <cellStyle name="Note 4 3 2 3 3" xfId="8431"/>
    <cellStyle name="Note 4 3 2 3 3 2" xfId="15652"/>
    <cellStyle name="Note 4 3 2 3 4" xfId="8994"/>
    <cellStyle name="Note 4 3 2 3 4 2" xfId="16164"/>
    <cellStyle name="Note 4 3 2 3 5" xfId="9795"/>
    <cellStyle name="Note 4 3 2 4" xfId="2627"/>
    <cellStyle name="Note 4 3 2 4 2" xfId="6848"/>
    <cellStyle name="Note 4 3 2 4 2 2" xfId="14118"/>
    <cellStyle name="Note 4 3 2 4 3" xfId="8432"/>
    <cellStyle name="Note 4 3 2 4 3 2" xfId="15653"/>
    <cellStyle name="Note 4 3 2 4 4" xfId="8995"/>
    <cellStyle name="Note 4 3 2 4 4 2" xfId="16165"/>
    <cellStyle name="Note 4 3 2 4 5" xfId="10320"/>
    <cellStyle name="Note 4 3 2 5" xfId="2299"/>
    <cellStyle name="Note 4 3 2 5 2" xfId="6849"/>
    <cellStyle name="Note 4 3 2 5 2 2" xfId="14119"/>
    <cellStyle name="Note 4 3 2 5 3" xfId="8433"/>
    <cellStyle name="Note 4 3 2 5 3 2" xfId="15654"/>
    <cellStyle name="Note 4 3 2 5 4" xfId="8996"/>
    <cellStyle name="Note 4 3 2 5 4 2" xfId="16166"/>
    <cellStyle name="Note 4 3 2 5 5" xfId="10019"/>
    <cellStyle name="Note 4 3 2 6" xfId="2575"/>
    <cellStyle name="Note 4 3 2 6 2" xfId="6850"/>
    <cellStyle name="Note 4 3 2 6 2 2" xfId="14120"/>
    <cellStyle name="Note 4 3 2 6 3" xfId="8434"/>
    <cellStyle name="Note 4 3 2 6 3 2" xfId="15655"/>
    <cellStyle name="Note 4 3 2 6 4" xfId="8997"/>
    <cellStyle name="Note 4 3 2 6 4 2" xfId="16167"/>
    <cellStyle name="Note 4 3 2 6 5" xfId="10270"/>
    <cellStyle name="Note 4 3 2 7" xfId="3494"/>
    <cellStyle name="Note 4 3 2 7 2" xfId="6851"/>
    <cellStyle name="Note 4 3 2 7 2 2" xfId="14121"/>
    <cellStyle name="Note 4 3 2 7 3" xfId="8435"/>
    <cellStyle name="Note 4 3 2 7 3 2" xfId="15656"/>
    <cellStyle name="Note 4 3 2 7 4" xfId="8998"/>
    <cellStyle name="Note 4 3 2 7 4 2" xfId="16168"/>
    <cellStyle name="Note 4 3 2 7 5" xfId="10872"/>
    <cellStyle name="Note 4 3 2 8" xfId="6845"/>
    <cellStyle name="Note 4 3 2 8 2" xfId="14115"/>
    <cellStyle name="Note 4 3 2 9" xfId="8429"/>
    <cellStyle name="Note 4 3 2 9 2" xfId="15650"/>
    <cellStyle name="Note 4 3 3" xfId="625"/>
    <cellStyle name="Note 4 3 3 10" xfId="8999"/>
    <cellStyle name="Note 4 3 3 10 2" xfId="16169"/>
    <cellStyle name="Note 4 3 3 11" xfId="9365"/>
    <cellStyle name="Note 4 3 3 2" xfId="998"/>
    <cellStyle name="Note 4 3 3 2 2" xfId="6853"/>
    <cellStyle name="Note 4 3 3 2 2 2" xfId="14123"/>
    <cellStyle name="Note 4 3 3 2 3" xfId="8437"/>
    <cellStyle name="Note 4 3 3 2 3 2" xfId="15658"/>
    <cellStyle name="Note 4 3 3 2 4" xfId="9000"/>
    <cellStyle name="Note 4 3 3 2 4 2" xfId="16170"/>
    <cellStyle name="Note 4 3 3 2 5" xfId="9627"/>
    <cellStyle name="Note 4 3 3 3" xfId="1443"/>
    <cellStyle name="Note 4 3 3 3 2" xfId="6854"/>
    <cellStyle name="Note 4 3 3 3 2 2" xfId="14124"/>
    <cellStyle name="Note 4 3 3 3 3" xfId="8438"/>
    <cellStyle name="Note 4 3 3 3 3 2" xfId="15659"/>
    <cellStyle name="Note 4 3 3 3 4" xfId="9001"/>
    <cellStyle name="Note 4 3 3 3 4 2" xfId="16171"/>
    <cellStyle name="Note 4 3 3 3 5" xfId="9825"/>
    <cellStyle name="Note 4 3 3 4" xfId="2659"/>
    <cellStyle name="Note 4 3 3 4 2" xfId="6855"/>
    <cellStyle name="Note 4 3 3 4 2 2" xfId="14125"/>
    <cellStyle name="Note 4 3 3 4 3" xfId="8439"/>
    <cellStyle name="Note 4 3 3 4 3 2" xfId="15660"/>
    <cellStyle name="Note 4 3 3 4 4" xfId="9002"/>
    <cellStyle name="Note 4 3 3 4 4 2" xfId="16172"/>
    <cellStyle name="Note 4 3 3 4 5" xfId="10352"/>
    <cellStyle name="Note 4 3 3 5" xfId="2324"/>
    <cellStyle name="Note 4 3 3 5 2" xfId="6856"/>
    <cellStyle name="Note 4 3 3 5 2 2" xfId="14126"/>
    <cellStyle name="Note 4 3 3 5 3" xfId="8440"/>
    <cellStyle name="Note 4 3 3 5 3 2" xfId="15661"/>
    <cellStyle name="Note 4 3 3 5 4" xfId="9003"/>
    <cellStyle name="Note 4 3 3 5 4 2" xfId="16173"/>
    <cellStyle name="Note 4 3 3 5 5" xfId="10043"/>
    <cellStyle name="Note 4 3 3 6" xfId="2787"/>
    <cellStyle name="Note 4 3 3 6 2" xfId="6857"/>
    <cellStyle name="Note 4 3 3 6 2 2" xfId="14127"/>
    <cellStyle name="Note 4 3 3 6 3" xfId="8441"/>
    <cellStyle name="Note 4 3 3 6 3 2" xfId="15662"/>
    <cellStyle name="Note 4 3 3 6 4" xfId="9004"/>
    <cellStyle name="Note 4 3 3 6 4 2" xfId="16174"/>
    <cellStyle name="Note 4 3 3 6 5" xfId="10467"/>
    <cellStyle name="Note 4 3 3 7" xfId="3526"/>
    <cellStyle name="Note 4 3 3 7 2" xfId="6858"/>
    <cellStyle name="Note 4 3 3 7 2 2" xfId="14128"/>
    <cellStyle name="Note 4 3 3 7 3" xfId="8442"/>
    <cellStyle name="Note 4 3 3 7 3 2" xfId="15663"/>
    <cellStyle name="Note 4 3 3 7 4" xfId="9005"/>
    <cellStyle name="Note 4 3 3 7 4 2" xfId="16175"/>
    <cellStyle name="Note 4 3 3 7 5" xfId="10902"/>
    <cellStyle name="Note 4 3 3 8" xfId="6852"/>
    <cellStyle name="Note 4 3 3 8 2" xfId="14122"/>
    <cellStyle name="Note 4 3 3 9" xfId="8436"/>
    <cellStyle name="Note 4 3 3 9 2" xfId="15657"/>
    <cellStyle name="Note 4 3 4" xfId="856"/>
    <cellStyle name="Note 4 3 4 2" xfId="6859"/>
    <cellStyle name="Note 4 3 4 2 2" xfId="14129"/>
    <cellStyle name="Note 4 3 4 3" xfId="8443"/>
    <cellStyle name="Note 4 3 4 3 2" xfId="15664"/>
    <cellStyle name="Note 4 3 4 4" xfId="9006"/>
    <cellStyle name="Note 4 3 4 4 2" xfId="16176"/>
    <cellStyle name="Note 4 3 4 5" xfId="9498"/>
    <cellStyle name="Note 4 3 5" xfId="1295"/>
    <cellStyle name="Note 4 3 5 2" xfId="6860"/>
    <cellStyle name="Note 4 3 5 2 2" xfId="14130"/>
    <cellStyle name="Note 4 3 5 3" xfId="8444"/>
    <cellStyle name="Note 4 3 5 3 2" xfId="15665"/>
    <cellStyle name="Note 4 3 5 4" xfId="9007"/>
    <cellStyle name="Note 4 3 5 4 2" xfId="16177"/>
    <cellStyle name="Note 4 3 5 5" xfId="9697"/>
    <cellStyle name="Note 4 3 6" xfId="2017"/>
    <cellStyle name="Note 4 3 7" xfId="2164"/>
    <cellStyle name="Note 4 3 8" xfId="2230"/>
    <cellStyle name="Note 4 3 9" xfId="2274"/>
    <cellStyle name="Note 4 4" xfId="503"/>
    <cellStyle name="Note 4 4 10" xfId="6865"/>
    <cellStyle name="Note 4 4 10 2" xfId="14135"/>
    <cellStyle name="Note 4 4 11" xfId="8447"/>
    <cellStyle name="Note 4 4 11 2" xfId="15668"/>
    <cellStyle name="Note 4 4 12" xfId="9008"/>
    <cellStyle name="Note 4 4 12 2" xfId="16178"/>
    <cellStyle name="Note 4 4 13" xfId="9258"/>
    <cellStyle name="Note 4 4 2" xfId="609"/>
    <cellStyle name="Note 4 4 2 10" xfId="9009"/>
    <cellStyle name="Note 4 4 2 10 2" xfId="16179"/>
    <cellStyle name="Note 4 4 2 11" xfId="9351"/>
    <cellStyle name="Note 4 4 2 2" xfId="982"/>
    <cellStyle name="Note 4 4 2 2 2" xfId="6867"/>
    <cellStyle name="Note 4 4 2 2 2 2" xfId="14137"/>
    <cellStyle name="Note 4 4 2 2 3" xfId="8449"/>
    <cellStyle name="Note 4 4 2 2 3 2" xfId="15670"/>
    <cellStyle name="Note 4 4 2 2 4" xfId="9010"/>
    <cellStyle name="Note 4 4 2 2 4 2" xfId="16180"/>
    <cellStyle name="Note 4 4 2 2 5" xfId="9613"/>
    <cellStyle name="Note 4 4 2 3" xfId="1429"/>
    <cellStyle name="Note 4 4 2 3 2" xfId="6868"/>
    <cellStyle name="Note 4 4 2 3 2 2" xfId="14138"/>
    <cellStyle name="Note 4 4 2 3 3" xfId="8450"/>
    <cellStyle name="Note 4 4 2 3 3 2" xfId="15671"/>
    <cellStyle name="Note 4 4 2 3 4" xfId="9011"/>
    <cellStyle name="Note 4 4 2 3 4 2" xfId="16181"/>
    <cellStyle name="Note 4 4 2 3 5" xfId="9811"/>
    <cellStyle name="Note 4 4 2 4" xfId="2643"/>
    <cellStyle name="Note 4 4 2 4 2" xfId="6869"/>
    <cellStyle name="Note 4 4 2 4 2 2" xfId="14139"/>
    <cellStyle name="Note 4 4 2 4 3" xfId="8451"/>
    <cellStyle name="Note 4 4 2 4 3 2" xfId="15672"/>
    <cellStyle name="Note 4 4 2 4 4" xfId="9012"/>
    <cellStyle name="Note 4 4 2 4 4 2" xfId="16182"/>
    <cellStyle name="Note 4 4 2 4 5" xfId="10336"/>
    <cellStyle name="Note 4 4 2 5" xfId="2507"/>
    <cellStyle name="Note 4 4 2 5 2" xfId="6870"/>
    <cellStyle name="Note 4 4 2 5 2 2" xfId="14140"/>
    <cellStyle name="Note 4 4 2 5 3" xfId="8452"/>
    <cellStyle name="Note 4 4 2 5 3 2" xfId="15673"/>
    <cellStyle name="Note 4 4 2 5 4" xfId="9013"/>
    <cellStyle name="Note 4 4 2 5 4 2" xfId="16183"/>
    <cellStyle name="Note 4 4 2 5 5" xfId="10204"/>
    <cellStyle name="Note 4 4 2 6" xfId="2801"/>
    <cellStyle name="Note 4 4 2 6 2" xfId="6871"/>
    <cellStyle name="Note 4 4 2 6 2 2" xfId="14141"/>
    <cellStyle name="Note 4 4 2 6 3" xfId="8453"/>
    <cellStyle name="Note 4 4 2 6 3 2" xfId="15674"/>
    <cellStyle name="Note 4 4 2 6 4" xfId="9014"/>
    <cellStyle name="Note 4 4 2 6 4 2" xfId="16184"/>
    <cellStyle name="Note 4 4 2 6 5" xfId="10481"/>
    <cellStyle name="Note 4 4 2 7" xfId="3510"/>
    <cellStyle name="Note 4 4 2 7 2" xfId="6872"/>
    <cellStyle name="Note 4 4 2 7 2 2" xfId="14142"/>
    <cellStyle name="Note 4 4 2 7 3" xfId="8454"/>
    <cellStyle name="Note 4 4 2 7 3 2" xfId="15675"/>
    <cellStyle name="Note 4 4 2 7 4" xfId="9015"/>
    <cellStyle name="Note 4 4 2 7 4 2" xfId="16185"/>
    <cellStyle name="Note 4 4 2 7 5" xfId="10888"/>
    <cellStyle name="Note 4 4 2 8" xfId="6866"/>
    <cellStyle name="Note 4 4 2 8 2" xfId="14136"/>
    <cellStyle name="Note 4 4 2 9" xfId="8448"/>
    <cellStyle name="Note 4 4 2 9 2" xfId="15669"/>
    <cellStyle name="Note 4 4 3" xfId="641"/>
    <cellStyle name="Note 4 4 3 10" xfId="9016"/>
    <cellStyle name="Note 4 4 3 10 2" xfId="16186"/>
    <cellStyle name="Note 4 4 3 11" xfId="9381"/>
    <cellStyle name="Note 4 4 3 2" xfId="1014"/>
    <cellStyle name="Note 4 4 3 2 2" xfId="6874"/>
    <cellStyle name="Note 4 4 3 2 2 2" xfId="14144"/>
    <cellStyle name="Note 4 4 3 2 3" xfId="8456"/>
    <cellStyle name="Note 4 4 3 2 3 2" xfId="15677"/>
    <cellStyle name="Note 4 4 3 2 4" xfId="9017"/>
    <cellStyle name="Note 4 4 3 2 4 2" xfId="16187"/>
    <cellStyle name="Note 4 4 3 2 5" xfId="9643"/>
    <cellStyle name="Note 4 4 3 3" xfId="1459"/>
    <cellStyle name="Note 4 4 3 3 2" xfId="6875"/>
    <cellStyle name="Note 4 4 3 3 2 2" xfId="14145"/>
    <cellStyle name="Note 4 4 3 3 3" xfId="8457"/>
    <cellStyle name="Note 4 4 3 3 3 2" xfId="15678"/>
    <cellStyle name="Note 4 4 3 3 4" xfId="9018"/>
    <cellStyle name="Note 4 4 3 3 4 2" xfId="16188"/>
    <cellStyle name="Note 4 4 3 3 5" xfId="9841"/>
    <cellStyle name="Note 4 4 3 4" xfId="2675"/>
    <cellStyle name="Note 4 4 3 4 2" xfId="6876"/>
    <cellStyle name="Note 4 4 3 4 2 2" xfId="14146"/>
    <cellStyle name="Note 4 4 3 4 3" xfId="8458"/>
    <cellStyle name="Note 4 4 3 4 3 2" xfId="15679"/>
    <cellStyle name="Note 4 4 3 4 4" xfId="9019"/>
    <cellStyle name="Note 4 4 3 4 4 2" xfId="16189"/>
    <cellStyle name="Note 4 4 3 4 5" xfId="10368"/>
    <cellStyle name="Note 4 4 3 5" xfId="2898"/>
    <cellStyle name="Note 4 4 3 5 2" xfId="6877"/>
    <cellStyle name="Note 4 4 3 5 2 2" xfId="14147"/>
    <cellStyle name="Note 4 4 3 5 3" xfId="8459"/>
    <cellStyle name="Note 4 4 3 5 3 2" xfId="15680"/>
    <cellStyle name="Note 4 4 3 5 4" xfId="9020"/>
    <cellStyle name="Note 4 4 3 5 4 2" xfId="16190"/>
    <cellStyle name="Note 4 4 3 5 5" xfId="10566"/>
    <cellStyle name="Note 4 4 3 6" xfId="3012"/>
    <cellStyle name="Note 4 4 3 6 2" xfId="6878"/>
    <cellStyle name="Note 4 4 3 6 2 2" xfId="14148"/>
    <cellStyle name="Note 4 4 3 6 3" xfId="8460"/>
    <cellStyle name="Note 4 4 3 6 3 2" xfId="15681"/>
    <cellStyle name="Note 4 4 3 6 4" xfId="9021"/>
    <cellStyle name="Note 4 4 3 6 4 2" xfId="16191"/>
    <cellStyle name="Note 4 4 3 6 5" xfId="10658"/>
    <cellStyle name="Note 4 4 3 7" xfId="3542"/>
    <cellStyle name="Note 4 4 3 7 2" xfId="6879"/>
    <cellStyle name="Note 4 4 3 7 2 2" xfId="14149"/>
    <cellStyle name="Note 4 4 3 7 3" xfId="8461"/>
    <cellStyle name="Note 4 4 3 7 3 2" xfId="15682"/>
    <cellStyle name="Note 4 4 3 7 4" xfId="9022"/>
    <cellStyle name="Note 4 4 3 7 4 2" xfId="16192"/>
    <cellStyle name="Note 4 4 3 7 5" xfId="10918"/>
    <cellStyle name="Note 4 4 3 8" xfId="6873"/>
    <cellStyle name="Note 4 4 3 8 2" xfId="14143"/>
    <cellStyle name="Note 4 4 3 9" xfId="8455"/>
    <cellStyle name="Note 4 4 3 9 2" xfId="15676"/>
    <cellStyle name="Note 4 4 4" xfId="881"/>
    <cellStyle name="Note 4 4 4 2" xfId="6880"/>
    <cellStyle name="Note 4 4 4 2 2" xfId="14150"/>
    <cellStyle name="Note 4 4 4 3" xfId="8462"/>
    <cellStyle name="Note 4 4 4 3 2" xfId="15683"/>
    <cellStyle name="Note 4 4 4 4" xfId="9023"/>
    <cellStyle name="Note 4 4 4 4 2" xfId="16193"/>
    <cellStyle name="Note 4 4 4 5" xfId="9517"/>
    <cellStyle name="Note 4 4 5" xfId="1322"/>
    <cellStyle name="Note 4 4 5 2" xfId="6881"/>
    <cellStyle name="Note 4 4 5 2 2" xfId="14151"/>
    <cellStyle name="Note 4 4 5 3" xfId="8463"/>
    <cellStyle name="Note 4 4 5 3 2" xfId="15684"/>
    <cellStyle name="Note 4 4 5 4" xfId="9024"/>
    <cellStyle name="Note 4 4 5 4 2" xfId="16194"/>
    <cellStyle name="Note 4 4 5 5" xfId="9713"/>
    <cellStyle name="Note 4 4 6" xfId="2532"/>
    <cellStyle name="Note 4 4 6 2" xfId="6882"/>
    <cellStyle name="Note 4 4 6 2 2" xfId="14152"/>
    <cellStyle name="Note 4 4 6 3" xfId="8464"/>
    <cellStyle name="Note 4 4 6 3 2" xfId="15685"/>
    <cellStyle name="Note 4 4 6 4" xfId="9025"/>
    <cellStyle name="Note 4 4 6 4 2" xfId="16195"/>
    <cellStyle name="Note 4 4 6 5" xfId="10227"/>
    <cellStyle name="Note 4 4 7" xfId="2485"/>
    <cellStyle name="Note 4 4 7 2" xfId="6883"/>
    <cellStyle name="Note 4 4 7 2 2" xfId="14153"/>
    <cellStyle name="Note 4 4 7 3" xfId="8465"/>
    <cellStyle name="Note 4 4 7 3 2" xfId="15686"/>
    <cellStyle name="Note 4 4 7 4" xfId="9026"/>
    <cellStyle name="Note 4 4 7 4 2" xfId="16196"/>
    <cellStyle name="Note 4 4 7 5" xfId="10183"/>
    <cellStyle name="Note 4 4 8" xfId="2779"/>
    <cellStyle name="Note 4 4 8 2" xfId="6884"/>
    <cellStyle name="Note 4 4 8 2 2" xfId="14154"/>
    <cellStyle name="Note 4 4 8 3" xfId="8466"/>
    <cellStyle name="Note 4 4 8 3 2" xfId="15687"/>
    <cellStyle name="Note 4 4 8 4" xfId="9027"/>
    <cellStyle name="Note 4 4 8 4 2" xfId="16197"/>
    <cellStyle name="Note 4 4 8 5" xfId="10460"/>
    <cellStyle name="Note 4 4 9" xfId="3406"/>
    <cellStyle name="Note 4 4 9 2" xfId="6885"/>
    <cellStyle name="Note 4 4 9 2 2" xfId="14155"/>
    <cellStyle name="Note 4 4 9 3" xfId="8467"/>
    <cellStyle name="Note 4 4 9 3 2" xfId="15688"/>
    <cellStyle name="Note 4 4 9 4" xfId="9028"/>
    <cellStyle name="Note 4 4 9 4 2" xfId="16198"/>
    <cellStyle name="Note 4 4 9 5" xfId="10790"/>
    <cellStyle name="Note 4 5" xfId="546"/>
    <cellStyle name="Note 4 5 10" xfId="9029"/>
    <cellStyle name="Note 4 5 10 2" xfId="16199"/>
    <cellStyle name="Note 4 5 11" xfId="9291"/>
    <cellStyle name="Note 4 5 2" xfId="920"/>
    <cellStyle name="Note 4 5 2 2" xfId="6887"/>
    <cellStyle name="Note 4 5 2 2 2" xfId="14157"/>
    <cellStyle name="Note 4 5 2 3" xfId="8469"/>
    <cellStyle name="Note 4 5 2 3 2" xfId="15690"/>
    <cellStyle name="Note 4 5 2 4" xfId="9030"/>
    <cellStyle name="Note 4 5 2 4 2" xfId="16200"/>
    <cellStyle name="Note 4 5 2 5" xfId="9553"/>
    <cellStyle name="Note 4 5 3" xfId="1362"/>
    <cellStyle name="Note 4 5 3 2" xfId="6888"/>
    <cellStyle name="Note 4 5 3 2 2" xfId="14158"/>
    <cellStyle name="Note 4 5 3 3" xfId="8470"/>
    <cellStyle name="Note 4 5 3 3 2" xfId="15691"/>
    <cellStyle name="Note 4 5 3 4" xfId="9031"/>
    <cellStyle name="Note 4 5 3 4 2" xfId="16201"/>
    <cellStyle name="Note 4 5 3 5" xfId="9747"/>
    <cellStyle name="Note 4 5 4" xfId="2576"/>
    <cellStyle name="Note 4 5 4 2" xfId="6889"/>
    <cellStyle name="Note 4 5 4 2 2" xfId="14159"/>
    <cellStyle name="Note 4 5 4 3" xfId="8471"/>
    <cellStyle name="Note 4 5 4 3 2" xfId="15692"/>
    <cellStyle name="Note 4 5 4 4" xfId="9032"/>
    <cellStyle name="Note 4 5 4 4 2" xfId="16202"/>
    <cellStyle name="Note 4 5 4 5" xfId="10271"/>
    <cellStyle name="Note 4 5 5" xfId="2491"/>
    <cellStyle name="Note 4 5 5 2" xfId="6890"/>
    <cellStyle name="Note 4 5 5 2 2" xfId="14160"/>
    <cellStyle name="Note 4 5 5 3" xfId="8472"/>
    <cellStyle name="Note 4 5 5 3 2" xfId="15693"/>
    <cellStyle name="Note 4 5 5 4" xfId="9033"/>
    <cellStyle name="Note 4 5 5 4 2" xfId="16203"/>
    <cellStyle name="Note 4 5 5 5" xfId="10189"/>
    <cellStyle name="Note 4 5 6" xfId="2812"/>
    <cellStyle name="Note 4 5 6 2" xfId="6891"/>
    <cellStyle name="Note 4 5 6 2 2" xfId="14161"/>
    <cellStyle name="Note 4 5 6 3" xfId="8473"/>
    <cellStyle name="Note 4 5 6 3 2" xfId="15694"/>
    <cellStyle name="Note 4 5 6 4" xfId="9034"/>
    <cellStyle name="Note 4 5 6 4 2" xfId="16204"/>
    <cellStyle name="Note 4 5 6 5" xfId="10492"/>
    <cellStyle name="Note 4 5 7" xfId="3444"/>
    <cellStyle name="Note 4 5 7 2" xfId="6892"/>
    <cellStyle name="Note 4 5 7 2 2" xfId="14162"/>
    <cellStyle name="Note 4 5 7 3" xfId="8474"/>
    <cellStyle name="Note 4 5 7 3 2" xfId="15695"/>
    <cellStyle name="Note 4 5 7 4" xfId="9035"/>
    <cellStyle name="Note 4 5 7 4 2" xfId="16205"/>
    <cellStyle name="Note 4 5 7 5" xfId="10824"/>
    <cellStyle name="Note 4 5 8" xfId="6886"/>
    <cellStyle name="Note 4 5 8 2" xfId="14156"/>
    <cellStyle name="Note 4 5 9" xfId="8468"/>
    <cellStyle name="Note 4 5 9 2" xfId="15689"/>
    <cellStyle name="Note 4 6" xfId="527"/>
    <cellStyle name="Note 4 6 10" xfId="9036"/>
    <cellStyle name="Note 4 6 10 2" xfId="16206"/>
    <cellStyle name="Note 4 6 11" xfId="9277"/>
    <cellStyle name="Note 4 6 2" xfId="903"/>
    <cellStyle name="Note 4 6 2 2" xfId="6894"/>
    <cellStyle name="Note 4 6 2 2 2" xfId="14164"/>
    <cellStyle name="Note 4 6 2 3" xfId="8476"/>
    <cellStyle name="Note 4 6 2 3 2" xfId="15697"/>
    <cellStyle name="Note 4 6 2 4" xfId="9037"/>
    <cellStyle name="Note 4 6 2 4 2" xfId="16207"/>
    <cellStyle name="Note 4 6 2 5" xfId="9538"/>
    <cellStyle name="Note 4 6 3" xfId="1344"/>
    <cellStyle name="Note 4 6 3 2" xfId="6895"/>
    <cellStyle name="Note 4 6 3 2 2" xfId="14165"/>
    <cellStyle name="Note 4 6 3 3" xfId="8477"/>
    <cellStyle name="Note 4 6 3 3 2" xfId="15698"/>
    <cellStyle name="Note 4 6 3 4" xfId="9038"/>
    <cellStyle name="Note 4 6 3 4 2" xfId="16208"/>
    <cellStyle name="Note 4 6 3 5" xfId="9733"/>
    <cellStyle name="Note 4 6 4" xfId="2557"/>
    <cellStyle name="Note 4 6 4 2" xfId="6896"/>
    <cellStyle name="Note 4 6 4 2 2" xfId="14166"/>
    <cellStyle name="Note 4 6 4 3" xfId="8478"/>
    <cellStyle name="Note 4 6 4 3 2" xfId="15699"/>
    <cellStyle name="Note 4 6 4 4" xfId="9039"/>
    <cellStyle name="Note 4 6 4 4 2" xfId="16209"/>
    <cellStyle name="Note 4 6 4 5" xfId="10252"/>
    <cellStyle name="Note 4 6 5" xfId="2379"/>
    <cellStyle name="Note 4 6 5 2" xfId="6897"/>
    <cellStyle name="Note 4 6 5 2 2" xfId="14167"/>
    <cellStyle name="Note 4 6 5 3" xfId="8479"/>
    <cellStyle name="Note 4 6 5 3 2" xfId="15700"/>
    <cellStyle name="Note 4 6 5 4" xfId="9040"/>
    <cellStyle name="Note 4 6 5 4 2" xfId="16210"/>
    <cellStyle name="Note 4 6 5 5" xfId="10096"/>
    <cellStyle name="Note 4 6 6" xfId="2758"/>
    <cellStyle name="Note 4 6 6 2" xfId="6898"/>
    <cellStyle name="Note 4 6 6 2 2" xfId="14168"/>
    <cellStyle name="Note 4 6 6 3" xfId="8480"/>
    <cellStyle name="Note 4 6 6 3 2" xfId="15701"/>
    <cellStyle name="Note 4 6 6 4" xfId="9041"/>
    <cellStyle name="Note 4 6 6 4 2" xfId="16211"/>
    <cellStyle name="Note 4 6 6 5" xfId="10440"/>
    <cellStyle name="Note 4 6 7" xfId="3429"/>
    <cellStyle name="Note 4 6 7 2" xfId="6899"/>
    <cellStyle name="Note 4 6 7 2 2" xfId="14169"/>
    <cellStyle name="Note 4 6 7 3" xfId="8481"/>
    <cellStyle name="Note 4 6 7 3 2" xfId="15702"/>
    <cellStyle name="Note 4 6 7 4" xfId="9042"/>
    <cellStyle name="Note 4 6 7 4 2" xfId="16212"/>
    <cellStyle name="Note 4 6 7 5" xfId="10810"/>
    <cellStyle name="Note 4 6 8" xfId="6893"/>
    <cellStyle name="Note 4 6 8 2" xfId="14163"/>
    <cellStyle name="Note 4 6 9" xfId="8475"/>
    <cellStyle name="Note 4 6 9 2" xfId="15696"/>
    <cellStyle name="Note 4 7" xfId="755"/>
    <cellStyle name="Note 4 7 2" xfId="6900"/>
    <cellStyle name="Note 4 7 2 2" xfId="14170"/>
    <cellStyle name="Note 4 7 3" xfId="8482"/>
    <cellStyle name="Note 4 7 3 2" xfId="15703"/>
    <cellStyle name="Note 4 7 4" xfId="9043"/>
    <cellStyle name="Note 4 7 4 2" xfId="16213"/>
    <cellStyle name="Note 4 7 5" xfId="9455"/>
    <cellStyle name="Note 4 8" xfId="846"/>
    <cellStyle name="Note 4 8 2" xfId="6901"/>
    <cellStyle name="Note 4 8 2 2" xfId="14171"/>
    <cellStyle name="Note 4 8 3" xfId="8483"/>
    <cellStyle name="Note 4 8 3 2" xfId="15704"/>
    <cellStyle name="Note 4 8 4" xfId="9044"/>
    <cellStyle name="Note 4 8 4 2" xfId="16214"/>
    <cellStyle name="Note 4 8 5" xfId="9494"/>
    <cellStyle name="Note 4 9" xfId="2015"/>
    <cellStyle name="Note 5" xfId="388"/>
    <cellStyle name="Note 5 10" xfId="2165"/>
    <cellStyle name="Note 5 10 2" xfId="6904"/>
    <cellStyle name="Note 5 10 2 2" xfId="14174"/>
    <cellStyle name="Note 5 10 3" xfId="8486"/>
    <cellStyle name="Note 5 10 3 2" xfId="15707"/>
    <cellStyle name="Note 5 10 4" xfId="9046"/>
    <cellStyle name="Note 5 10 4 2" xfId="16216"/>
    <cellStyle name="Note 5 10 5" xfId="9968"/>
    <cellStyle name="Note 5 11" xfId="2231"/>
    <cellStyle name="Note 5 11 2" xfId="6905"/>
    <cellStyle name="Note 5 11 2 2" xfId="14175"/>
    <cellStyle name="Note 5 11 3" xfId="8487"/>
    <cellStyle name="Note 5 11 3 2" xfId="15708"/>
    <cellStyle name="Note 5 11 4" xfId="9047"/>
    <cellStyle name="Note 5 11 4 2" xfId="16217"/>
    <cellStyle name="Note 5 11 5" xfId="9988"/>
    <cellStyle name="Note 5 12" xfId="2275"/>
    <cellStyle name="Note 5 12 2" xfId="6906"/>
    <cellStyle name="Note 5 12 2 2" xfId="14176"/>
    <cellStyle name="Note 5 12 3" xfId="8488"/>
    <cellStyle name="Note 5 12 3 2" xfId="15709"/>
    <cellStyle name="Note 5 12 4" xfId="9048"/>
    <cellStyle name="Note 5 12 4 2" xfId="16218"/>
    <cellStyle name="Note 5 12 5" xfId="10000"/>
    <cellStyle name="Note 5 13" xfId="2394"/>
    <cellStyle name="Note 5 13 2" xfId="6907"/>
    <cellStyle name="Note 5 13 2 2" xfId="14177"/>
    <cellStyle name="Note 5 13 3" xfId="8489"/>
    <cellStyle name="Note 5 13 3 2" xfId="15710"/>
    <cellStyle name="Note 5 13 4" xfId="9049"/>
    <cellStyle name="Note 5 13 4 2" xfId="16219"/>
    <cellStyle name="Note 5 13 5" xfId="10109"/>
    <cellStyle name="Note 5 14" xfId="2737"/>
    <cellStyle name="Note 5 14 2" xfId="6908"/>
    <cellStyle name="Note 5 14 2 2" xfId="14178"/>
    <cellStyle name="Note 5 14 3" xfId="8490"/>
    <cellStyle name="Note 5 14 3 2" xfId="15711"/>
    <cellStyle name="Note 5 14 4" xfId="9050"/>
    <cellStyle name="Note 5 14 4 2" xfId="16220"/>
    <cellStyle name="Note 5 14 5" xfId="10422"/>
    <cellStyle name="Note 5 15" xfId="2954"/>
    <cellStyle name="Note 5 15 2" xfId="6909"/>
    <cellStyle name="Note 5 15 2 2" xfId="14179"/>
    <cellStyle name="Note 5 15 3" xfId="8491"/>
    <cellStyle name="Note 5 15 3 2" xfId="15712"/>
    <cellStyle name="Note 5 15 4" xfId="9051"/>
    <cellStyle name="Note 5 15 4 2" xfId="16221"/>
    <cellStyle name="Note 5 15 5" xfId="10614"/>
    <cellStyle name="Note 5 16" xfId="3335"/>
    <cellStyle name="Note 5 16 2" xfId="6910"/>
    <cellStyle name="Note 5 16 2 2" xfId="14180"/>
    <cellStyle name="Note 5 16 3" xfId="8492"/>
    <cellStyle name="Note 5 16 3 2" xfId="15713"/>
    <cellStyle name="Note 5 16 4" xfId="9052"/>
    <cellStyle name="Note 5 16 4 2" xfId="16222"/>
    <cellStyle name="Note 5 16 5" xfId="10744"/>
    <cellStyle name="Note 5 17" xfId="6903"/>
    <cellStyle name="Note 5 17 2" xfId="14173"/>
    <cellStyle name="Note 5 18" xfId="8485"/>
    <cellStyle name="Note 5 18 2" xfId="15706"/>
    <cellStyle name="Note 5 19" xfId="9045"/>
    <cellStyle name="Note 5 19 2" xfId="16215"/>
    <cellStyle name="Note 5 2" xfId="418"/>
    <cellStyle name="Note 5 2 10" xfId="2436"/>
    <cellStyle name="Note 5 2 10 2" xfId="6912"/>
    <cellStyle name="Note 5 2 10 2 2" xfId="14182"/>
    <cellStyle name="Note 5 2 10 3" xfId="8494"/>
    <cellStyle name="Note 5 2 10 3 2" xfId="15715"/>
    <cellStyle name="Note 5 2 10 4" xfId="9054"/>
    <cellStyle name="Note 5 2 10 4 2" xfId="16224"/>
    <cellStyle name="Note 5 2 10 5" xfId="10143"/>
    <cellStyle name="Note 5 2 11" xfId="2730"/>
    <cellStyle name="Note 5 2 11 2" xfId="6913"/>
    <cellStyle name="Note 5 2 11 2 2" xfId="14183"/>
    <cellStyle name="Note 5 2 11 3" xfId="8495"/>
    <cellStyle name="Note 5 2 11 3 2" xfId="15716"/>
    <cellStyle name="Note 5 2 11 4" xfId="9055"/>
    <cellStyle name="Note 5 2 11 4 2" xfId="16225"/>
    <cellStyle name="Note 5 2 11 5" xfId="10417"/>
    <cellStyle name="Note 5 2 12" xfId="2950"/>
    <cellStyle name="Note 5 2 12 2" xfId="6914"/>
    <cellStyle name="Note 5 2 12 2 2" xfId="14184"/>
    <cellStyle name="Note 5 2 12 3" xfId="8496"/>
    <cellStyle name="Note 5 2 12 3 2" xfId="15717"/>
    <cellStyle name="Note 5 2 12 4" xfId="9056"/>
    <cellStyle name="Note 5 2 12 4 2" xfId="16226"/>
    <cellStyle name="Note 5 2 12 5" xfId="10612"/>
    <cellStyle name="Note 5 2 13" xfId="3367"/>
    <cellStyle name="Note 5 2 13 2" xfId="6915"/>
    <cellStyle name="Note 5 2 13 2 2" xfId="14185"/>
    <cellStyle name="Note 5 2 13 3" xfId="8497"/>
    <cellStyle name="Note 5 2 13 3 2" xfId="15718"/>
    <cellStyle name="Note 5 2 13 4" xfId="9057"/>
    <cellStyle name="Note 5 2 13 4 2" xfId="16227"/>
    <cellStyle name="Note 5 2 13 5" xfId="10760"/>
    <cellStyle name="Note 5 2 14" xfId="6911"/>
    <cellStyle name="Note 5 2 14 2" xfId="14181"/>
    <cellStyle name="Note 5 2 15" xfId="8493"/>
    <cellStyle name="Note 5 2 15 2" xfId="15714"/>
    <cellStyle name="Note 5 2 16" xfId="9053"/>
    <cellStyle name="Note 5 2 16 2" xfId="16223"/>
    <cellStyle name="Note 5 2 17" xfId="9228"/>
    <cellStyle name="Note 5 2 2" xfId="570"/>
    <cellStyle name="Note 5 2 2 10" xfId="9058"/>
    <cellStyle name="Note 5 2 2 10 2" xfId="16228"/>
    <cellStyle name="Note 5 2 2 11" xfId="9312"/>
    <cellStyle name="Note 5 2 2 2" xfId="943"/>
    <cellStyle name="Note 5 2 2 2 2" xfId="6917"/>
    <cellStyle name="Note 5 2 2 2 2 2" xfId="14187"/>
    <cellStyle name="Note 5 2 2 2 3" xfId="8499"/>
    <cellStyle name="Note 5 2 2 2 3 2" xfId="15720"/>
    <cellStyle name="Note 5 2 2 2 4" xfId="9059"/>
    <cellStyle name="Note 5 2 2 2 4 2" xfId="16229"/>
    <cellStyle name="Note 5 2 2 2 5" xfId="9574"/>
    <cellStyle name="Note 5 2 2 3" xfId="1387"/>
    <cellStyle name="Note 5 2 2 3 2" xfId="6918"/>
    <cellStyle name="Note 5 2 2 3 2 2" xfId="14188"/>
    <cellStyle name="Note 5 2 2 3 3" xfId="8500"/>
    <cellStyle name="Note 5 2 2 3 3 2" xfId="15721"/>
    <cellStyle name="Note 5 2 2 3 4" xfId="9060"/>
    <cellStyle name="Note 5 2 2 3 4 2" xfId="16230"/>
    <cellStyle name="Note 5 2 2 3 5" xfId="9769"/>
    <cellStyle name="Note 5 2 2 4" xfId="2601"/>
    <cellStyle name="Note 5 2 2 4 2" xfId="6919"/>
    <cellStyle name="Note 5 2 2 4 2 2" xfId="14189"/>
    <cellStyle name="Note 5 2 2 4 3" xfId="8501"/>
    <cellStyle name="Note 5 2 2 4 3 2" xfId="15722"/>
    <cellStyle name="Note 5 2 2 4 4" xfId="9061"/>
    <cellStyle name="Note 5 2 2 4 4 2" xfId="16231"/>
    <cellStyle name="Note 5 2 2 4 5" xfId="10294"/>
    <cellStyle name="Note 5 2 2 5" xfId="2358"/>
    <cellStyle name="Note 5 2 2 5 2" xfId="6920"/>
    <cellStyle name="Note 5 2 2 5 2 2" xfId="14190"/>
    <cellStyle name="Note 5 2 2 5 3" xfId="8502"/>
    <cellStyle name="Note 5 2 2 5 3 2" xfId="15723"/>
    <cellStyle name="Note 5 2 2 5 4" xfId="9062"/>
    <cellStyle name="Note 5 2 2 5 4 2" xfId="16232"/>
    <cellStyle name="Note 5 2 2 5 5" xfId="10077"/>
    <cellStyle name="Note 5 2 2 6" xfId="2753"/>
    <cellStyle name="Note 5 2 2 6 2" xfId="6921"/>
    <cellStyle name="Note 5 2 2 6 2 2" xfId="14191"/>
    <cellStyle name="Note 5 2 2 6 3" xfId="8503"/>
    <cellStyle name="Note 5 2 2 6 3 2" xfId="15724"/>
    <cellStyle name="Note 5 2 2 6 4" xfId="9063"/>
    <cellStyle name="Note 5 2 2 6 4 2" xfId="16233"/>
    <cellStyle name="Note 5 2 2 6 5" xfId="10436"/>
    <cellStyle name="Note 5 2 2 7" xfId="3468"/>
    <cellStyle name="Note 5 2 2 7 2" xfId="6922"/>
    <cellStyle name="Note 5 2 2 7 2 2" xfId="14192"/>
    <cellStyle name="Note 5 2 2 7 3" xfId="8504"/>
    <cellStyle name="Note 5 2 2 7 3 2" xfId="15725"/>
    <cellStyle name="Note 5 2 2 7 4" xfId="9064"/>
    <cellStyle name="Note 5 2 2 7 4 2" xfId="16234"/>
    <cellStyle name="Note 5 2 2 7 5" xfId="10846"/>
    <cellStyle name="Note 5 2 2 8" xfId="6916"/>
    <cellStyle name="Note 5 2 2 8 2" xfId="14186"/>
    <cellStyle name="Note 5 2 2 9" xfId="8498"/>
    <cellStyle name="Note 5 2 2 9 2" xfId="15719"/>
    <cellStyle name="Note 5 2 3" xfId="594"/>
    <cellStyle name="Note 5 2 3 10" xfId="9065"/>
    <cellStyle name="Note 5 2 3 10 2" xfId="16235"/>
    <cellStyle name="Note 5 2 3 11" xfId="9336"/>
    <cellStyle name="Note 5 2 3 2" xfId="966"/>
    <cellStyle name="Note 5 2 3 2 2" xfId="6924"/>
    <cellStyle name="Note 5 2 3 2 2 2" xfId="14194"/>
    <cellStyle name="Note 5 2 3 2 3" xfId="8506"/>
    <cellStyle name="Note 5 2 3 2 3 2" xfId="15727"/>
    <cellStyle name="Note 5 2 3 2 4" xfId="9066"/>
    <cellStyle name="Note 5 2 3 2 4 2" xfId="16236"/>
    <cellStyle name="Note 5 2 3 2 5" xfId="9597"/>
    <cellStyle name="Note 5 2 3 3" xfId="1412"/>
    <cellStyle name="Note 5 2 3 3 2" xfId="6925"/>
    <cellStyle name="Note 5 2 3 3 2 2" xfId="14195"/>
    <cellStyle name="Note 5 2 3 3 3" xfId="8507"/>
    <cellStyle name="Note 5 2 3 3 3 2" xfId="15728"/>
    <cellStyle name="Note 5 2 3 3 4" xfId="9067"/>
    <cellStyle name="Note 5 2 3 3 4 2" xfId="16237"/>
    <cellStyle name="Note 5 2 3 3 5" xfId="9794"/>
    <cellStyle name="Note 5 2 3 4" xfId="2626"/>
    <cellStyle name="Note 5 2 3 4 2" xfId="6926"/>
    <cellStyle name="Note 5 2 3 4 2 2" xfId="14196"/>
    <cellStyle name="Note 5 2 3 4 3" xfId="8508"/>
    <cellStyle name="Note 5 2 3 4 3 2" xfId="15729"/>
    <cellStyle name="Note 5 2 3 4 4" xfId="9068"/>
    <cellStyle name="Note 5 2 3 4 4 2" xfId="16238"/>
    <cellStyle name="Note 5 2 3 4 5" xfId="10319"/>
    <cellStyle name="Note 5 2 3 5" xfId="2345"/>
    <cellStyle name="Note 5 2 3 5 2" xfId="6927"/>
    <cellStyle name="Note 5 2 3 5 2 2" xfId="14197"/>
    <cellStyle name="Note 5 2 3 5 3" xfId="8509"/>
    <cellStyle name="Note 5 2 3 5 3 2" xfId="15730"/>
    <cellStyle name="Note 5 2 3 5 4" xfId="9069"/>
    <cellStyle name="Note 5 2 3 5 4 2" xfId="16239"/>
    <cellStyle name="Note 5 2 3 5 5" xfId="10064"/>
    <cellStyle name="Note 5 2 3 6" xfId="2736"/>
    <cellStyle name="Note 5 2 3 6 2" xfId="6928"/>
    <cellStyle name="Note 5 2 3 6 2 2" xfId="14198"/>
    <cellStyle name="Note 5 2 3 6 3" xfId="8510"/>
    <cellStyle name="Note 5 2 3 6 3 2" xfId="15731"/>
    <cellStyle name="Note 5 2 3 6 4" xfId="9070"/>
    <cellStyle name="Note 5 2 3 6 4 2" xfId="16240"/>
    <cellStyle name="Note 5 2 3 6 5" xfId="10421"/>
    <cellStyle name="Note 5 2 3 7" xfId="3493"/>
    <cellStyle name="Note 5 2 3 7 2" xfId="6929"/>
    <cellStyle name="Note 5 2 3 7 2 2" xfId="14199"/>
    <cellStyle name="Note 5 2 3 7 3" xfId="8511"/>
    <cellStyle name="Note 5 2 3 7 3 2" xfId="15732"/>
    <cellStyle name="Note 5 2 3 7 4" xfId="9071"/>
    <cellStyle name="Note 5 2 3 7 4 2" xfId="16241"/>
    <cellStyle name="Note 5 2 3 7 5" xfId="10871"/>
    <cellStyle name="Note 5 2 3 8" xfId="6923"/>
    <cellStyle name="Note 5 2 3 8 2" xfId="14193"/>
    <cellStyle name="Note 5 2 3 9" xfId="8505"/>
    <cellStyle name="Note 5 2 3 9 2" xfId="15726"/>
    <cellStyle name="Note 5 2 4" xfId="797"/>
    <cellStyle name="Note 5 2 4 2" xfId="6930"/>
    <cellStyle name="Note 5 2 4 2 2" xfId="14200"/>
    <cellStyle name="Note 5 2 4 3" xfId="8512"/>
    <cellStyle name="Note 5 2 4 3 2" xfId="15733"/>
    <cellStyle name="Note 5 2 4 4" xfId="9072"/>
    <cellStyle name="Note 5 2 4 4 2" xfId="16242"/>
    <cellStyle name="Note 5 2 4 5" xfId="9472"/>
    <cellStyle name="Note 5 2 5" xfId="725"/>
    <cellStyle name="Note 5 2 5 2" xfId="6931"/>
    <cellStyle name="Note 5 2 5 2 2" xfId="14201"/>
    <cellStyle name="Note 5 2 5 3" xfId="8513"/>
    <cellStyle name="Note 5 2 5 3 2" xfId="15734"/>
    <cellStyle name="Note 5 2 5 4" xfId="9073"/>
    <cellStyle name="Note 5 2 5 4 2" xfId="16243"/>
    <cellStyle name="Note 5 2 5 5" xfId="9445"/>
    <cellStyle name="Note 5 2 6" xfId="2019"/>
    <cellStyle name="Note 5 2 6 2" xfId="6932"/>
    <cellStyle name="Note 5 2 6 2 2" xfId="14202"/>
    <cellStyle name="Note 5 2 6 3" xfId="8514"/>
    <cellStyle name="Note 5 2 6 3 2" xfId="15735"/>
    <cellStyle name="Note 5 2 6 4" xfId="9074"/>
    <cellStyle name="Note 5 2 6 4 2" xfId="16244"/>
    <cellStyle name="Note 5 2 6 5" xfId="9943"/>
    <cellStyle name="Note 5 2 7" xfId="2166"/>
    <cellStyle name="Note 5 2 7 2" xfId="6933"/>
    <cellStyle name="Note 5 2 7 2 2" xfId="14203"/>
    <cellStyle name="Note 5 2 7 3" xfId="8515"/>
    <cellStyle name="Note 5 2 7 3 2" xfId="15736"/>
    <cellStyle name="Note 5 2 7 4" xfId="9075"/>
    <cellStyle name="Note 5 2 7 4 2" xfId="16245"/>
    <cellStyle name="Note 5 2 7 5" xfId="9969"/>
    <cellStyle name="Note 5 2 8" xfId="2232"/>
    <cellStyle name="Note 5 2 8 2" xfId="6934"/>
    <cellStyle name="Note 5 2 8 2 2" xfId="14204"/>
    <cellStyle name="Note 5 2 8 3" xfId="8516"/>
    <cellStyle name="Note 5 2 8 3 2" xfId="15737"/>
    <cellStyle name="Note 5 2 8 4" xfId="9076"/>
    <cellStyle name="Note 5 2 8 4 2" xfId="16246"/>
    <cellStyle name="Note 5 2 8 5" xfId="9989"/>
    <cellStyle name="Note 5 2 9" xfId="2276"/>
    <cellStyle name="Note 5 2 9 2" xfId="6935"/>
    <cellStyle name="Note 5 2 9 2 2" xfId="14205"/>
    <cellStyle name="Note 5 2 9 3" xfId="8517"/>
    <cellStyle name="Note 5 2 9 3 2" xfId="15738"/>
    <cellStyle name="Note 5 2 9 4" xfId="9077"/>
    <cellStyle name="Note 5 2 9 4 2" xfId="16247"/>
    <cellStyle name="Note 5 2 9 5" xfId="10001"/>
    <cellStyle name="Note 5 20" xfId="9213"/>
    <cellStyle name="Note 5 3" xfId="476"/>
    <cellStyle name="Note 5 3 10" xfId="2505"/>
    <cellStyle name="Note 5 3 10 2" xfId="6937"/>
    <cellStyle name="Note 5 3 10 2 2" xfId="14207"/>
    <cellStyle name="Note 5 3 10 3" xfId="8519"/>
    <cellStyle name="Note 5 3 10 3 2" xfId="15740"/>
    <cellStyle name="Note 5 3 10 4" xfId="9079"/>
    <cellStyle name="Note 5 3 10 4 2" xfId="16249"/>
    <cellStyle name="Note 5 3 10 5" xfId="10202"/>
    <cellStyle name="Note 5 3 11" xfId="2820"/>
    <cellStyle name="Note 5 3 11 2" xfId="6938"/>
    <cellStyle name="Note 5 3 11 2 2" xfId="14208"/>
    <cellStyle name="Note 5 3 11 3" xfId="8520"/>
    <cellStyle name="Note 5 3 11 3 2" xfId="15741"/>
    <cellStyle name="Note 5 3 11 4" xfId="9080"/>
    <cellStyle name="Note 5 3 11 4 2" xfId="16250"/>
    <cellStyle name="Note 5 3 11 5" xfId="10498"/>
    <cellStyle name="Note 5 3 12" xfId="2978"/>
    <cellStyle name="Note 5 3 12 2" xfId="6939"/>
    <cellStyle name="Note 5 3 12 2 2" xfId="14209"/>
    <cellStyle name="Note 5 3 12 3" xfId="8521"/>
    <cellStyle name="Note 5 3 12 3 2" xfId="15742"/>
    <cellStyle name="Note 5 3 12 4" xfId="9081"/>
    <cellStyle name="Note 5 3 12 4 2" xfId="16251"/>
    <cellStyle name="Note 5 3 12 5" xfId="10633"/>
    <cellStyle name="Note 5 3 13" xfId="3389"/>
    <cellStyle name="Note 5 3 13 2" xfId="6940"/>
    <cellStyle name="Note 5 3 13 2 2" xfId="14210"/>
    <cellStyle name="Note 5 3 13 3" xfId="8522"/>
    <cellStyle name="Note 5 3 13 3 2" xfId="15743"/>
    <cellStyle name="Note 5 3 13 4" xfId="9082"/>
    <cellStyle name="Note 5 3 13 4 2" xfId="16252"/>
    <cellStyle name="Note 5 3 13 5" xfId="10775"/>
    <cellStyle name="Note 5 3 14" xfId="6936"/>
    <cellStyle name="Note 5 3 14 2" xfId="14206"/>
    <cellStyle name="Note 5 3 15" xfId="8518"/>
    <cellStyle name="Note 5 3 15 2" xfId="15739"/>
    <cellStyle name="Note 5 3 16" xfId="9078"/>
    <cellStyle name="Note 5 3 16 2" xfId="16248"/>
    <cellStyle name="Note 5 3 17" xfId="9243"/>
    <cellStyle name="Note 5 3 2" xfId="596"/>
    <cellStyle name="Note 5 3 2 10" xfId="9083"/>
    <cellStyle name="Note 5 3 2 10 2" xfId="16253"/>
    <cellStyle name="Note 5 3 2 11" xfId="9338"/>
    <cellStyle name="Note 5 3 2 2" xfId="968"/>
    <cellStyle name="Note 5 3 2 2 2" xfId="6942"/>
    <cellStyle name="Note 5 3 2 2 2 2" xfId="14212"/>
    <cellStyle name="Note 5 3 2 2 3" xfId="8524"/>
    <cellStyle name="Note 5 3 2 2 3 2" xfId="15745"/>
    <cellStyle name="Note 5 3 2 2 4" xfId="9084"/>
    <cellStyle name="Note 5 3 2 2 4 2" xfId="16254"/>
    <cellStyle name="Note 5 3 2 2 5" xfId="9599"/>
    <cellStyle name="Note 5 3 2 3" xfId="1414"/>
    <cellStyle name="Note 5 3 2 3 2" xfId="6943"/>
    <cellStyle name="Note 5 3 2 3 2 2" xfId="14213"/>
    <cellStyle name="Note 5 3 2 3 3" xfId="8525"/>
    <cellStyle name="Note 5 3 2 3 3 2" xfId="15746"/>
    <cellStyle name="Note 5 3 2 3 4" xfId="9085"/>
    <cellStyle name="Note 5 3 2 3 4 2" xfId="16255"/>
    <cellStyle name="Note 5 3 2 3 5" xfId="9796"/>
    <cellStyle name="Note 5 3 2 4" xfId="2628"/>
    <cellStyle name="Note 5 3 2 4 2" xfId="6944"/>
    <cellStyle name="Note 5 3 2 4 2 2" xfId="14214"/>
    <cellStyle name="Note 5 3 2 4 3" xfId="8526"/>
    <cellStyle name="Note 5 3 2 4 3 2" xfId="15747"/>
    <cellStyle name="Note 5 3 2 4 4" xfId="9086"/>
    <cellStyle name="Note 5 3 2 4 4 2" xfId="16256"/>
    <cellStyle name="Note 5 3 2 4 5" xfId="10321"/>
    <cellStyle name="Note 5 3 2 5" xfId="2462"/>
    <cellStyle name="Note 5 3 2 5 2" xfId="6945"/>
    <cellStyle name="Note 5 3 2 5 2 2" xfId="14215"/>
    <cellStyle name="Note 5 3 2 5 3" xfId="8527"/>
    <cellStyle name="Note 5 3 2 5 3 2" xfId="15748"/>
    <cellStyle name="Note 5 3 2 5 4" xfId="9087"/>
    <cellStyle name="Note 5 3 2 5 4 2" xfId="16257"/>
    <cellStyle name="Note 5 3 2 5 5" xfId="10161"/>
    <cellStyle name="Note 5 3 2 6" xfId="2454"/>
    <cellStyle name="Note 5 3 2 6 2" xfId="6946"/>
    <cellStyle name="Note 5 3 2 6 2 2" xfId="14216"/>
    <cellStyle name="Note 5 3 2 6 3" xfId="8528"/>
    <cellStyle name="Note 5 3 2 6 3 2" xfId="15749"/>
    <cellStyle name="Note 5 3 2 6 4" xfId="9088"/>
    <cellStyle name="Note 5 3 2 6 4 2" xfId="16258"/>
    <cellStyle name="Note 5 3 2 6 5" xfId="10154"/>
    <cellStyle name="Note 5 3 2 7" xfId="3495"/>
    <cellStyle name="Note 5 3 2 7 2" xfId="6947"/>
    <cellStyle name="Note 5 3 2 7 2 2" xfId="14217"/>
    <cellStyle name="Note 5 3 2 7 3" xfId="8529"/>
    <cellStyle name="Note 5 3 2 7 3 2" xfId="15750"/>
    <cellStyle name="Note 5 3 2 7 4" xfId="9089"/>
    <cellStyle name="Note 5 3 2 7 4 2" xfId="16259"/>
    <cellStyle name="Note 5 3 2 7 5" xfId="10873"/>
    <cellStyle name="Note 5 3 2 8" xfId="6941"/>
    <cellStyle name="Note 5 3 2 8 2" xfId="14211"/>
    <cellStyle name="Note 5 3 2 9" xfId="8523"/>
    <cellStyle name="Note 5 3 2 9 2" xfId="15744"/>
    <cellStyle name="Note 5 3 3" xfId="626"/>
    <cellStyle name="Note 5 3 3 10" xfId="9090"/>
    <cellStyle name="Note 5 3 3 10 2" xfId="16260"/>
    <cellStyle name="Note 5 3 3 11" xfId="9366"/>
    <cellStyle name="Note 5 3 3 2" xfId="999"/>
    <cellStyle name="Note 5 3 3 2 2" xfId="6949"/>
    <cellStyle name="Note 5 3 3 2 2 2" xfId="14219"/>
    <cellStyle name="Note 5 3 3 2 3" xfId="8531"/>
    <cellStyle name="Note 5 3 3 2 3 2" xfId="15752"/>
    <cellStyle name="Note 5 3 3 2 4" xfId="9091"/>
    <cellStyle name="Note 5 3 3 2 4 2" xfId="16261"/>
    <cellStyle name="Note 5 3 3 2 5" xfId="9628"/>
    <cellStyle name="Note 5 3 3 3" xfId="1444"/>
    <cellStyle name="Note 5 3 3 3 2" xfId="6950"/>
    <cellStyle name="Note 5 3 3 3 2 2" xfId="14220"/>
    <cellStyle name="Note 5 3 3 3 3" xfId="8532"/>
    <cellStyle name="Note 5 3 3 3 3 2" xfId="15753"/>
    <cellStyle name="Note 5 3 3 3 4" xfId="9092"/>
    <cellStyle name="Note 5 3 3 3 4 2" xfId="16262"/>
    <cellStyle name="Note 5 3 3 3 5" xfId="9826"/>
    <cellStyle name="Note 5 3 3 4" xfId="2660"/>
    <cellStyle name="Note 5 3 3 4 2" xfId="6951"/>
    <cellStyle name="Note 5 3 3 4 2 2" xfId="14221"/>
    <cellStyle name="Note 5 3 3 4 3" xfId="8533"/>
    <cellStyle name="Note 5 3 3 4 3 2" xfId="15754"/>
    <cellStyle name="Note 5 3 3 4 4" xfId="9093"/>
    <cellStyle name="Note 5 3 3 4 4 2" xfId="16263"/>
    <cellStyle name="Note 5 3 3 4 5" xfId="10353"/>
    <cellStyle name="Note 5 3 3 5" xfId="2323"/>
    <cellStyle name="Note 5 3 3 5 2" xfId="6952"/>
    <cellStyle name="Note 5 3 3 5 2 2" xfId="14222"/>
    <cellStyle name="Note 5 3 3 5 3" xfId="8534"/>
    <cellStyle name="Note 5 3 3 5 3 2" xfId="15755"/>
    <cellStyle name="Note 5 3 3 5 4" xfId="9094"/>
    <cellStyle name="Note 5 3 3 5 4 2" xfId="16264"/>
    <cellStyle name="Note 5 3 3 5 5" xfId="10042"/>
    <cellStyle name="Note 5 3 3 6" xfId="2433"/>
    <cellStyle name="Note 5 3 3 6 2" xfId="6953"/>
    <cellStyle name="Note 5 3 3 6 2 2" xfId="14223"/>
    <cellStyle name="Note 5 3 3 6 3" xfId="8535"/>
    <cellStyle name="Note 5 3 3 6 3 2" xfId="15756"/>
    <cellStyle name="Note 5 3 3 6 4" xfId="9095"/>
    <cellStyle name="Note 5 3 3 6 4 2" xfId="16265"/>
    <cellStyle name="Note 5 3 3 6 5" xfId="10140"/>
    <cellStyle name="Note 5 3 3 7" xfId="3527"/>
    <cellStyle name="Note 5 3 3 7 2" xfId="6954"/>
    <cellStyle name="Note 5 3 3 7 2 2" xfId="14224"/>
    <cellStyle name="Note 5 3 3 7 3" xfId="8536"/>
    <cellStyle name="Note 5 3 3 7 3 2" xfId="15757"/>
    <cellStyle name="Note 5 3 3 7 4" xfId="9096"/>
    <cellStyle name="Note 5 3 3 7 4 2" xfId="16266"/>
    <cellStyle name="Note 5 3 3 7 5" xfId="10903"/>
    <cellStyle name="Note 5 3 3 8" xfId="6948"/>
    <cellStyle name="Note 5 3 3 8 2" xfId="14218"/>
    <cellStyle name="Note 5 3 3 9" xfId="8530"/>
    <cellStyle name="Note 5 3 3 9 2" xfId="15751"/>
    <cellStyle name="Note 5 3 4" xfId="857"/>
    <cellStyle name="Note 5 3 4 2" xfId="6955"/>
    <cellStyle name="Note 5 3 4 2 2" xfId="14225"/>
    <cellStyle name="Note 5 3 4 3" xfId="8537"/>
    <cellStyle name="Note 5 3 4 3 2" xfId="15758"/>
    <cellStyle name="Note 5 3 4 4" xfId="9097"/>
    <cellStyle name="Note 5 3 4 4 2" xfId="16267"/>
    <cellStyle name="Note 5 3 4 5" xfId="9499"/>
    <cellStyle name="Note 5 3 5" xfId="1296"/>
    <cellStyle name="Note 5 3 5 2" xfId="6956"/>
    <cellStyle name="Note 5 3 5 2 2" xfId="14226"/>
    <cellStyle name="Note 5 3 5 3" xfId="8538"/>
    <cellStyle name="Note 5 3 5 3 2" xfId="15759"/>
    <cellStyle name="Note 5 3 5 4" xfId="9098"/>
    <cellStyle name="Note 5 3 5 4 2" xfId="16268"/>
    <cellStyle name="Note 5 3 5 5" xfId="9698"/>
    <cellStyle name="Note 5 3 6" xfId="2020"/>
    <cellStyle name="Note 5 3 7" xfId="2167"/>
    <cellStyle name="Note 5 3 8" xfId="2233"/>
    <cellStyle name="Note 5 3 9" xfId="2277"/>
    <cellStyle name="Note 5 4" xfId="504"/>
    <cellStyle name="Note 5 4 10" xfId="6961"/>
    <cellStyle name="Note 5 4 10 2" xfId="14231"/>
    <cellStyle name="Note 5 4 11" xfId="8543"/>
    <cellStyle name="Note 5 4 11 2" xfId="15764"/>
    <cellStyle name="Note 5 4 12" xfId="9099"/>
    <cellStyle name="Note 5 4 12 2" xfId="16269"/>
    <cellStyle name="Note 5 4 13" xfId="9259"/>
    <cellStyle name="Note 5 4 2" xfId="610"/>
    <cellStyle name="Note 5 4 2 10" xfId="9100"/>
    <cellStyle name="Note 5 4 2 10 2" xfId="16270"/>
    <cellStyle name="Note 5 4 2 11" xfId="9352"/>
    <cellStyle name="Note 5 4 2 2" xfId="983"/>
    <cellStyle name="Note 5 4 2 2 2" xfId="6963"/>
    <cellStyle name="Note 5 4 2 2 2 2" xfId="14233"/>
    <cellStyle name="Note 5 4 2 2 3" xfId="8545"/>
    <cellStyle name="Note 5 4 2 2 3 2" xfId="15766"/>
    <cellStyle name="Note 5 4 2 2 4" xfId="9101"/>
    <cellStyle name="Note 5 4 2 2 4 2" xfId="16271"/>
    <cellStyle name="Note 5 4 2 2 5" xfId="9614"/>
    <cellStyle name="Note 5 4 2 3" xfId="1430"/>
    <cellStyle name="Note 5 4 2 3 2" xfId="6964"/>
    <cellStyle name="Note 5 4 2 3 2 2" xfId="14234"/>
    <cellStyle name="Note 5 4 2 3 3" xfId="8546"/>
    <cellStyle name="Note 5 4 2 3 3 2" xfId="15767"/>
    <cellStyle name="Note 5 4 2 3 4" xfId="9102"/>
    <cellStyle name="Note 5 4 2 3 4 2" xfId="16272"/>
    <cellStyle name="Note 5 4 2 3 5" xfId="9812"/>
    <cellStyle name="Note 5 4 2 4" xfId="2644"/>
    <cellStyle name="Note 5 4 2 4 2" xfId="6965"/>
    <cellStyle name="Note 5 4 2 4 2 2" xfId="14235"/>
    <cellStyle name="Note 5 4 2 4 3" xfId="8547"/>
    <cellStyle name="Note 5 4 2 4 3 2" xfId="15768"/>
    <cellStyle name="Note 5 4 2 4 4" xfId="9103"/>
    <cellStyle name="Note 5 4 2 4 4 2" xfId="16273"/>
    <cellStyle name="Note 5 4 2 4 5" xfId="10337"/>
    <cellStyle name="Note 5 4 2 5" xfId="2334"/>
    <cellStyle name="Note 5 4 2 5 2" xfId="6966"/>
    <cellStyle name="Note 5 4 2 5 2 2" xfId="14236"/>
    <cellStyle name="Note 5 4 2 5 3" xfId="8548"/>
    <cellStyle name="Note 5 4 2 5 3 2" xfId="15769"/>
    <cellStyle name="Note 5 4 2 5 4" xfId="9104"/>
    <cellStyle name="Note 5 4 2 5 4 2" xfId="16274"/>
    <cellStyle name="Note 5 4 2 5 5" xfId="10053"/>
    <cellStyle name="Note 5 4 2 6" xfId="2447"/>
    <cellStyle name="Note 5 4 2 6 2" xfId="6967"/>
    <cellStyle name="Note 5 4 2 6 2 2" xfId="14237"/>
    <cellStyle name="Note 5 4 2 6 3" xfId="8549"/>
    <cellStyle name="Note 5 4 2 6 3 2" xfId="15770"/>
    <cellStyle name="Note 5 4 2 6 4" xfId="9105"/>
    <cellStyle name="Note 5 4 2 6 4 2" xfId="16275"/>
    <cellStyle name="Note 5 4 2 6 5" xfId="10152"/>
    <cellStyle name="Note 5 4 2 7" xfId="3511"/>
    <cellStyle name="Note 5 4 2 7 2" xfId="6968"/>
    <cellStyle name="Note 5 4 2 7 2 2" xfId="14238"/>
    <cellStyle name="Note 5 4 2 7 3" xfId="8550"/>
    <cellStyle name="Note 5 4 2 7 3 2" xfId="15771"/>
    <cellStyle name="Note 5 4 2 7 4" xfId="9106"/>
    <cellStyle name="Note 5 4 2 7 4 2" xfId="16276"/>
    <cellStyle name="Note 5 4 2 7 5" xfId="10889"/>
    <cellStyle name="Note 5 4 2 8" xfId="6962"/>
    <cellStyle name="Note 5 4 2 8 2" xfId="14232"/>
    <cellStyle name="Note 5 4 2 9" xfId="8544"/>
    <cellStyle name="Note 5 4 2 9 2" xfId="15765"/>
    <cellStyle name="Note 5 4 3" xfId="642"/>
    <cellStyle name="Note 5 4 3 10" xfId="9107"/>
    <cellStyle name="Note 5 4 3 10 2" xfId="16277"/>
    <cellStyle name="Note 5 4 3 11" xfId="9382"/>
    <cellStyle name="Note 5 4 3 2" xfId="1015"/>
    <cellStyle name="Note 5 4 3 2 2" xfId="6970"/>
    <cellStyle name="Note 5 4 3 2 2 2" xfId="14240"/>
    <cellStyle name="Note 5 4 3 2 3" xfId="8552"/>
    <cellStyle name="Note 5 4 3 2 3 2" xfId="15773"/>
    <cellStyle name="Note 5 4 3 2 4" xfId="9108"/>
    <cellStyle name="Note 5 4 3 2 4 2" xfId="16278"/>
    <cellStyle name="Note 5 4 3 2 5" xfId="9644"/>
    <cellStyle name="Note 5 4 3 3" xfId="1460"/>
    <cellStyle name="Note 5 4 3 3 2" xfId="6971"/>
    <cellStyle name="Note 5 4 3 3 2 2" xfId="14241"/>
    <cellStyle name="Note 5 4 3 3 3" xfId="8553"/>
    <cellStyle name="Note 5 4 3 3 3 2" xfId="15774"/>
    <cellStyle name="Note 5 4 3 3 4" xfId="9109"/>
    <cellStyle name="Note 5 4 3 3 4 2" xfId="16279"/>
    <cellStyle name="Note 5 4 3 3 5" xfId="9842"/>
    <cellStyle name="Note 5 4 3 4" xfId="2676"/>
    <cellStyle name="Note 5 4 3 4 2" xfId="6972"/>
    <cellStyle name="Note 5 4 3 4 2 2" xfId="14242"/>
    <cellStyle name="Note 5 4 3 4 3" xfId="8554"/>
    <cellStyle name="Note 5 4 3 4 3 2" xfId="15775"/>
    <cellStyle name="Note 5 4 3 4 4" xfId="9110"/>
    <cellStyle name="Note 5 4 3 4 4 2" xfId="16280"/>
    <cellStyle name="Note 5 4 3 4 5" xfId="10369"/>
    <cellStyle name="Note 5 4 3 5" xfId="2899"/>
    <cellStyle name="Note 5 4 3 5 2" xfId="6973"/>
    <cellStyle name="Note 5 4 3 5 2 2" xfId="14243"/>
    <cellStyle name="Note 5 4 3 5 3" xfId="8555"/>
    <cellStyle name="Note 5 4 3 5 3 2" xfId="15776"/>
    <cellStyle name="Note 5 4 3 5 4" xfId="9111"/>
    <cellStyle name="Note 5 4 3 5 4 2" xfId="16281"/>
    <cellStyle name="Note 5 4 3 5 5" xfId="10567"/>
    <cellStyle name="Note 5 4 3 6" xfId="3013"/>
    <cellStyle name="Note 5 4 3 6 2" xfId="6974"/>
    <cellStyle name="Note 5 4 3 6 2 2" xfId="14244"/>
    <cellStyle name="Note 5 4 3 6 3" xfId="8556"/>
    <cellStyle name="Note 5 4 3 6 3 2" xfId="15777"/>
    <cellStyle name="Note 5 4 3 6 4" xfId="9112"/>
    <cellStyle name="Note 5 4 3 6 4 2" xfId="16282"/>
    <cellStyle name="Note 5 4 3 6 5" xfId="10659"/>
    <cellStyle name="Note 5 4 3 7" xfId="3543"/>
    <cellStyle name="Note 5 4 3 7 2" xfId="6975"/>
    <cellStyle name="Note 5 4 3 7 2 2" xfId="14245"/>
    <cellStyle name="Note 5 4 3 7 3" xfId="8557"/>
    <cellStyle name="Note 5 4 3 7 3 2" xfId="15778"/>
    <cellStyle name="Note 5 4 3 7 4" xfId="9113"/>
    <cellStyle name="Note 5 4 3 7 4 2" xfId="16283"/>
    <cellStyle name="Note 5 4 3 7 5" xfId="10919"/>
    <cellStyle name="Note 5 4 3 8" xfId="6969"/>
    <cellStyle name="Note 5 4 3 8 2" xfId="14239"/>
    <cellStyle name="Note 5 4 3 9" xfId="8551"/>
    <cellStyle name="Note 5 4 3 9 2" xfId="15772"/>
    <cellStyle name="Note 5 4 4" xfId="882"/>
    <cellStyle name="Note 5 4 4 2" xfId="6976"/>
    <cellStyle name="Note 5 4 4 2 2" xfId="14246"/>
    <cellStyle name="Note 5 4 4 3" xfId="8558"/>
    <cellStyle name="Note 5 4 4 3 2" xfId="15779"/>
    <cellStyle name="Note 5 4 4 4" xfId="9114"/>
    <cellStyle name="Note 5 4 4 4 2" xfId="16284"/>
    <cellStyle name="Note 5 4 4 5" xfId="9518"/>
    <cellStyle name="Note 5 4 5" xfId="1323"/>
    <cellStyle name="Note 5 4 5 2" xfId="6977"/>
    <cellStyle name="Note 5 4 5 2 2" xfId="14247"/>
    <cellStyle name="Note 5 4 5 3" xfId="8559"/>
    <cellStyle name="Note 5 4 5 3 2" xfId="15780"/>
    <cellStyle name="Note 5 4 5 4" xfId="9115"/>
    <cellStyle name="Note 5 4 5 4 2" xfId="16285"/>
    <cellStyle name="Note 5 4 5 5" xfId="9714"/>
    <cellStyle name="Note 5 4 6" xfId="2533"/>
    <cellStyle name="Note 5 4 6 2" xfId="6978"/>
    <cellStyle name="Note 5 4 6 2 2" xfId="14248"/>
    <cellStyle name="Note 5 4 6 3" xfId="8560"/>
    <cellStyle name="Note 5 4 6 3 2" xfId="15781"/>
    <cellStyle name="Note 5 4 6 4" xfId="9116"/>
    <cellStyle name="Note 5 4 6 4 2" xfId="16286"/>
    <cellStyle name="Note 5 4 6 5" xfId="10228"/>
    <cellStyle name="Note 5 4 7" xfId="2390"/>
    <cellStyle name="Note 5 4 7 2" xfId="6979"/>
    <cellStyle name="Note 5 4 7 2 2" xfId="14249"/>
    <cellStyle name="Note 5 4 7 3" xfId="8561"/>
    <cellStyle name="Note 5 4 7 3 2" xfId="15782"/>
    <cellStyle name="Note 5 4 7 4" xfId="9117"/>
    <cellStyle name="Note 5 4 7 4 2" xfId="16287"/>
    <cellStyle name="Note 5 4 7 5" xfId="10107"/>
    <cellStyle name="Note 5 4 8" xfId="2836"/>
    <cellStyle name="Note 5 4 8 2" xfId="6980"/>
    <cellStyle name="Note 5 4 8 2 2" xfId="14250"/>
    <cellStyle name="Note 5 4 8 3" xfId="8562"/>
    <cellStyle name="Note 5 4 8 3 2" xfId="15783"/>
    <cellStyle name="Note 5 4 8 4" xfId="9118"/>
    <cellStyle name="Note 5 4 8 4 2" xfId="16288"/>
    <cellStyle name="Note 5 4 8 5" xfId="10513"/>
    <cellStyle name="Note 5 4 9" xfId="3407"/>
    <cellStyle name="Note 5 4 9 2" xfId="6981"/>
    <cellStyle name="Note 5 4 9 2 2" xfId="14251"/>
    <cellStyle name="Note 5 4 9 3" xfId="8563"/>
    <cellStyle name="Note 5 4 9 3 2" xfId="15784"/>
    <cellStyle name="Note 5 4 9 4" xfId="9119"/>
    <cellStyle name="Note 5 4 9 4 2" xfId="16289"/>
    <cellStyle name="Note 5 4 9 5" xfId="10791"/>
    <cellStyle name="Note 5 5" xfId="547"/>
    <cellStyle name="Note 5 5 10" xfId="9120"/>
    <cellStyle name="Note 5 5 10 2" xfId="16290"/>
    <cellStyle name="Note 5 5 11" xfId="9292"/>
    <cellStyle name="Note 5 5 2" xfId="921"/>
    <cellStyle name="Note 5 5 2 2" xfId="6983"/>
    <cellStyle name="Note 5 5 2 2 2" xfId="14253"/>
    <cellStyle name="Note 5 5 2 3" xfId="8565"/>
    <cellStyle name="Note 5 5 2 3 2" xfId="15786"/>
    <cellStyle name="Note 5 5 2 4" xfId="9121"/>
    <cellStyle name="Note 5 5 2 4 2" xfId="16291"/>
    <cellStyle name="Note 5 5 2 5" xfId="9554"/>
    <cellStyle name="Note 5 5 3" xfId="1363"/>
    <cellStyle name="Note 5 5 3 2" xfId="6984"/>
    <cellStyle name="Note 5 5 3 2 2" xfId="14254"/>
    <cellStyle name="Note 5 5 3 3" xfId="8566"/>
    <cellStyle name="Note 5 5 3 3 2" xfId="15787"/>
    <cellStyle name="Note 5 5 3 4" xfId="9122"/>
    <cellStyle name="Note 5 5 3 4 2" xfId="16292"/>
    <cellStyle name="Note 5 5 3 5" xfId="9748"/>
    <cellStyle name="Note 5 5 4" xfId="2577"/>
    <cellStyle name="Note 5 5 4 2" xfId="6985"/>
    <cellStyle name="Note 5 5 4 2 2" xfId="14255"/>
    <cellStyle name="Note 5 5 4 3" xfId="8567"/>
    <cellStyle name="Note 5 5 4 3 2" xfId="15788"/>
    <cellStyle name="Note 5 5 4 4" xfId="9123"/>
    <cellStyle name="Note 5 5 4 4 2" xfId="16293"/>
    <cellStyle name="Note 5 5 4 5" xfId="10272"/>
    <cellStyle name="Note 5 5 5" xfId="2370"/>
    <cellStyle name="Note 5 5 5 2" xfId="6986"/>
    <cellStyle name="Note 5 5 5 2 2" xfId="14256"/>
    <cellStyle name="Note 5 5 5 3" xfId="8568"/>
    <cellStyle name="Note 5 5 5 3 2" xfId="15789"/>
    <cellStyle name="Note 5 5 5 4" xfId="9124"/>
    <cellStyle name="Note 5 5 5 4 2" xfId="16294"/>
    <cellStyle name="Note 5 5 5 5" xfId="10087"/>
    <cellStyle name="Note 5 5 6" xfId="2865"/>
    <cellStyle name="Note 5 5 6 2" xfId="6987"/>
    <cellStyle name="Note 5 5 6 2 2" xfId="14257"/>
    <cellStyle name="Note 5 5 6 3" xfId="8569"/>
    <cellStyle name="Note 5 5 6 3 2" xfId="15790"/>
    <cellStyle name="Note 5 5 6 4" xfId="9125"/>
    <cellStyle name="Note 5 5 6 4 2" xfId="16295"/>
    <cellStyle name="Note 5 5 6 5" xfId="10537"/>
    <cellStyle name="Note 5 5 7" xfId="3445"/>
    <cellStyle name="Note 5 5 7 2" xfId="6988"/>
    <cellStyle name="Note 5 5 7 2 2" xfId="14258"/>
    <cellStyle name="Note 5 5 7 3" xfId="8570"/>
    <cellStyle name="Note 5 5 7 3 2" xfId="15791"/>
    <cellStyle name="Note 5 5 7 4" xfId="9126"/>
    <cellStyle name="Note 5 5 7 4 2" xfId="16296"/>
    <cellStyle name="Note 5 5 7 5" xfId="10825"/>
    <cellStyle name="Note 5 5 8" xfId="6982"/>
    <cellStyle name="Note 5 5 8 2" xfId="14252"/>
    <cellStyle name="Note 5 5 9" xfId="8564"/>
    <cellStyle name="Note 5 5 9 2" xfId="15785"/>
    <cellStyle name="Note 5 6" xfId="571"/>
    <cellStyle name="Note 5 6 10" xfId="9127"/>
    <cellStyle name="Note 5 6 10 2" xfId="16297"/>
    <cellStyle name="Note 5 6 11" xfId="9313"/>
    <cellStyle name="Note 5 6 2" xfId="944"/>
    <cellStyle name="Note 5 6 2 2" xfId="6990"/>
    <cellStyle name="Note 5 6 2 2 2" xfId="14260"/>
    <cellStyle name="Note 5 6 2 3" xfId="8572"/>
    <cellStyle name="Note 5 6 2 3 2" xfId="15793"/>
    <cellStyle name="Note 5 6 2 4" xfId="9128"/>
    <cellStyle name="Note 5 6 2 4 2" xfId="16298"/>
    <cellStyle name="Note 5 6 2 5" xfId="9575"/>
    <cellStyle name="Note 5 6 3" xfId="1389"/>
    <cellStyle name="Note 5 6 3 2" xfId="6991"/>
    <cellStyle name="Note 5 6 3 2 2" xfId="14261"/>
    <cellStyle name="Note 5 6 3 3" xfId="8573"/>
    <cellStyle name="Note 5 6 3 3 2" xfId="15794"/>
    <cellStyle name="Note 5 6 3 4" xfId="9129"/>
    <cellStyle name="Note 5 6 3 4 2" xfId="16299"/>
    <cellStyle name="Note 5 6 3 5" xfId="9771"/>
    <cellStyle name="Note 5 6 4" xfId="2603"/>
    <cellStyle name="Note 5 6 4 2" xfId="6992"/>
    <cellStyle name="Note 5 6 4 2 2" xfId="14262"/>
    <cellStyle name="Note 5 6 4 3" xfId="8574"/>
    <cellStyle name="Note 5 6 4 3 2" xfId="15795"/>
    <cellStyle name="Note 5 6 4 4" xfId="9130"/>
    <cellStyle name="Note 5 6 4 4 2" xfId="16300"/>
    <cellStyle name="Note 5 6 4 5" xfId="10296"/>
    <cellStyle name="Note 5 6 5" xfId="2296"/>
    <cellStyle name="Note 5 6 5 2" xfId="6993"/>
    <cellStyle name="Note 5 6 5 2 2" xfId="14263"/>
    <cellStyle name="Note 5 6 5 3" xfId="8575"/>
    <cellStyle name="Note 5 6 5 3 2" xfId="15796"/>
    <cellStyle name="Note 5 6 5 4" xfId="9131"/>
    <cellStyle name="Note 5 6 5 4 2" xfId="16301"/>
    <cellStyle name="Note 5 6 5 5" xfId="10016"/>
    <cellStyle name="Note 5 6 6" xfId="2722"/>
    <cellStyle name="Note 5 6 6 2" xfId="6994"/>
    <cellStyle name="Note 5 6 6 2 2" xfId="14264"/>
    <cellStyle name="Note 5 6 6 3" xfId="8576"/>
    <cellStyle name="Note 5 6 6 3 2" xfId="15797"/>
    <cellStyle name="Note 5 6 6 4" xfId="9132"/>
    <cellStyle name="Note 5 6 6 4 2" xfId="16302"/>
    <cellStyle name="Note 5 6 6 5" xfId="10413"/>
    <cellStyle name="Note 5 6 7" xfId="3470"/>
    <cellStyle name="Note 5 6 7 2" xfId="6995"/>
    <cellStyle name="Note 5 6 7 2 2" xfId="14265"/>
    <cellStyle name="Note 5 6 7 3" xfId="8577"/>
    <cellStyle name="Note 5 6 7 3 2" xfId="15798"/>
    <cellStyle name="Note 5 6 7 4" xfId="9133"/>
    <cellStyle name="Note 5 6 7 4 2" xfId="16303"/>
    <cellStyle name="Note 5 6 7 5" xfId="10848"/>
    <cellStyle name="Note 5 6 8" xfId="6989"/>
    <cellStyle name="Note 5 6 8 2" xfId="14259"/>
    <cellStyle name="Note 5 6 9" xfId="8571"/>
    <cellStyle name="Note 5 6 9 2" xfId="15792"/>
    <cellStyle name="Note 5 7" xfId="756"/>
    <cellStyle name="Note 5 7 2" xfId="6996"/>
    <cellStyle name="Note 5 7 2 2" xfId="14266"/>
    <cellStyle name="Note 5 7 3" xfId="8578"/>
    <cellStyle name="Note 5 7 3 2" xfId="15799"/>
    <cellStyle name="Note 5 7 4" xfId="9134"/>
    <cellStyle name="Note 5 7 4 2" xfId="16304"/>
    <cellStyle name="Note 5 7 5" xfId="9456"/>
    <cellStyle name="Note 5 8" xfId="745"/>
    <cellStyle name="Note 5 8 2" xfId="6997"/>
    <cellStyle name="Note 5 8 2 2" xfId="14267"/>
    <cellStyle name="Note 5 8 3" xfId="8579"/>
    <cellStyle name="Note 5 8 3 2" xfId="15800"/>
    <cellStyle name="Note 5 8 4" xfId="9135"/>
    <cellStyle name="Note 5 8 4 2" xfId="16305"/>
    <cellStyle name="Note 5 8 5" xfId="9454"/>
    <cellStyle name="Note 5 9" xfId="2018"/>
    <cellStyle name="Note 5 9 2" xfId="6998"/>
    <cellStyle name="Note 5 9 2 2" xfId="14268"/>
    <cellStyle name="Note 5 9 3" xfId="8580"/>
    <cellStyle name="Note 5 9 3 2" xfId="15801"/>
    <cellStyle name="Note 5 9 4" xfId="9136"/>
    <cellStyle name="Note 5 9 4 2" xfId="16306"/>
    <cellStyle name="Note 5 9 5" xfId="9942"/>
    <cellStyle name="Note 6" xfId="435"/>
    <cellStyle name="Note 7" xfId="528"/>
    <cellStyle name="Note 7 10" xfId="9137"/>
    <cellStyle name="Note 7 10 2" xfId="16307"/>
    <cellStyle name="Note 7 11" xfId="9278"/>
    <cellStyle name="Note 7 2" xfId="904"/>
    <cellStyle name="Note 7 2 2" xfId="7001"/>
    <cellStyle name="Note 7 2 2 2" xfId="14271"/>
    <cellStyle name="Note 7 2 3" xfId="8583"/>
    <cellStyle name="Note 7 2 3 2" xfId="15804"/>
    <cellStyle name="Note 7 2 4" xfId="9138"/>
    <cellStyle name="Note 7 2 4 2" xfId="16308"/>
    <cellStyle name="Note 7 2 5" xfId="9539"/>
    <cellStyle name="Note 7 3" xfId="1345"/>
    <cellStyle name="Note 7 3 2" xfId="7002"/>
    <cellStyle name="Note 7 3 2 2" xfId="14272"/>
    <cellStyle name="Note 7 3 3" xfId="8584"/>
    <cellStyle name="Note 7 3 3 2" xfId="15805"/>
    <cellStyle name="Note 7 3 4" xfId="9139"/>
    <cellStyle name="Note 7 3 4 2" xfId="16309"/>
    <cellStyle name="Note 7 3 5" xfId="9734"/>
    <cellStyle name="Note 7 4" xfId="2558"/>
    <cellStyle name="Note 7 4 2" xfId="7003"/>
    <cellStyle name="Note 7 4 2 2" xfId="14273"/>
    <cellStyle name="Note 7 4 3" xfId="8585"/>
    <cellStyle name="Note 7 4 3 2" xfId="15806"/>
    <cellStyle name="Note 7 4 4" xfId="9140"/>
    <cellStyle name="Note 7 4 4 2" xfId="16310"/>
    <cellStyle name="Note 7 4 5" xfId="10253"/>
    <cellStyle name="Note 7 5" xfId="2378"/>
    <cellStyle name="Note 7 5 2" xfId="7004"/>
    <cellStyle name="Note 7 5 2 2" xfId="14274"/>
    <cellStyle name="Note 7 5 3" xfId="8586"/>
    <cellStyle name="Note 7 5 3 2" xfId="15807"/>
    <cellStyle name="Note 7 5 4" xfId="9141"/>
    <cellStyle name="Note 7 5 4 2" xfId="16311"/>
    <cellStyle name="Note 7 5 5" xfId="10095"/>
    <cellStyle name="Note 7 6" xfId="2882"/>
    <cellStyle name="Note 7 6 2" xfId="7005"/>
    <cellStyle name="Note 7 6 2 2" xfId="14275"/>
    <cellStyle name="Note 7 6 3" xfId="8587"/>
    <cellStyle name="Note 7 6 3 2" xfId="15808"/>
    <cellStyle name="Note 7 6 4" xfId="9142"/>
    <cellStyle name="Note 7 6 4 2" xfId="16312"/>
    <cellStyle name="Note 7 6 5" xfId="10550"/>
    <cellStyle name="Note 7 7" xfId="3430"/>
    <cellStyle name="Note 7 7 2" xfId="7006"/>
    <cellStyle name="Note 7 7 2 2" xfId="14276"/>
    <cellStyle name="Note 7 7 3" xfId="8588"/>
    <cellStyle name="Note 7 7 3 2" xfId="15809"/>
    <cellStyle name="Note 7 7 4" xfId="9143"/>
    <cellStyle name="Note 7 7 4 2" xfId="16313"/>
    <cellStyle name="Note 7 7 5" xfId="10811"/>
    <cellStyle name="Note 7 8" xfId="7000"/>
    <cellStyle name="Note 7 8 2" xfId="14270"/>
    <cellStyle name="Note 7 9" xfId="8582"/>
    <cellStyle name="Note 7 9 2" xfId="15803"/>
    <cellStyle name="Note 8" xfId="575"/>
    <cellStyle name="Note 8 10" xfId="9144"/>
    <cellStyle name="Note 8 10 2" xfId="16314"/>
    <cellStyle name="Note 8 11" xfId="9317"/>
    <cellStyle name="Note 8 2" xfId="948"/>
    <cellStyle name="Note 8 2 2" xfId="7008"/>
    <cellStyle name="Note 8 2 2 2" xfId="14278"/>
    <cellStyle name="Note 8 2 3" xfId="8590"/>
    <cellStyle name="Note 8 2 3 2" xfId="15811"/>
    <cellStyle name="Note 8 2 4" xfId="9145"/>
    <cellStyle name="Note 8 2 4 2" xfId="16315"/>
    <cellStyle name="Note 8 2 5" xfId="9579"/>
    <cellStyle name="Note 8 3" xfId="1393"/>
    <cellStyle name="Note 8 3 2" xfId="7009"/>
    <cellStyle name="Note 8 3 2 2" xfId="14279"/>
    <cellStyle name="Note 8 3 3" xfId="8591"/>
    <cellStyle name="Note 8 3 3 2" xfId="15812"/>
    <cellStyle name="Note 8 3 4" xfId="9146"/>
    <cellStyle name="Note 8 3 4 2" xfId="16316"/>
    <cellStyle name="Note 8 3 5" xfId="9775"/>
    <cellStyle name="Note 8 4" xfId="2607"/>
    <cellStyle name="Note 8 4 2" xfId="7010"/>
    <cellStyle name="Note 8 4 2 2" xfId="14280"/>
    <cellStyle name="Note 8 4 3" xfId="8592"/>
    <cellStyle name="Note 8 4 3 2" xfId="15813"/>
    <cellStyle name="Note 8 4 4" xfId="9147"/>
    <cellStyle name="Note 8 4 4 2" xfId="16317"/>
    <cellStyle name="Note 8 4 5" xfId="10300"/>
    <cellStyle name="Note 8 5" xfId="2319"/>
    <cellStyle name="Note 8 5 2" xfId="7011"/>
    <cellStyle name="Note 8 5 2 2" xfId="14281"/>
    <cellStyle name="Note 8 5 3" xfId="8593"/>
    <cellStyle name="Note 8 5 3 2" xfId="15814"/>
    <cellStyle name="Note 8 5 4" xfId="9148"/>
    <cellStyle name="Note 8 5 4 2" xfId="16318"/>
    <cellStyle name="Note 8 5 5" xfId="10039"/>
    <cellStyle name="Note 8 6" xfId="2530"/>
    <cellStyle name="Note 8 6 2" xfId="7012"/>
    <cellStyle name="Note 8 6 2 2" xfId="14282"/>
    <cellStyle name="Note 8 6 3" xfId="8594"/>
    <cellStyle name="Note 8 6 3 2" xfId="15815"/>
    <cellStyle name="Note 8 6 4" xfId="9149"/>
    <cellStyle name="Note 8 6 4 2" xfId="16319"/>
    <cellStyle name="Note 8 6 5" xfId="10225"/>
    <cellStyle name="Note 8 7" xfId="3474"/>
    <cellStyle name="Note 8 7 2" xfId="7013"/>
    <cellStyle name="Note 8 7 2 2" xfId="14283"/>
    <cellStyle name="Note 8 7 3" xfId="8595"/>
    <cellStyle name="Note 8 7 3 2" xfId="15816"/>
    <cellStyle name="Note 8 7 4" xfId="9150"/>
    <cellStyle name="Note 8 7 4 2" xfId="16320"/>
    <cellStyle name="Note 8 7 5" xfId="10852"/>
    <cellStyle name="Note 8 8" xfId="7007"/>
    <cellStyle name="Note 8 8 2" xfId="14277"/>
    <cellStyle name="Note 8 9" xfId="8589"/>
    <cellStyle name="Note 8 9 2" xfId="15810"/>
    <cellStyle name="Note 9" xfId="649"/>
    <cellStyle name="Note 9 10" xfId="9151"/>
    <cellStyle name="Note 9 10 2" xfId="16321"/>
    <cellStyle name="Note 9 11" xfId="9389"/>
    <cellStyle name="Note 9 2" xfId="1019"/>
    <cellStyle name="Note 9 2 2" xfId="7015"/>
    <cellStyle name="Note 9 2 2 2" xfId="14285"/>
    <cellStyle name="Note 9 2 3" xfId="8597"/>
    <cellStyle name="Note 9 2 3 2" xfId="15818"/>
    <cellStyle name="Note 9 2 4" xfId="9152"/>
    <cellStyle name="Note 9 2 4 2" xfId="16322"/>
    <cellStyle name="Note 9 2 5" xfId="9648"/>
    <cellStyle name="Note 9 3" xfId="1467"/>
    <cellStyle name="Note 9 3 2" xfId="7016"/>
    <cellStyle name="Note 9 3 2 2" xfId="14286"/>
    <cellStyle name="Note 9 3 3" xfId="8598"/>
    <cellStyle name="Note 9 3 3 2" xfId="15819"/>
    <cellStyle name="Note 9 3 4" xfId="9153"/>
    <cellStyle name="Note 9 3 4 2" xfId="16323"/>
    <cellStyle name="Note 9 3 5" xfId="9849"/>
    <cellStyle name="Note 9 4" xfId="2683"/>
    <cellStyle name="Note 9 4 2" xfId="7017"/>
    <cellStyle name="Note 9 4 2 2" xfId="14287"/>
    <cellStyle name="Note 9 4 3" xfId="8599"/>
    <cellStyle name="Note 9 4 3 2" xfId="15820"/>
    <cellStyle name="Note 9 4 4" xfId="9154"/>
    <cellStyle name="Note 9 4 4 2" xfId="16324"/>
    <cellStyle name="Note 9 4 5" xfId="10376"/>
    <cellStyle name="Note 9 5" xfId="2906"/>
    <cellStyle name="Note 9 5 2" xfId="7018"/>
    <cellStyle name="Note 9 5 2 2" xfId="14288"/>
    <cellStyle name="Note 9 5 3" xfId="8600"/>
    <cellStyle name="Note 9 5 3 2" xfId="15821"/>
    <cellStyle name="Note 9 5 4" xfId="9155"/>
    <cellStyle name="Note 9 5 4 2" xfId="16325"/>
    <cellStyle name="Note 9 5 5" xfId="10574"/>
    <cellStyle name="Note 9 6" xfId="3020"/>
    <cellStyle name="Note 9 6 2" xfId="7019"/>
    <cellStyle name="Note 9 6 2 2" xfId="14289"/>
    <cellStyle name="Note 9 6 3" xfId="8601"/>
    <cellStyle name="Note 9 6 3 2" xfId="15822"/>
    <cellStyle name="Note 9 6 4" xfId="9156"/>
    <cellStyle name="Note 9 6 4 2" xfId="16326"/>
    <cellStyle name="Note 9 6 5" xfId="10666"/>
    <cellStyle name="Note 9 7" xfId="3550"/>
    <cellStyle name="Note 9 7 2" xfId="7020"/>
    <cellStyle name="Note 9 7 2 2" xfId="14290"/>
    <cellStyle name="Note 9 7 3" xfId="8602"/>
    <cellStyle name="Note 9 7 3 2" xfId="15823"/>
    <cellStyle name="Note 9 7 4" xfId="9157"/>
    <cellStyle name="Note 9 7 4 2" xfId="16327"/>
    <cellStyle name="Note 9 7 5" xfId="10926"/>
    <cellStyle name="Note 9 8" xfId="7014"/>
    <cellStyle name="Note 9 8 2" xfId="14284"/>
    <cellStyle name="Note 9 9" xfId="8596"/>
    <cellStyle name="Note 9 9 2" xfId="15817"/>
    <cellStyle name="Output" xfId="6" builtinId="21" customBuiltin="1"/>
    <cellStyle name="Output 10" xfId="1663"/>
    <cellStyle name="Output 2" xfId="389"/>
    <cellStyle name="Output 2 2" xfId="2023"/>
    <cellStyle name="Output 2 3" xfId="2024"/>
    <cellStyle name="Output 3" xfId="390"/>
    <cellStyle name="Output 3 2" xfId="2026"/>
    <cellStyle name="Output 3 3" xfId="2027"/>
    <cellStyle name="Output 4" xfId="454"/>
    <cellStyle name="Output 4 2" xfId="2029"/>
    <cellStyle name="Output 5" xfId="1320"/>
    <cellStyle name="Output 5 2" xfId="2030"/>
    <cellStyle name="Output 5 3" xfId="2174"/>
    <cellStyle name="Output 5 4" xfId="2239"/>
    <cellStyle name="Output 5 5" xfId="2278"/>
    <cellStyle name="Output 6" xfId="1324"/>
    <cellStyle name="Output 7" xfId="842"/>
    <cellStyle name="Output 8" xfId="878"/>
    <cellStyle name="Output 9" xfId="1623"/>
    <cellStyle name="Percent" xfId="1" builtinId="5"/>
    <cellStyle name="Title 10" xfId="1664"/>
    <cellStyle name="Title 11" xfId="3078"/>
    <cellStyle name="Title 12" xfId="3155"/>
    <cellStyle name="Title 13" xfId="3303"/>
    <cellStyle name="Title 2" xfId="391"/>
    <cellStyle name="Title 2 2" xfId="392"/>
    <cellStyle name="Title 2 3" xfId="2033"/>
    <cellStyle name="Title 2 4" xfId="3079"/>
    <cellStyle name="Title 2 5" xfId="3115"/>
    <cellStyle name="Title 2 6" xfId="3336"/>
    <cellStyle name="Title 3" xfId="393"/>
    <cellStyle name="Title 3 2" xfId="2035"/>
    <cellStyle name="Title 3 3" xfId="2036"/>
    <cellStyle name="Title 4" xfId="453"/>
    <cellStyle name="Title 4 2" xfId="2038"/>
    <cellStyle name="Title 5" xfId="1293"/>
    <cellStyle name="Title 5 2" xfId="2039"/>
    <cellStyle name="Title 5 3" xfId="2180"/>
    <cellStyle name="Title 5 4" xfId="2245"/>
    <cellStyle name="Title 5 5" xfId="2279"/>
    <cellStyle name="Title 6" xfId="1577"/>
    <cellStyle name="Title 7" xfId="1289"/>
    <cellStyle name="Title 8" xfId="1302"/>
    <cellStyle name="Title 9" xfId="1624"/>
    <cellStyle name="Total 10" xfId="1665"/>
    <cellStyle name="Total 11" xfId="3080"/>
    <cellStyle name="Total 12" xfId="3265"/>
    <cellStyle name="Total 13" xfId="3312"/>
    <cellStyle name="Total 2" xfId="394"/>
    <cellStyle name="Total 2 2" xfId="395"/>
    <cellStyle name="Total 2 3" xfId="2042"/>
    <cellStyle name="Total 2 4" xfId="3081"/>
    <cellStyle name="Total 2 5" xfId="3263"/>
    <cellStyle name="Total 2 6" xfId="3337"/>
    <cellStyle name="Total 3" xfId="396"/>
    <cellStyle name="Total 3 2" xfId="2043"/>
    <cellStyle name="Total 3 3" xfId="2044"/>
    <cellStyle name="Total 4" xfId="433"/>
    <cellStyle name="Total 4 2" xfId="2045"/>
    <cellStyle name="Total 5" xfId="1522"/>
    <cellStyle name="Total 5 2" xfId="2046"/>
    <cellStyle name="Total 5 3" xfId="2185"/>
    <cellStyle name="Total 5 4" xfId="2250"/>
    <cellStyle name="Total 5 5" xfId="2280"/>
    <cellStyle name="Total 6" xfId="1303"/>
    <cellStyle name="Total 7" xfId="709"/>
    <cellStyle name="Total 8" xfId="985"/>
    <cellStyle name="Total 9" xfId="1625"/>
    <cellStyle name="Warning Text 10" xfId="1666"/>
    <cellStyle name="Warning Text 11" xfId="3082"/>
    <cellStyle name="Warning Text 12" xfId="3255"/>
    <cellStyle name="Warning Text 13" xfId="3309"/>
    <cellStyle name="Warning Text 2" xfId="397"/>
    <cellStyle name="Warning Text 2 2" xfId="398"/>
    <cellStyle name="Warning Text 2 3" xfId="2047"/>
    <cellStyle name="Warning Text 2 4" xfId="3083"/>
    <cellStyle name="Warning Text 2 5" xfId="3212"/>
    <cellStyle name="Warning Text 2 6" xfId="3338"/>
    <cellStyle name="Warning Text 3" xfId="399"/>
    <cellStyle name="Warning Text 3 2" xfId="2049"/>
    <cellStyle name="Warning Text 3 3" xfId="2050"/>
    <cellStyle name="Warning Text 4" xfId="452"/>
    <cellStyle name="Warning Text 4 2" xfId="2051"/>
    <cellStyle name="Warning Text 5" xfId="1523"/>
    <cellStyle name="Warning Text 5 2" xfId="2052"/>
    <cellStyle name="Warning Text 5 3" xfId="2189"/>
    <cellStyle name="Warning Text 5 4" xfId="2253"/>
    <cellStyle name="Warning Text 5 5" xfId="2281"/>
    <cellStyle name="Warning Text 6" xfId="1575"/>
    <cellStyle name="Warning Text 7" xfId="748"/>
    <cellStyle name="Warning Text 8" xfId="801"/>
    <cellStyle name="Warning Text 9" xfId="16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cats</a:t>
            </a:r>
          </a:p>
        </c:rich>
      </c:tx>
      <c:layout>
        <c:manualLayout>
          <c:xMode val="edge"/>
          <c:yMode val="edge"/>
          <c:x val="0.28135931758530186"/>
          <c:y val="2.3486499741165571E-2"/>
        </c:manualLayout>
      </c:layout>
      <c:overlay val="0"/>
    </c:title>
    <c:autoTitleDeleted val="0"/>
    <c:plotArea>
      <c:layout>
        <c:manualLayout>
          <c:layoutTarget val="inner"/>
          <c:xMode val="edge"/>
          <c:yMode val="edge"/>
          <c:x val="0.15507864148560374"/>
          <c:y val="0.22813966436013683"/>
          <c:w val="0.54008402867552008"/>
          <c:h val="0.57730901535035395"/>
        </c:manualLayout>
      </c:layout>
      <c:lineChart>
        <c:grouping val="standard"/>
        <c:varyColors val="0"/>
        <c:ser>
          <c:idx val="1"/>
          <c:order val="0"/>
          <c:tx>
            <c:strRef>
              <c:f>all!$A$4</c:f>
              <c:strCache>
                <c:ptCount val="1"/>
                <c:pt idx="0">
                  <c:v>cats in</c:v>
                </c:pt>
              </c:strCache>
            </c:strRef>
          </c:tx>
          <c:spPr>
            <a:ln>
              <a:solidFill>
                <a:srgbClr val="7030A0"/>
              </a:solidFill>
            </a:ln>
          </c:spPr>
          <c:marker>
            <c:symbol val="none"/>
          </c:marker>
          <c:cat>
            <c:numRef>
              <c:f>all!$B$2:$G$2</c:f>
              <c:numCache>
                <c:formatCode>General</c:formatCode>
                <c:ptCount val="6"/>
                <c:pt idx="0">
                  <c:v>2008</c:v>
                </c:pt>
                <c:pt idx="1">
                  <c:v>2009</c:v>
                </c:pt>
                <c:pt idx="2">
                  <c:v>2010</c:v>
                </c:pt>
                <c:pt idx="3">
                  <c:v>2011</c:v>
                </c:pt>
                <c:pt idx="4">
                  <c:v>2012</c:v>
                </c:pt>
                <c:pt idx="5">
                  <c:v>2013</c:v>
                </c:pt>
              </c:numCache>
            </c:numRef>
          </c:cat>
          <c:val>
            <c:numRef>
              <c:f>all!$B$4:$G$4</c:f>
              <c:numCache>
                <c:formatCode>General</c:formatCode>
                <c:ptCount val="6"/>
                <c:pt idx="0">
                  <c:v>6669</c:v>
                </c:pt>
                <c:pt idx="1">
                  <c:v>8747</c:v>
                </c:pt>
                <c:pt idx="2">
                  <c:v>7768</c:v>
                </c:pt>
                <c:pt idx="3">
                  <c:v>6931</c:v>
                </c:pt>
                <c:pt idx="4">
                  <c:v>4959</c:v>
                </c:pt>
              </c:numCache>
            </c:numRef>
          </c:val>
          <c:smooth val="0"/>
        </c:ser>
        <c:ser>
          <c:idx val="2"/>
          <c:order val="1"/>
          <c:tx>
            <c:strRef>
              <c:f>all!$A$5</c:f>
              <c:strCache>
                <c:ptCount val="1"/>
                <c:pt idx="0">
                  <c:v>cats euthanized</c:v>
                </c:pt>
              </c:strCache>
            </c:strRef>
          </c:tx>
          <c:spPr>
            <a:ln>
              <a:solidFill>
                <a:srgbClr val="FF0000"/>
              </a:solidFill>
            </a:ln>
          </c:spPr>
          <c:marker>
            <c:symbol val="none"/>
          </c:marker>
          <c:cat>
            <c:numRef>
              <c:f>all!$B$2:$G$2</c:f>
              <c:numCache>
                <c:formatCode>General</c:formatCode>
                <c:ptCount val="6"/>
                <c:pt idx="0">
                  <c:v>2008</c:v>
                </c:pt>
                <c:pt idx="1">
                  <c:v>2009</c:v>
                </c:pt>
                <c:pt idx="2">
                  <c:v>2010</c:v>
                </c:pt>
                <c:pt idx="3">
                  <c:v>2011</c:v>
                </c:pt>
                <c:pt idx="4">
                  <c:v>2012</c:v>
                </c:pt>
                <c:pt idx="5">
                  <c:v>2013</c:v>
                </c:pt>
              </c:numCache>
            </c:numRef>
          </c:cat>
          <c:val>
            <c:numRef>
              <c:f>all!$B$5:$G$5</c:f>
              <c:numCache>
                <c:formatCode>General</c:formatCode>
                <c:ptCount val="6"/>
                <c:pt idx="0">
                  <c:v>4197</c:v>
                </c:pt>
                <c:pt idx="1">
                  <c:v>6098</c:v>
                </c:pt>
                <c:pt idx="2">
                  <c:v>4295</c:v>
                </c:pt>
                <c:pt idx="3">
                  <c:v>3439</c:v>
                </c:pt>
                <c:pt idx="4">
                  <c:v>564</c:v>
                </c:pt>
              </c:numCache>
            </c:numRef>
          </c:val>
          <c:smooth val="0"/>
        </c:ser>
        <c:ser>
          <c:idx val="0"/>
          <c:order val="2"/>
          <c:tx>
            <c:strRef>
              <c:f>all!$A$6</c:f>
              <c:strCache>
                <c:ptCount val="1"/>
                <c:pt idx="0">
                  <c:v>cats s/n</c:v>
                </c:pt>
              </c:strCache>
            </c:strRef>
          </c:tx>
          <c:spPr>
            <a:ln>
              <a:solidFill>
                <a:srgbClr val="00B050"/>
              </a:solidFill>
            </a:ln>
          </c:spPr>
          <c:marker>
            <c:symbol val="square"/>
            <c:size val="5"/>
            <c:spPr>
              <a:solidFill>
                <a:srgbClr val="00B050"/>
              </a:solidFill>
            </c:spPr>
          </c:marker>
          <c:cat>
            <c:numRef>
              <c:f>all!$B$2:$G$2</c:f>
              <c:numCache>
                <c:formatCode>General</c:formatCode>
                <c:ptCount val="6"/>
                <c:pt idx="0">
                  <c:v>2008</c:v>
                </c:pt>
                <c:pt idx="1">
                  <c:v>2009</c:v>
                </c:pt>
                <c:pt idx="2">
                  <c:v>2010</c:v>
                </c:pt>
                <c:pt idx="3">
                  <c:v>2011</c:v>
                </c:pt>
                <c:pt idx="4">
                  <c:v>2012</c:v>
                </c:pt>
                <c:pt idx="5">
                  <c:v>2013</c:v>
                </c:pt>
              </c:numCache>
            </c:numRef>
          </c:cat>
          <c:val>
            <c:numRef>
              <c:f>all!$B$6:$G$6</c:f>
              <c:numCache>
                <c:formatCode>General</c:formatCode>
                <c:ptCount val="6"/>
                <c:pt idx="0">
                  <c:v>2649</c:v>
                </c:pt>
                <c:pt idx="1">
                  <c:v>1838</c:v>
                </c:pt>
                <c:pt idx="2">
                  <c:v>6721</c:v>
                </c:pt>
                <c:pt idx="3">
                  <c:v>8235</c:v>
                </c:pt>
                <c:pt idx="4">
                  <c:v>3526</c:v>
                </c:pt>
              </c:numCache>
            </c:numRef>
          </c:val>
          <c:smooth val="0"/>
        </c:ser>
        <c:dLbls>
          <c:showLegendKey val="0"/>
          <c:showVal val="0"/>
          <c:showCatName val="0"/>
          <c:showSerName val="0"/>
          <c:showPercent val="0"/>
          <c:showBubbleSize val="0"/>
        </c:dLbls>
        <c:smooth val="0"/>
        <c:axId val="253765840"/>
        <c:axId val="253766400"/>
      </c:lineChart>
      <c:catAx>
        <c:axId val="253765840"/>
        <c:scaling>
          <c:orientation val="minMax"/>
        </c:scaling>
        <c:delete val="0"/>
        <c:axPos val="b"/>
        <c:numFmt formatCode="General" sourceLinked="1"/>
        <c:majorTickMark val="out"/>
        <c:minorTickMark val="none"/>
        <c:tickLblPos val="nextTo"/>
        <c:txPr>
          <a:bodyPr rot="2700000"/>
          <a:lstStyle/>
          <a:p>
            <a:pPr>
              <a:defRPr/>
            </a:pPr>
            <a:endParaRPr lang="en-US"/>
          </a:p>
        </c:txPr>
        <c:crossAx val="253766400"/>
        <c:crosses val="autoZero"/>
        <c:auto val="1"/>
        <c:lblAlgn val="ctr"/>
        <c:lblOffset val="100"/>
        <c:noMultiLvlLbl val="0"/>
      </c:catAx>
      <c:valAx>
        <c:axId val="253766400"/>
        <c:scaling>
          <c:orientation val="minMax"/>
        </c:scaling>
        <c:delete val="0"/>
        <c:axPos val="l"/>
        <c:majorGridlines/>
        <c:numFmt formatCode="General" sourceLinked="1"/>
        <c:majorTickMark val="out"/>
        <c:minorTickMark val="none"/>
        <c:tickLblPos val="nextTo"/>
        <c:crossAx val="253765840"/>
        <c:crosses val="autoZero"/>
        <c:crossBetween val="between"/>
      </c:valAx>
    </c:plotArea>
    <c:legend>
      <c:legendPos val="r"/>
      <c:layout>
        <c:manualLayout>
          <c:xMode val="edge"/>
          <c:yMode val="edge"/>
          <c:x val="0.6801380237918021"/>
          <c:y val="0.31155177971174658"/>
          <c:w val="0.31208818114153647"/>
          <c:h val="0.42369065708891651"/>
        </c:manualLayout>
      </c:layout>
      <c:overlay val="0"/>
    </c:legend>
    <c:plotVisOnly val="1"/>
    <c:dispBlanksAs val="span"/>
    <c:showDLblsOverMax val="0"/>
  </c:chart>
  <c:printSettings>
    <c:headerFooter/>
    <c:pageMargins b="0.75000000000000444" l="0.70000000000000062" r="0.70000000000000062" t="0.750000000000004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nchor="t" anchorCtr="0"/>
          <a:lstStyle/>
          <a:p>
            <a:pPr>
              <a:defRPr/>
            </a:pPr>
            <a:r>
              <a:rPr lang="en-US"/>
              <a:t>dogs</a:t>
            </a:r>
          </a:p>
        </c:rich>
      </c:tx>
      <c:layout>
        <c:manualLayout>
          <c:xMode val="edge"/>
          <c:yMode val="edge"/>
          <c:x val="0.23302551335494828"/>
          <c:y val="4.3346665000208305E-2"/>
        </c:manualLayout>
      </c:layout>
      <c:overlay val="0"/>
    </c:title>
    <c:autoTitleDeleted val="0"/>
    <c:plotArea>
      <c:layout>
        <c:manualLayout>
          <c:layoutTarget val="inner"/>
          <c:xMode val="edge"/>
          <c:yMode val="edge"/>
          <c:x val="0.16302427821522308"/>
          <c:y val="0.26385248609658057"/>
          <c:w val="0.52373654855643048"/>
          <c:h val="0.52159664482499124"/>
        </c:manualLayout>
      </c:layout>
      <c:lineChart>
        <c:grouping val="standard"/>
        <c:varyColors val="0"/>
        <c:ser>
          <c:idx val="0"/>
          <c:order val="0"/>
          <c:tx>
            <c:strRef>
              <c:f>all!$A$10</c:f>
              <c:strCache>
                <c:ptCount val="1"/>
                <c:pt idx="0">
                  <c:v>dogs in</c:v>
                </c:pt>
              </c:strCache>
            </c:strRef>
          </c:tx>
          <c:spPr>
            <a:ln>
              <a:solidFill>
                <a:srgbClr val="7030A0"/>
              </a:solidFill>
            </a:ln>
          </c:spPr>
          <c:marker>
            <c:symbol val="none"/>
          </c:marker>
          <c:cat>
            <c:numRef>
              <c:f>all!$B$2:$H$2</c:f>
              <c:numCache>
                <c:formatCode>General</c:formatCode>
                <c:ptCount val="7"/>
                <c:pt idx="0">
                  <c:v>2008</c:v>
                </c:pt>
                <c:pt idx="1">
                  <c:v>2009</c:v>
                </c:pt>
                <c:pt idx="2">
                  <c:v>2010</c:v>
                </c:pt>
                <c:pt idx="3">
                  <c:v>2011</c:v>
                </c:pt>
                <c:pt idx="4">
                  <c:v>2012</c:v>
                </c:pt>
                <c:pt idx="5">
                  <c:v>2013</c:v>
                </c:pt>
              </c:numCache>
            </c:numRef>
          </c:cat>
          <c:val>
            <c:numRef>
              <c:f>all!$B$10:$H$10</c:f>
              <c:numCache>
                <c:formatCode>General</c:formatCode>
                <c:ptCount val="7"/>
                <c:pt idx="0">
                  <c:v>6981</c:v>
                </c:pt>
                <c:pt idx="1">
                  <c:v>7943</c:v>
                </c:pt>
                <c:pt idx="2">
                  <c:v>8839</c:v>
                </c:pt>
                <c:pt idx="3">
                  <c:v>8812</c:v>
                </c:pt>
                <c:pt idx="4">
                  <c:v>12619</c:v>
                </c:pt>
              </c:numCache>
            </c:numRef>
          </c:val>
          <c:smooth val="0"/>
        </c:ser>
        <c:ser>
          <c:idx val="1"/>
          <c:order val="1"/>
          <c:tx>
            <c:strRef>
              <c:f>all!$A$11</c:f>
              <c:strCache>
                <c:ptCount val="1"/>
                <c:pt idx="0">
                  <c:v>dogs euthanized</c:v>
                </c:pt>
              </c:strCache>
            </c:strRef>
          </c:tx>
          <c:spPr>
            <a:ln>
              <a:solidFill>
                <a:srgbClr val="FF0000"/>
              </a:solidFill>
            </a:ln>
          </c:spPr>
          <c:marker>
            <c:symbol val="none"/>
          </c:marker>
          <c:cat>
            <c:numRef>
              <c:f>all!$B$2:$H$2</c:f>
              <c:numCache>
                <c:formatCode>General</c:formatCode>
                <c:ptCount val="7"/>
                <c:pt idx="0">
                  <c:v>2008</c:v>
                </c:pt>
                <c:pt idx="1">
                  <c:v>2009</c:v>
                </c:pt>
                <c:pt idx="2">
                  <c:v>2010</c:v>
                </c:pt>
                <c:pt idx="3">
                  <c:v>2011</c:v>
                </c:pt>
                <c:pt idx="4">
                  <c:v>2012</c:v>
                </c:pt>
                <c:pt idx="5">
                  <c:v>2013</c:v>
                </c:pt>
              </c:numCache>
            </c:numRef>
          </c:cat>
          <c:val>
            <c:numRef>
              <c:f>all!$B$11:$H$11</c:f>
              <c:numCache>
                <c:formatCode>General</c:formatCode>
                <c:ptCount val="7"/>
                <c:pt idx="0">
                  <c:v>2400</c:v>
                </c:pt>
                <c:pt idx="1">
                  <c:v>2869</c:v>
                </c:pt>
                <c:pt idx="2">
                  <c:v>2653</c:v>
                </c:pt>
                <c:pt idx="3">
                  <c:v>2326</c:v>
                </c:pt>
                <c:pt idx="4">
                  <c:v>1332</c:v>
                </c:pt>
              </c:numCache>
            </c:numRef>
          </c:val>
          <c:smooth val="0"/>
        </c:ser>
        <c:ser>
          <c:idx val="2"/>
          <c:order val="2"/>
          <c:tx>
            <c:strRef>
              <c:f>all!$A$12</c:f>
              <c:strCache>
                <c:ptCount val="1"/>
                <c:pt idx="0">
                  <c:v>dogs s/n</c:v>
                </c:pt>
              </c:strCache>
            </c:strRef>
          </c:tx>
          <c:spPr>
            <a:ln>
              <a:solidFill>
                <a:srgbClr val="00B050"/>
              </a:solidFill>
            </a:ln>
          </c:spPr>
          <c:marker>
            <c:symbol val="square"/>
            <c:size val="5"/>
            <c:spPr>
              <a:solidFill>
                <a:srgbClr val="00B050"/>
              </a:solidFill>
            </c:spPr>
          </c:marker>
          <c:cat>
            <c:numRef>
              <c:f>all!$B$2:$H$2</c:f>
              <c:numCache>
                <c:formatCode>General</c:formatCode>
                <c:ptCount val="7"/>
                <c:pt idx="0">
                  <c:v>2008</c:v>
                </c:pt>
                <c:pt idx="1">
                  <c:v>2009</c:v>
                </c:pt>
                <c:pt idx="2">
                  <c:v>2010</c:v>
                </c:pt>
                <c:pt idx="3">
                  <c:v>2011</c:v>
                </c:pt>
                <c:pt idx="4">
                  <c:v>2012</c:v>
                </c:pt>
                <c:pt idx="5">
                  <c:v>2013</c:v>
                </c:pt>
              </c:numCache>
            </c:numRef>
          </c:cat>
          <c:val>
            <c:numRef>
              <c:f>all!$B$12:$H$12</c:f>
              <c:numCache>
                <c:formatCode>0</c:formatCode>
                <c:ptCount val="7"/>
                <c:pt idx="0">
                  <c:v>2208</c:v>
                </c:pt>
                <c:pt idx="1">
                  <c:v>2173</c:v>
                </c:pt>
                <c:pt idx="2">
                  <c:v>5046</c:v>
                </c:pt>
                <c:pt idx="3">
                  <c:v>9485</c:v>
                </c:pt>
                <c:pt idx="4">
                  <c:v>3937</c:v>
                </c:pt>
              </c:numCache>
            </c:numRef>
          </c:val>
          <c:smooth val="0"/>
        </c:ser>
        <c:dLbls>
          <c:showLegendKey val="0"/>
          <c:showVal val="0"/>
          <c:showCatName val="0"/>
          <c:showSerName val="0"/>
          <c:showPercent val="0"/>
          <c:showBubbleSize val="0"/>
        </c:dLbls>
        <c:smooth val="0"/>
        <c:axId val="153001120"/>
        <c:axId val="257659952"/>
      </c:lineChart>
      <c:catAx>
        <c:axId val="153001120"/>
        <c:scaling>
          <c:orientation val="minMax"/>
        </c:scaling>
        <c:delete val="0"/>
        <c:axPos val="b"/>
        <c:numFmt formatCode="General" sourceLinked="1"/>
        <c:majorTickMark val="out"/>
        <c:minorTickMark val="none"/>
        <c:tickLblPos val="nextTo"/>
        <c:txPr>
          <a:bodyPr rot="2700000"/>
          <a:lstStyle/>
          <a:p>
            <a:pPr>
              <a:defRPr/>
            </a:pPr>
            <a:endParaRPr lang="en-US"/>
          </a:p>
        </c:txPr>
        <c:crossAx val="257659952"/>
        <c:crosses val="autoZero"/>
        <c:auto val="1"/>
        <c:lblAlgn val="ctr"/>
        <c:lblOffset val="100"/>
        <c:noMultiLvlLbl val="0"/>
      </c:catAx>
      <c:valAx>
        <c:axId val="257659952"/>
        <c:scaling>
          <c:orientation val="minMax"/>
        </c:scaling>
        <c:delete val="0"/>
        <c:axPos val="l"/>
        <c:majorGridlines/>
        <c:numFmt formatCode="General" sourceLinked="1"/>
        <c:majorTickMark val="out"/>
        <c:minorTickMark val="none"/>
        <c:tickLblPos val="nextTo"/>
        <c:crossAx val="153001120"/>
        <c:crosses val="autoZero"/>
        <c:crossBetween val="between"/>
      </c:valAx>
    </c:plotArea>
    <c:legend>
      <c:legendPos val="r"/>
      <c:layout>
        <c:manualLayout>
          <c:xMode val="edge"/>
          <c:yMode val="edge"/>
          <c:x val="0.66139665354330712"/>
          <c:y val="0.31255970052923715"/>
          <c:w val="0.31932020997375327"/>
          <c:h val="0.49583661417322833"/>
        </c:manualLayout>
      </c:layout>
      <c:overlay val="0"/>
    </c:legend>
    <c:plotVisOnly val="1"/>
    <c:dispBlanksAs val="gap"/>
    <c:showDLblsOverMax val="0"/>
  </c:chart>
  <c:printSettings>
    <c:headerFooter/>
    <c:pageMargins b="0.75000000000000444" l="0.70000000000000062" r="0.70000000000000062" t="0.750000000000004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23786089238845"/>
          <c:y val="0.26916862664894159"/>
          <c:w val="0.50791059623563095"/>
          <c:h val="0.51537180011589456"/>
        </c:manualLayout>
      </c:layout>
      <c:lineChart>
        <c:grouping val="standard"/>
        <c:varyColors val="0"/>
        <c:ser>
          <c:idx val="3"/>
          <c:order val="0"/>
          <c:tx>
            <c:strRef>
              <c:f>all!$A$19</c:f>
              <c:strCache>
                <c:ptCount val="1"/>
                <c:pt idx="0">
                  <c:v>intake  per 1000</c:v>
                </c:pt>
              </c:strCache>
            </c:strRef>
          </c:tx>
          <c:marker>
            <c:symbol val="none"/>
          </c:marker>
          <c:cat>
            <c:numRef>
              <c:f>all!$B$15:$G$15</c:f>
              <c:numCache>
                <c:formatCode>General</c:formatCode>
                <c:ptCount val="6"/>
                <c:pt idx="0">
                  <c:v>2008</c:v>
                </c:pt>
                <c:pt idx="1">
                  <c:v>2009</c:v>
                </c:pt>
                <c:pt idx="2">
                  <c:v>2010</c:v>
                </c:pt>
                <c:pt idx="3">
                  <c:v>2011</c:v>
                </c:pt>
                <c:pt idx="4">
                  <c:v>2012</c:v>
                </c:pt>
                <c:pt idx="5">
                  <c:v>2013</c:v>
                </c:pt>
              </c:numCache>
            </c:numRef>
          </c:cat>
          <c:val>
            <c:numRef>
              <c:f>all!$B$19:$G$19</c:f>
              <c:numCache>
                <c:formatCode>0.0</c:formatCode>
                <c:ptCount val="6"/>
                <c:pt idx="0">
                  <c:v>15.20156269837204</c:v>
                </c:pt>
                <c:pt idx="1">
                  <c:v>18.587112193101053</c:v>
                </c:pt>
                <c:pt idx="2">
                  <c:v>18.494677782554174</c:v>
                </c:pt>
                <c:pt idx="3">
                  <c:v>17.532468978789087</c:v>
                </c:pt>
                <c:pt idx="4">
                  <c:v>19.576049019192947</c:v>
                </c:pt>
              </c:numCache>
            </c:numRef>
          </c:val>
          <c:smooth val="0"/>
        </c:ser>
        <c:ser>
          <c:idx val="4"/>
          <c:order val="1"/>
          <c:tx>
            <c:strRef>
              <c:f>all!$A$20</c:f>
              <c:strCache>
                <c:ptCount val="1"/>
                <c:pt idx="0">
                  <c:v>deaths per 1000</c:v>
                </c:pt>
              </c:strCache>
            </c:strRef>
          </c:tx>
          <c:spPr>
            <a:ln>
              <a:solidFill>
                <a:srgbClr val="FF0000"/>
              </a:solidFill>
            </a:ln>
          </c:spPr>
          <c:marker>
            <c:symbol val="none"/>
          </c:marker>
          <c:cat>
            <c:numRef>
              <c:f>all!$B$15:$G$15</c:f>
              <c:numCache>
                <c:formatCode>General</c:formatCode>
                <c:ptCount val="6"/>
                <c:pt idx="0">
                  <c:v>2008</c:v>
                </c:pt>
                <c:pt idx="1">
                  <c:v>2009</c:v>
                </c:pt>
                <c:pt idx="2">
                  <c:v>2010</c:v>
                </c:pt>
                <c:pt idx="3">
                  <c:v>2011</c:v>
                </c:pt>
                <c:pt idx="4">
                  <c:v>2012</c:v>
                </c:pt>
                <c:pt idx="5">
                  <c:v>2013</c:v>
                </c:pt>
              </c:numCache>
            </c:numRef>
          </c:cat>
          <c:val>
            <c:numRef>
              <c:f>all!$B$20:$G$20</c:f>
              <c:numCache>
                <c:formatCode>0.00</c:formatCode>
                <c:ptCount val="6"/>
                <c:pt idx="0">
                  <c:v>7.3468651370813447</c:v>
                </c:pt>
                <c:pt idx="1">
                  <c:v>9.9862573418536318</c:v>
                </c:pt>
                <c:pt idx="2">
                  <c:v>7.7377624636109115</c:v>
                </c:pt>
                <c:pt idx="3">
                  <c:v>6.4202936964186677</c:v>
                </c:pt>
                <c:pt idx="4">
                  <c:v>2.1115137638178307</c:v>
                </c:pt>
              </c:numCache>
            </c:numRef>
          </c:val>
          <c:smooth val="0"/>
        </c:ser>
        <c:ser>
          <c:idx val="5"/>
          <c:order val="2"/>
          <c:tx>
            <c:strRef>
              <c:f>all!$A$21</c:f>
              <c:strCache>
                <c:ptCount val="1"/>
                <c:pt idx="0">
                  <c:v>s/n per 1000</c:v>
                </c:pt>
              </c:strCache>
            </c:strRef>
          </c:tx>
          <c:spPr>
            <a:ln>
              <a:solidFill>
                <a:srgbClr val="00B050"/>
              </a:solidFill>
            </a:ln>
          </c:spPr>
          <c:marker>
            <c:symbol val="square"/>
            <c:size val="5"/>
            <c:spPr>
              <a:solidFill>
                <a:srgbClr val="00B050"/>
              </a:solidFill>
            </c:spPr>
          </c:marker>
          <c:cat>
            <c:numRef>
              <c:f>all!$B$15:$G$15</c:f>
              <c:numCache>
                <c:formatCode>General</c:formatCode>
                <c:ptCount val="6"/>
                <c:pt idx="0">
                  <c:v>2008</c:v>
                </c:pt>
                <c:pt idx="1">
                  <c:v>2009</c:v>
                </c:pt>
                <c:pt idx="2">
                  <c:v>2010</c:v>
                </c:pt>
                <c:pt idx="3">
                  <c:v>2011</c:v>
                </c:pt>
                <c:pt idx="4">
                  <c:v>2012</c:v>
                </c:pt>
                <c:pt idx="5">
                  <c:v>2013</c:v>
                </c:pt>
              </c:numCache>
            </c:numRef>
          </c:cat>
          <c:val>
            <c:numRef>
              <c:f>all!$B$21:$G$21</c:f>
              <c:numCache>
                <c:formatCode>0.00</c:formatCode>
                <c:ptCount val="6"/>
                <c:pt idx="0">
                  <c:v>5.4090835183877655</c:v>
                </c:pt>
                <c:pt idx="1">
                  <c:v>4.4669207313677841</c:v>
                </c:pt>
                <c:pt idx="2">
                  <c:v>13.104526613314563</c:v>
                </c:pt>
                <c:pt idx="3">
                  <c:v>19.734189817959894</c:v>
                </c:pt>
                <c:pt idx="4">
                  <c:v>8.3113012760403322</c:v>
                </c:pt>
              </c:numCache>
            </c:numRef>
          </c:val>
          <c:smooth val="0"/>
        </c:ser>
        <c:dLbls>
          <c:showLegendKey val="0"/>
          <c:showVal val="0"/>
          <c:showCatName val="0"/>
          <c:showSerName val="0"/>
          <c:showPercent val="0"/>
          <c:showBubbleSize val="0"/>
        </c:dLbls>
        <c:smooth val="0"/>
        <c:axId val="257663872"/>
        <c:axId val="257664432"/>
      </c:lineChart>
      <c:catAx>
        <c:axId val="257663872"/>
        <c:scaling>
          <c:orientation val="minMax"/>
        </c:scaling>
        <c:delete val="0"/>
        <c:axPos val="b"/>
        <c:numFmt formatCode="General" sourceLinked="1"/>
        <c:majorTickMark val="out"/>
        <c:minorTickMark val="none"/>
        <c:tickLblPos val="nextTo"/>
        <c:txPr>
          <a:bodyPr rot="2700000"/>
          <a:lstStyle/>
          <a:p>
            <a:pPr>
              <a:defRPr/>
            </a:pPr>
            <a:endParaRPr lang="en-US"/>
          </a:p>
        </c:txPr>
        <c:crossAx val="257664432"/>
        <c:crosses val="autoZero"/>
        <c:auto val="1"/>
        <c:lblAlgn val="ctr"/>
        <c:lblOffset val="100"/>
        <c:noMultiLvlLbl val="0"/>
      </c:catAx>
      <c:valAx>
        <c:axId val="257664432"/>
        <c:scaling>
          <c:orientation val="minMax"/>
        </c:scaling>
        <c:delete val="0"/>
        <c:axPos val="l"/>
        <c:majorGridlines/>
        <c:numFmt formatCode="0.0" sourceLinked="0"/>
        <c:majorTickMark val="out"/>
        <c:minorTickMark val="none"/>
        <c:tickLblPos val="nextTo"/>
        <c:crossAx val="257663872"/>
        <c:crosses val="autoZero"/>
        <c:crossBetween val="between"/>
      </c:valAx>
    </c:plotArea>
    <c:legend>
      <c:legendPos val="r"/>
      <c:layout>
        <c:manualLayout>
          <c:xMode val="edge"/>
          <c:yMode val="edge"/>
          <c:x val="0.69471751968503936"/>
          <c:y val="0.31361150878867416"/>
          <c:w val="0.30528248031496064"/>
          <c:h val="0.57132247673586256"/>
        </c:manualLayout>
      </c:layout>
      <c:overlay val="0"/>
    </c:legend>
    <c:plotVisOnly val="1"/>
    <c:dispBlanksAs val="span"/>
    <c:showDLblsOverMax val="0"/>
  </c:chart>
  <c:printSettings>
    <c:headerFooter/>
    <c:pageMargins b="0.75000000000000422" l="0.70000000000000062" r="0.70000000000000062" t="0.75000000000000422"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7620</xdr:colOff>
      <xdr:row>0</xdr:row>
      <xdr:rowOff>0</xdr:rowOff>
    </xdr:from>
    <xdr:to>
      <xdr:col>12</xdr:col>
      <xdr:colOff>22860</xdr:colOff>
      <xdr:row>12</xdr:row>
      <xdr:rowOff>160020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22860</xdr:colOff>
      <xdr:row>0</xdr:row>
      <xdr:rowOff>0</xdr:rowOff>
    </xdr:from>
    <xdr:to>
      <xdr:col>17</xdr:col>
      <xdr:colOff>22860</xdr:colOff>
      <xdr:row>13</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13</xdr:row>
      <xdr:rowOff>0</xdr:rowOff>
    </xdr:from>
    <xdr:to>
      <xdr:col>12</xdr:col>
      <xdr:colOff>0</xdr:colOff>
      <xdr:row>25</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queryTables/queryTable1.xml><?xml version="1.0" encoding="utf-8"?>
<queryTable xmlns="http://schemas.openxmlformats.org/spreadsheetml/2006/main" name="quarterly-statistics"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2.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6"/>
  <sheetViews>
    <sheetView topLeftCell="A21" workbookViewId="0">
      <selection sqref="A1:XFD1048576"/>
    </sheetView>
  </sheetViews>
  <sheetFormatPr defaultRowHeight="13.2"/>
  <cols>
    <col min="1" max="1" width="3.33203125" style="56" customWidth="1"/>
    <col min="2" max="2" width="28.6640625" style="59" customWidth="1"/>
    <col min="3" max="5" width="8.88671875" style="56"/>
    <col min="6" max="6" width="7.88671875" style="2" customWidth="1"/>
    <col min="7" max="8" width="7.88671875" style="105" customWidth="1"/>
    <col min="9" max="9" width="8.109375" style="105" customWidth="1"/>
    <col min="10" max="10" width="3" style="3" customWidth="1"/>
    <col min="11" max="11" width="8.88671875" style="3"/>
    <col min="12" max="16384" width="8.88671875" style="56"/>
  </cols>
  <sheetData>
    <row r="1" spans="1:9" s="3" customFormat="1">
      <c r="A1" s="56"/>
      <c r="B1" s="98" t="s">
        <v>89</v>
      </c>
      <c r="C1" s="56"/>
      <c r="D1" s="56"/>
      <c r="E1" s="56"/>
      <c r="F1" s="2" t="s">
        <v>90</v>
      </c>
      <c r="G1" s="99"/>
      <c r="H1" s="100"/>
      <c r="I1" s="100"/>
    </row>
    <row r="2" spans="1:9" s="3" customFormat="1" ht="15.6">
      <c r="A2" s="56"/>
      <c r="B2" s="98" t="s">
        <v>91</v>
      </c>
      <c r="C2" s="56"/>
      <c r="D2" s="56"/>
      <c r="E2" s="56"/>
      <c r="F2" s="101" t="s">
        <v>92</v>
      </c>
      <c r="G2" s="102"/>
      <c r="H2" s="103"/>
      <c r="I2" s="103"/>
    </row>
    <row r="3" spans="1:9" s="3" customFormat="1" ht="13.8" thickBot="1">
      <c r="A3" s="104"/>
      <c r="B3" s="59"/>
      <c r="C3" s="56"/>
      <c r="D3" s="56"/>
      <c r="E3" s="56"/>
      <c r="F3" s="2"/>
      <c r="G3" s="105"/>
      <c r="H3" s="105"/>
      <c r="I3" s="105"/>
    </row>
    <row r="4" spans="1:9" s="3" customFormat="1">
      <c r="A4" s="106"/>
      <c r="B4" s="64"/>
      <c r="C4" s="107" t="s">
        <v>0</v>
      </c>
      <c r="D4" s="107" t="s">
        <v>1</v>
      </c>
      <c r="E4" s="108" t="s">
        <v>2</v>
      </c>
      <c r="F4" s="2"/>
      <c r="G4" s="105"/>
      <c r="H4" s="105"/>
      <c r="I4" s="105"/>
    </row>
    <row r="5" spans="1:9" s="3" customFormat="1">
      <c r="A5" s="109"/>
      <c r="B5" s="110"/>
      <c r="C5" s="111"/>
      <c r="D5" s="111"/>
      <c r="E5" s="111"/>
      <c r="F5" s="4"/>
      <c r="G5" s="105"/>
      <c r="H5" s="105"/>
      <c r="I5" s="105"/>
    </row>
    <row r="6" spans="1:9" s="3" customFormat="1" ht="15.6">
      <c r="A6" s="112" t="s">
        <v>3</v>
      </c>
      <c r="B6" s="110" t="s">
        <v>63</v>
      </c>
      <c r="C6" s="113"/>
      <c r="D6" s="113"/>
      <c r="E6" s="114">
        <f>D6+C6</f>
        <v>0</v>
      </c>
      <c r="F6" s="101"/>
      <c r="G6" s="115"/>
      <c r="H6" s="103"/>
      <c r="I6" s="103"/>
    </row>
    <row r="7" spans="1:9" s="3" customFormat="1" ht="15.6">
      <c r="A7" s="112"/>
      <c r="B7" s="110"/>
      <c r="C7" s="116"/>
      <c r="D7" s="116"/>
      <c r="E7" s="114"/>
      <c r="F7" s="101"/>
      <c r="G7" s="115"/>
      <c r="H7" s="115"/>
      <c r="I7" s="103"/>
    </row>
    <row r="8" spans="1:9" s="3" customFormat="1" ht="15.6">
      <c r="A8" s="112"/>
      <c r="B8" s="110" t="s">
        <v>4</v>
      </c>
      <c r="C8" s="116"/>
      <c r="D8" s="116"/>
      <c r="E8" s="114"/>
      <c r="F8" s="101"/>
      <c r="G8" s="115"/>
      <c r="H8" s="103"/>
      <c r="I8" s="115"/>
    </row>
    <row r="9" spans="1:9" s="3" customFormat="1" ht="15.6">
      <c r="A9" s="112"/>
      <c r="B9" s="117" t="s">
        <v>5</v>
      </c>
      <c r="C9" s="118"/>
      <c r="D9" s="118"/>
      <c r="E9" s="114"/>
      <c r="F9" s="2"/>
      <c r="G9" s="115"/>
      <c r="H9" s="119"/>
      <c r="I9" s="103"/>
    </row>
    <row r="10" spans="1:9" s="3" customFormat="1" ht="15.6">
      <c r="A10" s="112"/>
      <c r="B10" s="120" t="s">
        <v>6</v>
      </c>
      <c r="C10" s="121"/>
      <c r="D10" s="121"/>
      <c r="E10" s="114">
        <f>D10+C10</f>
        <v>0</v>
      </c>
      <c r="F10" s="122" t="e">
        <f ca="1">C10/OFFSET(C10,4,0)</f>
        <v>#DIV/0!</v>
      </c>
      <c r="G10" s="122" t="e">
        <f t="shared" ref="G10:H10" ca="1" si="0">D10/OFFSET(D10,4,0)</f>
        <v>#DIV/0!</v>
      </c>
      <c r="H10" s="122" t="e">
        <f t="shared" ca="1" si="0"/>
        <v>#DIV/0!</v>
      </c>
      <c r="I10" s="103"/>
    </row>
    <row r="11" spans="1:9" s="3" customFormat="1">
      <c r="A11" s="112"/>
      <c r="B11" s="120" t="s">
        <v>7</v>
      </c>
      <c r="C11" s="121"/>
      <c r="D11" s="121"/>
      <c r="E11" s="114">
        <f t="shared" ref="E11:E14" si="1">D11+C11</f>
        <v>0</v>
      </c>
      <c r="F11" s="122" t="e">
        <f ca="1">C11/OFFSET(C11,3,0)</f>
        <v>#DIV/0!</v>
      </c>
      <c r="G11" s="122" t="e">
        <f t="shared" ref="G11:H11" ca="1" si="2">D11/OFFSET(D11,3,0)</f>
        <v>#DIV/0!</v>
      </c>
      <c r="H11" s="122" t="e">
        <f t="shared" ca="1" si="2"/>
        <v>#DIV/0!</v>
      </c>
      <c r="I11" s="105"/>
    </row>
    <row r="12" spans="1:9" s="3" customFormat="1">
      <c r="A12" s="112"/>
      <c r="B12" s="120" t="s">
        <v>8</v>
      </c>
      <c r="C12" s="121"/>
      <c r="D12" s="121"/>
      <c r="E12" s="114">
        <f t="shared" si="1"/>
        <v>0</v>
      </c>
      <c r="F12" s="122" t="e">
        <f ca="1">C12/OFFSET(C12,2,0)</f>
        <v>#DIV/0!</v>
      </c>
      <c r="G12" s="122" t="e">
        <f t="shared" ref="G12:H12" ca="1" si="3">D12/OFFSET(D12,2,0)</f>
        <v>#DIV/0!</v>
      </c>
      <c r="H12" s="122" t="e">
        <f t="shared" ca="1" si="3"/>
        <v>#DIV/0!</v>
      </c>
      <c r="I12" s="105"/>
    </row>
    <row r="13" spans="1:9" s="3" customFormat="1">
      <c r="A13" s="112"/>
      <c r="B13" s="120" t="s">
        <v>9</v>
      </c>
      <c r="C13" s="121"/>
      <c r="D13" s="121"/>
      <c r="E13" s="114">
        <f t="shared" si="1"/>
        <v>0</v>
      </c>
      <c r="F13" s="122" t="e">
        <f ca="1">C13/OFFSET(C13,1,0)</f>
        <v>#DIV/0!</v>
      </c>
      <c r="G13" s="122" t="e">
        <f t="shared" ref="G13:H13" ca="1" si="4">D13/OFFSET(D13,1,0)</f>
        <v>#DIV/0!</v>
      </c>
      <c r="H13" s="122" t="e">
        <f t="shared" ca="1" si="4"/>
        <v>#DIV/0!</v>
      </c>
      <c r="I13" s="105"/>
    </row>
    <row r="14" spans="1:9" s="3" customFormat="1">
      <c r="A14" s="112" t="s">
        <v>10</v>
      </c>
      <c r="B14" s="123" t="s">
        <v>11</v>
      </c>
      <c r="C14" s="124">
        <f>SUM(C10:C13)</f>
        <v>0</v>
      </c>
      <c r="D14" s="124">
        <f>SUM(D10:D13)</f>
        <v>0</v>
      </c>
      <c r="E14" s="114">
        <f t="shared" si="1"/>
        <v>0</v>
      </c>
      <c r="F14" s="122"/>
      <c r="G14" s="122"/>
      <c r="H14" s="122"/>
      <c r="I14" s="105"/>
    </row>
    <row r="15" spans="1:9" s="3" customFormat="1">
      <c r="A15" s="112"/>
      <c r="B15" s="117" t="s">
        <v>58</v>
      </c>
      <c r="C15" s="125"/>
      <c r="D15" s="125"/>
      <c r="E15" s="114"/>
      <c r="F15" s="2"/>
      <c r="G15" s="105"/>
      <c r="H15" s="105"/>
      <c r="I15" s="105"/>
    </row>
    <row r="16" spans="1:9" s="3" customFormat="1">
      <c r="A16" s="112"/>
      <c r="B16" s="120" t="s">
        <v>6</v>
      </c>
      <c r="C16" s="125"/>
      <c r="D16" s="125"/>
      <c r="E16" s="114">
        <f t="shared" ref="E16:E72" si="5">D16+C16</f>
        <v>0</v>
      </c>
      <c r="F16" s="122" t="e">
        <f ca="1">C16/OFFSET(C16,4,0)</f>
        <v>#DIV/0!</v>
      </c>
      <c r="G16" s="122" t="e">
        <f t="shared" ref="G16:H16" ca="1" si="6">D16/OFFSET(D16,4,0)</f>
        <v>#DIV/0!</v>
      </c>
      <c r="H16" s="122" t="e">
        <f t="shared" ca="1" si="6"/>
        <v>#DIV/0!</v>
      </c>
      <c r="I16" s="105"/>
    </row>
    <row r="17" spans="1:9" s="3" customFormat="1">
      <c r="A17" s="112"/>
      <c r="B17" s="120" t="s">
        <v>7</v>
      </c>
      <c r="C17" s="125"/>
      <c r="D17" s="125"/>
      <c r="E17" s="114">
        <f t="shared" si="5"/>
        <v>0</v>
      </c>
      <c r="F17" s="122" t="e">
        <f ca="1">C17/OFFSET(C17,3,0)</f>
        <v>#DIV/0!</v>
      </c>
      <c r="G17" s="122" t="e">
        <f t="shared" ref="G17:H17" ca="1" si="7">D17/OFFSET(D17,3,0)</f>
        <v>#DIV/0!</v>
      </c>
      <c r="H17" s="122" t="e">
        <f t="shared" ca="1" si="7"/>
        <v>#DIV/0!</v>
      </c>
      <c r="I17" s="105"/>
    </row>
    <row r="18" spans="1:9" s="3" customFormat="1" ht="15.6">
      <c r="A18" s="112"/>
      <c r="B18" s="120" t="s">
        <v>8</v>
      </c>
      <c r="C18" s="125"/>
      <c r="D18" s="125"/>
      <c r="E18" s="114">
        <f t="shared" si="5"/>
        <v>0</v>
      </c>
      <c r="F18" s="122" t="e">
        <f ca="1">C18/OFFSET(C18,2,0)</f>
        <v>#DIV/0!</v>
      </c>
      <c r="G18" s="122" t="e">
        <f t="shared" ref="G18:H18" ca="1" si="8">D18/OFFSET(D18,2,0)</f>
        <v>#DIV/0!</v>
      </c>
      <c r="H18" s="122" t="e">
        <f t="shared" ca="1" si="8"/>
        <v>#DIV/0!</v>
      </c>
      <c r="I18" s="126"/>
    </row>
    <row r="19" spans="1:9" s="3" customFormat="1">
      <c r="A19" s="112"/>
      <c r="B19" s="120" t="s">
        <v>9</v>
      </c>
      <c r="C19" s="125"/>
      <c r="D19" s="125"/>
      <c r="E19" s="114">
        <f t="shared" si="5"/>
        <v>0</v>
      </c>
      <c r="F19" s="122" t="e">
        <f ca="1">C19/OFFSET(C19,1,0)</f>
        <v>#DIV/0!</v>
      </c>
      <c r="G19" s="122" t="e">
        <f t="shared" ref="G19:H19" ca="1" si="9">D19/OFFSET(D19,1,0)</f>
        <v>#DIV/0!</v>
      </c>
      <c r="H19" s="127" t="e">
        <f t="shared" ca="1" si="9"/>
        <v>#DIV/0!</v>
      </c>
      <c r="I19" s="105"/>
    </row>
    <row r="20" spans="1:9" s="3" customFormat="1">
      <c r="A20" s="112" t="s">
        <v>12</v>
      </c>
      <c r="B20" s="123" t="s">
        <v>13</v>
      </c>
      <c r="C20" s="114">
        <f>SUM(C16:C19)</f>
        <v>0</v>
      </c>
      <c r="D20" s="114">
        <f>SUM(D16:D19)</f>
        <v>0</v>
      </c>
      <c r="E20" s="114">
        <f t="shared" si="5"/>
        <v>0</v>
      </c>
      <c r="F20" s="122"/>
      <c r="G20" s="122"/>
      <c r="H20" s="122"/>
      <c r="I20" s="105"/>
    </row>
    <row r="21" spans="1:9" s="3" customFormat="1">
      <c r="A21" s="112"/>
      <c r="B21" s="117" t="s">
        <v>59</v>
      </c>
      <c r="C21" s="125"/>
      <c r="D21" s="125"/>
      <c r="E21" s="114"/>
      <c r="F21" s="2"/>
      <c r="G21" s="105"/>
      <c r="H21" s="105"/>
      <c r="I21" s="105"/>
    </row>
    <row r="22" spans="1:9" s="3" customFormat="1" ht="15.6">
      <c r="A22" s="112"/>
      <c r="B22" s="120" t="s">
        <v>6</v>
      </c>
      <c r="C22" s="128"/>
      <c r="D22" s="128"/>
      <c r="E22" s="114">
        <f t="shared" si="5"/>
        <v>0</v>
      </c>
      <c r="F22" s="122" t="e">
        <f ca="1">C22/OFFSET(C22,4,0)</f>
        <v>#DIV/0!</v>
      </c>
      <c r="G22" s="122" t="e">
        <f t="shared" ref="G22:H22" ca="1" si="10">D22/OFFSET(D22,4,0)</f>
        <v>#DIV/0!</v>
      </c>
      <c r="H22" s="122" t="e">
        <f t="shared" ca="1" si="10"/>
        <v>#DIV/0!</v>
      </c>
      <c r="I22" s="126"/>
    </row>
    <row r="23" spans="1:9" s="3" customFormat="1">
      <c r="A23" s="112"/>
      <c r="B23" s="120" t="s">
        <v>7</v>
      </c>
      <c r="C23" s="128"/>
      <c r="D23" s="128"/>
      <c r="E23" s="114">
        <f t="shared" si="5"/>
        <v>0</v>
      </c>
      <c r="F23" s="122" t="e">
        <f ca="1">C23/OFFSET(C23,3,0)</f>
        <v>#DIV/0!</v>
      </c>
      <c r="G23" s="122" t="e">
        <f t="shared" ref="G23:H23" ca="1" si="11">D23/OFFSET(D23,3,0)</f>
        <v>#DIV/0!</v>
      </c>
      <c r="H23" s="122" t="e">
        <f t="shared" ca="1" si="11"/>
        <v>#DIV/0!</v>
      </c>
      <c r="I23" s="105"/>
    </row>
    <row r="24" spans="1:9" s="3" customFormat="1">
      <c r="A24" s="112"/>
      <c r="B24" s="120" t="s">
        <v>8</v>
      </c>
      <c r="C24" s="128"/>
      <c r="D24" s="128"/>
      <c r="E24" s="114">
        <f t="shared" si="5"/>
        <v>0</v>
      </c>
      <c r="F24" s="122" t="e">
        <f ca="1">C24/OFFSET(C24,2,0)</f>
        <v>#DIV/0!</v>
      </c>
      <c r="G24" s="122" t="e">
        <f t="shared" ref="G24:H24" ca="1" si="12">D24/OFFSET(D24,2,0)</f>
        <v>#DIV/0!</v>
      </c>
      <c r="H24" s="122" t="e">
        <f t="shared" ca="1" si="12"/>
        <v>#DIV/0!</v>
      </c>
      <c r="I24" s="105"/>
    </row>
    <row r="25" spans="1:9" s="3" customFormat="1">
      <c r="A25" s="112"/>
      <c r="B25" s="120" t="s">
        <v>9</v>
      </c>
      <c r="C25" s="128"/>
      <c r="D25" s="128"/>
      <c r="E25" s="114">
        <f t="shared" si="5"/>
        <v>0</v>
      </c>
      <c r="F25" s="122" t="e">
        <f ca="1">C25/OFFSET(C25,1,0)</f>
        <v>#DIV/0!</v>
      </c>
      <c r="G25" s="122" t="e">
        <f t="shared" ref="G25:H25" ca="1" si="13">D25/OFFSET(D25,1,0)</f>
        <v>#DIV/0!</v>
      </c>
      <c r="H25" s="127" t="e">
        <f t="shared" ca="1" si="13"/>
        <v>#DIV/0!</v>
      </c>
      <c r="I25" s="105"/>
    </row>
    <row r="26" spans="1:9" s="3" customFormat="1">
      <c r="A26" s="112" t="s">
        <v>14</v>
      </c>
      <c r="B26" s="123" t="s">
        <v>15</v>
      </c>
      <c r="C26" s="114">
        <f>SUM(C22:C25)</f>
        <v>0</v>
      </c>
      <c r="D26" s="114">
        <f>SUM(D22:D25)</f>
        <v>0</v>
      </c>
      <c r="E26" s="114">
        <f t="shared" si="5"/>
        <v>0</v>
      </c>
      <c r="F26" s="122"/>
      <c r="G26" s="122"/>
      <c r="H26" s="122"/>
      <c r="I26" s="105"/>
    </row>
    <row r="27" spans="1:9" s="3" customFormat="1">
      <c r="A27" s="112"/>
      <c r="B27" s="117" t="s">
        <v>16</v>
      </c>
      <c r="C27" s="125"/>
      <c r="D27" s="125"/>
      <c r="E27" s="114"/>
      <c r="F27" s="2"/>
      <c r="G27" s="105"/>
      <c r="H27" s="105"/>
      <c r="I27" s="105"/>
    </row>
    <row r="28" spans="1:9" s="3" customFormat="1">
      <c r="A28" s="112"/>
      <c r="B28" s="120" t="s">
        <v>6</v>
      </c>
      <c r="C28" s="125"/>
      <c r="D28" s="125"/>
      <c r="E28" s="114">
        <f t="shared" si="5"/>
        <v>0</v>
      </c>
      <c r="F28" s="122" t="e">
        <f ca="1">C28/OFFSET(C28,4,0)</f>
        <v>#DIV/0!</v>
      </c>
      <c r="G28" s="122" t="e">
        <f t="shared" ref="G28:H28" ca="1" si="14">D28/OFFSET(D28,4,0)</f>
        <v>#DIV/0!</v>
      </c>
      <c r="H28" s="122" t="e">
        <f t="shared" ca="1" si="14"/>
        <v>#DIV/0!</v>
      </c>
      <c r="I28" s="105"/>
    </row>
    <row r="29" spans="1:9" s="3" customFormat="1" ht="15.6">
      <c r="A29" s="112"/>
      <c r="B29" s="120" t="s">
        <v>7</v>
      </c>
      <c r="C29" s="125"/>
      <c r="D29" s="125"/>
      <c r="E29" s="114">
        <f t="shared" si="5"/>
        <v>0</v>
      </c>
      <c r="F29" s="122" t="e">
        <f ca="1">C29/OFFSET(C29,3,0)</f>
        <v>#DIV/0!</v>
      </c>
      <c r="G29" s="122" t="e">
        <f t="shared" ref="G29:H29" ca="1" si="15">D29/OFFSET(D29,3,0)</f>
        <v>#DIV/0!</v>
      </c>
      <c r="H29" s="122" t="e">
        <f t="shared" ca="1" si="15"/>
        <v>#DIV/0!</v>
      </c>
      <c r="I29" s="103"/>
    </row>
    <row r="30" spans="1:9" s="3" customFormat="1">
      <c r="A30" s="112"/>
      <c r="B30" s="120" t="s">
        <v>8</v>
      </c>
      <c r="C30" s="125"/>
      <c r="D30" s="125"/>
      <c r="E30" s="114">
        <f t="shared" si="5"/>
        <v>0</v>
      </c>
      <c r="F30" s="122" t="e">
        <f ca="1">C30/OFFSET(C30,2,0)</f>
        <v>#DIV/0!</v>
      </c>
      <c r="G30" s="122" t="e">
        <f t="shared" ref="G30:H30" ca="1" si="16">D30/OFFSET(D30,2,0)</f>
        <v>#DIV/0!</v>
      </c>
      <c r="H30" s="122" t="e">
        <f t="shared" ca="1" si="16"/>
        <v>#DIV/0!</v>
      </c>
      <c r="I30" s="105"/>
    </row>
    <row r="31" spans="1:9" s="3" customFormat="1" ht="15.6">
      <c r="A31" s="112"/>
      <c r="B31" s="120" t="s">
        <v>9</v>
      </c>
      <c r="C31" s="125"/>
      <c r="D31" s="125"/>
      <c r="E31" s="114">
        <f t="shared" si="5"/>
        <v>0</v>
      </c>
      <c r="F31" s="122" t="e">
        <f ca="1">C31/OFFSET(C31,1,0)</f>
        <v>#DIV/0!</v>
      </c>
      <c r="G31" s="122" t="e">
        <f t="shared" ref="G31:H31" ca="1" si="17">D31/OFFSET(D31,1,0)</f>
        <v>#DIV/0!</v>
      </c>
      <c r="H31" s="127" t="e">
        <f t="shared" ca="1" si="17"/>
        <v>#DIV/0!</v>
      </c>
      <c r="I31" s="103"/>
    </row>
    <row r="32" spans="1:9" s="3" customFormat="1">
      <c r="A32" s="112" t="s">
        <v>17</v>
      </c>
      <c r="B32" s="123" t="s">
        <v>18</v>
      </c>
      <c r="C32" s="114">
        <f>SUM(C28:C31)</f>
        <v>0</v>
      </c>
      <c r="D32" s="114">
        <f>SUM(D28:D31)</f>
        <v>0</v>
      </c>
      <c r="E32" s="114">
        <f t="shared" si="5"/>
        <v>0</v>
      </c>
      <c r="F32" s="2"/>
      <c r="G32" s="105"/>
      <c r="H32" s="105"/>
      <c r="I32" s="105"/>
    </row>
    <row r="33" spans="1:9" s="3" customFormat="1">
      <c r="A33" s="112" t="s">
        <v>19</v>
      </c>
      <c r="B33" s="129" t="s">
        <v>54</v>
      </c>
      <c r="C33" s="111">
        <f>C14+C20+C26+C32</f>
        <v>0</v>
      </c>
      <c r="D33" s="111">
        <f>D14+D20+D26+D32</f>
        <v>0</v>
      </c>
      <c r="E33" s="114">
        <f t="shared" si="5"/>
        <v>0</v>
      </c>
      <c r="F33" s="101"/>
      <c r="G33" s="105"/>
      <c r="H33" s="105"/>
      <c r="I33" s="105"/>
    </row>
    <row r="34" spans="1:9" s="3" customFormat="1" ht="15.6">
      <c r="A34" s="130" t="s">
        <v>20</v>
      </c>
      <c r="B34" s="131" t="s">
        <v>21</v>
      </c>
      <c r="C34" s="132"/>
      <c r="D34" s="132"/>
      <c r="E34" s="114">
        <f t="shared" si="5"/>
        <v>0</v>
      </c>
      <c r="F34" s="101"/>
      <c r="G34" s="115"/>
      <c r="H34" s="133"/>
      <c r="I34" s="115"/>
    </row>
    <row r="35" spans="1:9" s="3" customFormat="1" ht="15.6">
      <c r="A35" s="112" t="s">
        <v>22</v>
      </c>
      <c r="B35" s="110" t="s">
        <v>23</v>
      </c>
      <c r="C35" s="111">
        <f>C33-C34</f>
        <v>0</v>
      </c>
      <c r="D35" s="111">
        <f>D33-D34</f>
        <v>0</v>
      </c>
      <c r="E35" s="114">
        <f t="shared" si="5"/>
        <v>0</v>
      </c>
      <c r="F35" s="101"/>
      <c r="G35" s="134"/>
      <c r="H35" s="135"/>
      <c r="I35" s="134"/>
    </row>
    <row r="36" spans="1:9" s="3" customFormat="1" ht="16.2" thickBot="1">
      <c r="A36" s="136"/>
      <c r="B36" s="137"/>
      <c r="C36" s="125"/>
      <c r="D36" s="125"/>
      <c r="E36" s="114"/>
      <c r="F36" s="101"/>
      <c r="G36" s="126"/>
      <c r="H36" s="103"/>
      <c r="I36" s="115"/>
    </row>
    <row r="37" spans="1:9" s="3" customFormat="1" ht="13.8" thickTop="1">
      <c r="A37" s="138"/>
      <c r="B37" s="139"/>
      <c r="C37" s="125"/>
      <c r="D37" s="125"/>
      <c r="E37" s="114"/>
      <c r="F37" s="2"/>
      <c r="G37" s="105"/>
      <c r="H37" s="105"/>
      <c r="I37" s="105"/>
    </row>
    <row r="38" spans="1:9" s="3" customFormat="1" ht="15.6">
      <c r="A38" s="112"/>
      <c r="B38" s="110" t="s">
        <v>24</v>
      </c>
      <c r="C38" s="125"/>
      <c r="D38" s="125"/>
      <c r="E38" s="114"/>
      <c r="F38" s="101"/>
      <c r="G38" s="103"/>
      <c r="H38" s="115"/>
      <c r="I38" s="115"/>
    </row>
    <row r="39" spans="1:9" s="3" customFormat="1">
      <c r="A39" s="112"/>
      <c r="B39" s="120" t="s">
        <v>6</v>
      </c>
      <c r="C39" s="140"/>
      <c r="D39" s="140"/>
      <c r="E39" s="114">
        <f t="shared" si="5"/>
        <v>0</v>
      </c>
      <c r="F39" s="122" t="e">
        <f ca="1">C39/OFFSET(C39,4,0)</f>
        <v>#DIV/0!</v>
      </c>
      <c r="G39" s="122" t="e">
        <f t="shared" ref="G39:H39" ca="1" si="18">D39/OFFSET(D39,4,0)</f>
        <v>#DIV/0!</v>
      </c>
      <c r="H39" s="122" t="e">
        <f t="shared" ca="1" si="18"/>
        <v>#DIV/0!</v>
      </c>
      <c r="I39" s="105"/>
    </row>
    <row r="40" spans="1:9" s="3" customFormat="1">
      <c r="A40" s="112"/>
      <c r="B40" s="120" t="s">
        <v>7</v>
      </c>
      <c r="C40" s="140"/>
      <c r="D40" s="140"/>
      <c r="E40" s="114">
        <f t="shared" si="5"/>
        <v>0</v>
      </c>
      <c r="F40" s="122" t="e">
        <f ca="1">C40/OFFSET(C40,3,0)</f>
        <v>#DIV/0!</v>
      </c>
      <c r="G40" s="122" t="e">
        <f t="shared" ref="G40:H40" ca="1" si="19">D40/OFFSET(D40,3,0)</f>
        <v>#DIV/0!</v>
      </c>
      <c r="H40" s="122" t="e">
        <f t="shared" ca="1" si="19"/>
        <v>#DIV/0!</v>
      </c>
      <c r="I40" s="105"/>
    </row>
    <row r="41" spans="1:9" s="3" customFormat="1">
      <c r="A41" s="112"/>
      <c r="B41" s="120" t="s">
        <v>8</v>
      </c>
      <c r="C41" s="140"/>
      <c r="D41" s="140"/>
      <c r="E41" s="114">
        <f t="shared" si="5"/>
        <v>0</v>
      </c>
      <c r="F41" s="122" t="e">
        <f ca="1">C41/OFFSET(C41,2,0)</f>
        <v>#DIV/0!</v>
      </c>
      <c r="G41" s="122" t="e">
        <f t="shared" ref="G41:H41" ca="1" si="20">D41/OFFSET(D41,2,0)</f>
        <v>#DIV/0!</v>
      </c>
      <c r="H41" s="122" t="e">
        <f t="shared" ca="1" si="20"/>
        <v>#DIV/0!</v>
      </c>
      <c r="I41" s="105"/>
    </row>
    <row r="42" spans="1:9" s="3" customFormat="1">
      <c r="A42" s="112"/>
      <c r="B42" s="120" t="s">
        <v>9</v>
      </c>
      <c r="C42" s="140"/>
      <c r="D42" s="140"/>
      <c r="E42" s="114">
        <f t="shared" si="5"/>
        <v>0</v>
      </c>
      <c r="F42" s="122" t="e">
        <f ca="1">C42/OFFSET(C42,1,0)</f>
        <v>#DIV/0!</v>
      </c>
      <c r="G42" s="122" t="e">
        <f t="shared" ref="G42:H42" ca="1" si="21">D42/OFFSET(D42,1,0)</f>
        <v>#DIV/0!</v>
      </c>
      <c r="H42" s="127" t="e">
        <f t="shared" ca="1" si="21"/>
        <v>#DIV/0!</v>
      </c>
      <c r="I42" s="105"/>
    </row>
    <row r="43" spans="1:9" s="3" customFormat="1">
      <c r="A43" s="112" t="s">
        <v>25</v>
      </c>
      <c r="B43" s="123" t="s">
        <v>26</v>
      </c>
      <c r="C43" s="111">
        <f>SUM(C39:C42)</f>
        <v>0</v>
      </c>
      <c r="D43" s="111">
        <f>SUM(D39:D42)</f>
        <v>0</v>
      </c>
      <c r="E43" s="114">
        <f t="shared" si="5"/>
        <v>0</v>
      </c>
      <c r="F43" s="122"/>
      <c r="G43" s="122"/>
      <c r="H43" s="122"/>
      <c r="I43" s="105"/>
    </row>
    <row r="44" spans="1:9" s="3" customFormat="1">
      <c r="A44" s="112"/>
      <c r="B44" s="110"/>
      <c r="C44" s="125"/>
      <c r="D44" s="125"/>
      <c r="E44" s="114"/>
      <c r="F44" s="2"/>
      <c r="G44" s="105"/>
      <c r="H44" s="105"/>
      <c r="I44" s="105"/>
    </row>
    <row r="45" spans="1:9" s="3" customFormat="1">
      <c r="A45" s="112"/>
      <c r="B45" s="110" t="s">
        <v>60</v>
      </c>
      <c r="C45" s="125"/>
      <c r="D45" s="125"/>
      <c r="E45" s="114"/>
      <c r="F45" s="2"/>
      <c r="G45" s="105"/>
      <c r="H45" s="105"/>
      <c r="I45" s="105"/>
    </row>
    <row r="46" spans="1:9" s="3" customFormat="1">
      <c r="A46" s="112"/>
      <c r="B46" s="120" t="s">
        <v>6</v>
      </c>
      <c r="C46" s="141"/>
      <c r="D46" s="141"/>
      <c r="E46" s="114">
        <f t="shared" si="5"/>
        <v>0</v>
      </c>
      <c r="F46" s="122" t="e">
        <f ca="1">C46/OFFSET(C46,4,0)</f>
        <v>#DIV/0!</v>
      </c>
      <c r="G46" s="122" t="e">
        <f t="shared" ref="G46:H46" ca="1" si="22">D46/OFFSET(D46,4,0)</f>
        <v>#DIV/0!</v>
      </c>
      <c r="H46" s="122" t="e">
        <f t="shared" ca="1" si="22"/>
        <v>#DIV/0!</v>
      </c>
      <c r="I46" s="105"/>
    </row>
    <row r="47" spans="1:9" s="3" customFormat="1">
      <c r="A47" s="112"/>
      <c r="B47" s="120" t="s">
        <v>7</v>
      </c>
      <c r="C47" s="141"/>
      <c r="D47" s="141"/>
      <c r="E47" s="114">
        <f t="shared" si="5"/>
        <v>0</v>
      </c>
      <c r="F47" s="122" t="e">
        <f ca="1">C47/OFFSET(C47,3,0)</f>
        <v>#DIV/0!</v>
      </c>
      <c r="G47" s="122" t="e">
        <f t="shared" ref="G47:H47" ca="1" si="23">D47/OFFSET(D47,3,0)</f>
        <v>#DIV/0!</v>
      </c>
      <c r="H47" s="122" t="e">
        <f t="shared" ca="1" si="23"/>
        <v>#DIV/0!</v>
      </c>
      <c r="I47" s="105"/>
    </row>
    <row r="48" spans="1:9" s="3" customFormat="1">
      <c r="A48" s="112"/>
      <c r="B48" s="120" t="s">
        <v>8</v>
      </c>
      <c r="C48" s="141"/>
      <c r="D48" s="141"/>
      <c r="E48" s="114">
        <f t="shared" si="5"/>
        <v>0</v>
      </c>
      <c r="F48" s="122" t="e">
        <f ca="1">C48/OFFSET(C48,2,0)</f>
        <v>#DIV/0!</v>
      </c>
      <c r="G48" s="122" t="e">
        <f t="shared" ref="G48:H48" ca="1" si="24">D48/OFFSET(D48,2,0)</f>
        <v>#DIV/0!</v>
      </c>
      <c r="H48" s="122" t="e">
        <f t="shared" ca="1" si="24"/>
        <v>#DIV/0!</v>
      </c>
      <c r="I48" s="105"/>
    </row>
    <row r="49" spans="1:9" s="3" customFormat="1" ht="14.4">
      <c r="A49" s="112"/>
      <c r="B49" s="120" t="s">
        <v>9</v>
      </c>
      <c r="C49" s="141"/>
      <c r="D49" s="141"/>
      <c r="E49" s="114">
        <f t="shared" si="5"/>
        <v>0</v>
      </c>
      <c r="F49" s="122" t="e">
        <f ca="1">C49/OFFSET(C49,1,0)</f>
        <v>#DIV/0!</v>
      </c>
      <c r="G49" s="122" t="e">
        <f t="shared" ref="G49:H49" ca="1" si="25">D49/OFFSET(D49,1,0)</f>
        <v>#DIV/0!</v>
      </c>
      <c r="H49" s="127" t="e">
        <f t="shared" ca="1" si="25"/>
        <v>#DIV/0!</v>
      </c>
      <c r="I49" s="142"/>
    </row>
    <row r="50" spans="1:9" s="3" customFormat="1">
      <c r="A50" s="112" t="s">
        <v>27</v>
      </c>
      <c r="B50" s="110" t="s">
        <v>28</v>
      </c>
      <c r="C50" s="111">
        <f>SUM(C46:C49)</f>
        <v>0</v>
      </c>
      <c r="D50" s="111">
        <f>SUM(D46:D49)</f>
        <v>0</v>
      </c>
      <c r="E50" s="114">
        <f t="shared" si="5"/>
        <v>0</v>
      </c>
      <c r="F50" s="56"/>
      <c r="G50" s="56"/>
      <c r="H50" s="56"/>
      <c r="I50" s="105"/>
    </row>
    <row r="51" spans="1:9" s="3" customFormat="1" ht="14.4">
      <c r="A51" s="112"/>
      <c r="B51" s="110"/>
      <c r="C51" s="125"/>
      <c r="D51" s="125"/>
      <c r="E51" s="114"/>
      <c r="F51" s="101"/>
      <c r="G51" s="142"/>
      <c r="H51" s="143"/>
      <c r="I51" s="144"/>
    </row>
    <row r="52" spans="1:9" s="3" customFormat="1" ht="15.6">
      <c r="A52" s="112"/>
      <c r="B52" s="110" t="s">
        <v>61</v>
      </c>
      <c r="C52" s="125"/>
      <c r="D52" s="125"/>
      <c r="E52" s="114"/>
      <c r="F52" s="2"/>
      <c r="G52" s="145"/>
      <c r="H52" s="144"/>
      <c r="I52" s="146"/>
    </row>
    <row r="53" spans="1:9" s="3" customFormat="1" ht="14.4">
      <c r="A53" s="112"/>
      <c r="B53" s="120" t="s">
        <v>6</v>
      </c>
      <c r="C53" s="147"/>
      <c r="D53" s="147"/>
      <c r="E53" s="114">
        <f t="shared" si="5"/>
        <v>0</v>
      </c>
      <c r="F53" s="122" t="e">
        <f ca="1">C53/OFFSET(C53,4,0)</f>
        <v>#DIV/0!</v>
      </c>
      <c r="G53" s="122" t="e">
        <f t="shared" ref="G53:H53" ca="1" si="26">D53/OFFSET(D53,4,0)</f>
        <v>#DIV/0!</v>
      </c>
      <c r="H53" s="122" t="e">
        <f t="shared" ca="1" si="26"/>
        <v>#DIV/0!</v>
      </c>
      <c r="I53" s="142"/>
    </row>
    <row r="54" spans="1:9" s="3" customFormat="1">
      <c r="A54" s="112"/>
      <c r="B54" s="120" t="s">
        <v>7</v>
      </c>
      <c r="C54" s="125"/>
      <c r="D54" s="125"/>
      <c r="E54" s="114">
        <f t="shared" si="5"/>
        <v>0</v>
      </c>
      <c r="F54" s="122" t="e">
        <f ca="1">C54/OFFSET(C54,3,0)</f>
        <v>#DIV/0!</v>
      </c>
      <c r="G54" s="122" t="e">
        <f t="shared" ref="G54:H54" ca="1" si="27">D54/OFFSET(D54,3,0)</f>
        <v>#DIV/0!</v>
      </c>
      <c r="H54" s="122" t="e">
        <f t="shared" ca="1" si="27"/>
        <v>#DIV/0!</v>
      </c>
      <c r="I54" s="105"/>
    </row>
    <row r="55" spans="1:9" s="3" customFormat="1">
      <c r="A55" s="112"/>
      <c r="B55" s="120" t="s">
        <v>8</v>
      </c>
      <c r="C55" s="125"/>
      <c r="D55" s="125"/>
      <c r="E55" s="114">
        <f t="shared" si="5"/>
        <v>0</v>
      </c>
      <c r="F55" s="122" t="e">
        <f ca="1">C55/OFFSET(C55,2,0)</f>
        <v>#DIV/0!</v>
      </c>
      <c r="G55" s="122" t="e">
        <f t="shared" ref="G55:H55" ca="1" si="28">D55/OFFSET(D55,2,0)</f>
        <v>#DIV/0!</v>
      </c>
      <c r="H55" s="122" t="e">
        <f t="shared" ca="1" si="28"/>
        <v>#DIV/0!</v>
      </c>
      <c r="I55" s="148"/>
    </row>
    <row r="56" spans="1:9" s="3" customFormat="1">
      <c r="A56" s="112"/>
      <c r="B56" s="120" t="s">
        <v>9</v>
      </c>
      <c r="C56" s="149"/>
      <c r="D56" s="149"/>
      <c r="E56" s="114">
        <f t="shared" si="5"/>
        <v>0</v>
      </c>
      <c r="F56" s="122" t="e">
        <f ca="1">C56/OFFSET(C56,1,0)</f>
        <v>#DIV/0!</v>
      </c>
      <c r="G56" s="122" t="e">
        <f t="shared" ref="G56:H56" ca="1" si="29">D56/OFFSET(D56,1,0)</f>
        <v>#DIV/0!</v>
      </c>
      <c r="H56" s="127" t="e">
        <f t="shared" ca="1" si="29"/>
        <v>#DIV/0!</v>
      </c>
      <c r="I56" s="105"/>
    </row>
    <row r="57" spans="1:9" s="3" customFormat="1">
      <c r="A57" s="112" t="s">
        <v>29</v>
      </c>
      <c r="B57" s="110" t="s">
        <v>30</v>
      </c>
      <c r="C57" s="111">
        <f>SUM(C53:C56)</f>
        <v>0</v>
      </c>
      <c r="D57" s="111">
        <f>SUM(D53:D56)</f>
        <v>0</v>
      </c>
      <c r="E57" s="114">
        <f t="shared" si="5"/>
        <v>0</v>
      </c>
      <c r="F57" s="56"/>
      <c r="G57" s="56"/>
      <c r="H57" s="56"/>
      <c r="I57" s="105"/>
    </row>
    <row r="58" spans="1:9" s="3" customFormat="1">
      <c r="A58" s="112"/>
      <c r="B58" s="110"/>
      <c r="C58" s="125"/>
      <c r="D58" s="125"/>
      <c r="E58" s="114"/>
      <c r="F58" s="2"/>
      <c r="G58" s="105"/>
      <c r="H58" s="105"/>
      <c r="I58" s="105"/>
    </row>
    <row r="59" spans="1:9" s="3" customFormat="1">
      <c r="A59" s="150" t="s">
        <v>72</v>
      </c>
      <c r="B59" s="110" t="s">
        <v>31</v>
      </c>
      <c r="C59" s="151"/>
      <c r="D59" s="151"/>
      <c r="E59" s="114">
        <f t="shared" si="5"/>
        <v>0</v>
      </c>
      <c r="F59" s="2"/>
      <c r="G59" s="105"/>
      <c r="H59" s="105"/>
      <c r="I59" s="105"/>
    </row>
    <row r="60" spans="1:9" s="3" customFormat="1">
      <c r="A60" s="150" t="s">
        <v>73</v>
      </c>
      <c r="B60" s="152" t="s">
        <v>71</v>
      </c>
      <c r="C60" s="153"/>
      <c r="D60" s="153"/>
      <c r="E60" s="114">
        <f t="shared" si="5"/>
        <v>0</v>
      </c>
      <c r="F60" s="2"/>
      <c r="G60" s="105"/>
      <c r="H60" s="105"/>
      <c r="I60" s="105"/>
    </row>
    <row r="61" spans="1:9" s="3" customFormat="1" ht="14.4">
      <c r="A61" s="112"/>
      <c r="B61" s="110" t="s">
        <v>32</v>
      </c>
      <c r="C61" s="125"/>
      <c r="D61" s="125"/>
      <c r="E61" s="114"/>
      <c r="F61" s="2"/>
      <c r="G61" s="105"/>
      <c r="H61" s="143"/>
      <c r="I61" s="142"/>
    </row>
    <row r="62" spans="1:9" s="3" customFormat="1" ht="14.4">
      <c r="A62" s="112" t="s">
        <v>33</v>
      </c>
      <c r="B62" s="154" t="s">
        <v>34</v>
      </c>
      <c r="C62" s="155"/>
      <c r="D62" s="155"/>
      <c r="E62" s="114">
        <f t="shared" si="5"/>
        <v>0</v>
      </c>
      <c r="F62" s="122" t="e">
        <f ca="1">C62/OFFSET(C62,4,0)</f>
        <v>#DIV/0!</v>
      </c>
      <c r="G62" s="122" t="e">
        <f t="shared" ref="G62:H62" ca="1" si="30">D62/OFFSET(D62,4,0)</f>
        <v>#DIV/0!</v>
      </c>
      <c r="H62" s="122" t="e">
        <f t="shared" ca="1" si="30"/>
        <v>#DIV/0!</v>
      </c>
      <c r="I62" s="145"/>
    </row>
    <row r="63" spans="1:9" s="3" customFormat="1">
      <c r="A63" s="112" t="s">
        <v>35</v>
      </c>
      <c r="B63" s="154" t="s">
        <v>36</v>
      </c>
      <c r="C63" s="155"/>
      <c r="D63" s="155"/>
      <c r="E63" s="114">
        <f t="shared" si="5"/>
        <v>0</v>
      </c>
      <c r="F63" s="122" t="e">
        <f ca="1">C63/OFFSET(C63,3,0)</f>
        <v>#DIV/0!</v>
      </c>
      <c r="G63" s="122" t="e">
        <f t="shared" ref="G63:H63" ca="1" si="31">D63/OFFSET(D63,3,0)</f>
        <v>#DIV/0!</v>
      </c>
      <c r="H63" s="122" t="e">
        <f t="shared" ca="1" si="31"/>
        <v>#DIV/0!</v>
      </c>
      <c r="I63" s="105"/>
    </row>
    <row r="64" spans="1:9" s="3" customFormat="1">
      <c r="A64" s="112" t="s">
        <v>37</v>
      </c>
      <c r="B64" s="154" t="s">
        <v>38</v>
      </c>
      <c r="C64" s="155"/>
      <c r="D64" s="155"/>
      <c r="E64" s="114">
        <f t="shared" si="5"/>
        <v>0</v>
      </c>
      <c r="F64" s="122" t="e">
        <f ca="1">C64/OFFSET(C64,2,0)</f>
        <v>#DIV/0!</v>
      </c>
      <c r="G64" s="122" t="e">
        <f t="shared" ref="G64:H64" ca="1" si="32">D64/OFFSET(D64,2,0)</f>
        <v>#DIV/0!</v>
      </c>
      <c r="H64" s="122" t="e">
        <f t="shared" ca="1" si="32"/>
        <v>#DIV/0!</v>
      </c>
    </row>
    <row r="65" spans="1:9" s="3" customFormat="1">
      <c r="A65" s="112" t="s">
        <v>39</v>
      </c>
      <c r="B65" s="154" t="s">
        <v>40</v>
      </c>
      <c r="C65" s="155"/>
      <c r="D65" s="155"/>
      <c r="E65" s="114">
        <f t="shared" si="5"/>
        <v>0</v>
      </c>
      <c r="F65" s="122" t="e">
        <f ca="1">C65/OFFSET(C65,1,0)</f>
        <v>#DIV/0!</v>
      </c>
      <c r="G65" s="122" t="e">
        <f t="shared" ref="G65:H65" ca="1" si="33">D65/OFFSET(D65,1,0)</f>
        <v>#DIV/0!</v>
      </c>
      <c r="H65" s="127" t="e">
        <f t="shared" ca="1" si="33"/>
        <v>#DIV/0!</v>
      </c>
    </row>
    <row r="66" spans="1:9" s="3" customFormat="1">
      <c r="A66" s="112" t="s">
        <v>41</v>
      </c>
      <c r="B66" s="129" t="s">
        <v>55</v>
      </c>
      <c r="C66" s="111">
        <f>SUM(C62:C65)</f>
        <v>0</v>
      </c>
      <c r="D66" s="111">
        <f>SUM(D62:D65)</f>
        <v>0</v>
      </c>
      <c r="E66" s="114">
        <f t="shared" si="5"/>
        <v>0</v>
      </c>
      <c r="F66" s="122" t="e">
        <f>C66/C33</f>
        <v>#DIV/0!</v>
      </c>
      <c r="G66" s="122" t="e">
        <f t="shared" ref="G66:H66" si="34">D66/D33</f>
        <v>#DIV/0!</v>
      </c>
      <c r="H66" s="122" t="e">
        <f t="shared" si="34"/>
        <v>#DIV/0!</v>
      </c>
    </row>
    <row r="67" spans="1:9" s="3" customFormat="1">
      <c r="A67" s="130" t="s">
        <v>42</v>
      </c>
      <c r="B67" s="131" t="s">
        <v>21</v>
      </c>
      <c r="C67" s="132"/>
      <c r="D67" s="132"/>
      <c r="E67" s="114">
        <f t="shared" si="5"/>
        <v>0</v>
      </c>
      <c r="F67" s="2"/>
      <c r="G67" s="105"/>
      <c r="H67" s="105"/>
    </row>
    <row r="68" spans="1:9" s="3" customFormat="1" ht="14.4">
      <c r="A68" s="112" t="s">
        <v>43</v>
      </c>
      <c r="B68" s="110" t="s">
        <v>44</v>
      </c>
      <c r="C68" s="111">
        <f>C66-C67</f>
        <v>0</v>
      </c>
      <c r="D68" s="111">
        <f>D66-D67</f>
        <v>0</v>
      </c>
      <c r="E68" s="114">
        <f t="shared" si="5"/>
        <v>0</v>
      </c>
      <c r="F68" s="2"/>
      <c r="G68" s="144"/>
      <c r="H68" s="156"/>
    </row>
    <row r="69" spans="1:9" s="3" customFormat="1">
      <c r="A69" s="112"/>
      <c r="B69" s="110"/>
      <c r="C69" s="125"/>
      <c r="D69" s="125"/>
      <c r="E69" s="114"/>
      <c r="F69" s="2"/>
      <c r="G69" s="105"/>
      <c r="H69" s="105"/>
    </row>
    <row r="70" spans="1:9" s="3" customFormat="1" ht="14.4">
      <c r="A70" s="112" t="s">
        <v>45</v>
      </c>
      <c r="B70" s="110" t="s">
        <v>46</v>
      </c>
      <c r="C70" s="124">
        <f>C43+C50+C57+C59+C60+C68</f>
        <v>0</v>
      </c>
      <c r="D70" s="124">
        <f>D43+D50+D57+D59+D60+D68</f>
        <v>0</v>
      </c>
      <c r="E70" s="114">
        <f t="shared" si="5"/>
        <v>0</v>
      </c>
      <c r="F70" s="2"/>
      <c r="G70" s="157"/>
      <c r="H70" s="145"/>
    </row>
    <row r="71" spans="1:9" s="3" customFormat="1">
      <c r="A71" s="112"/>
      <c r="B71" s="158"/>
      <c r="C71" s="125"/>
      <c r="D71" s="125"/>
      <c r="E71" s="114"/>
      <c r="F71" s="2"/>
      <c r="G71" s="105"/>
      <c r="H71" s="105"/>
    </row>
    <row r="72" spans="1:9" s="3" customFormat="1" ht="14.4">
      <c r="A72" s="112" t="s">
        <v>47</v>
      </c>
      <c r="B72" s="110" t="s">
        <v>48</v>
      </c>
      <c r="C72" s="111"/>
      <c r="D72" s="111"/>
      <c r="E72" s="114">
        <f t="shared" si="5"/>
        <v>0</v>
      </c>
      <c r="F72" s="101"/>
      <c r="G72" s="159"/>
      <c r="H72" s="160"/>
    </row>
    <row r="73" spans="1:9" s="3" customFormat="1">
      <c r="A73" s="112"/>
      <c r="B73" s="158"/>
      <c r="C73" s="125"/>
      <c r="D73" s="125"/>
      <c r="E73" s="114"/>
      <c r="F73" s="2"/>
      <c r="G73" s="105"/>
      <c r="H73" s="105"/>
      <c r="I73" s="105"/>
    </row>
    <row r="74" spans="1:9" s="3" customFormat="1">
      <c r="A74" s="112" t="s">
        <v>49</v>
      </c>
      <c r="B74" s="110" t="s">
        <v>50</v>
      </c>
      <c r="C74" s="114">
        <f>C70+C72</f>
        <v>0</v>
      </c>
      <c r="D74" s="114">
        <f>D70+D72</f>
        <v>0</v>
      </c>
      <c r="E74" s="114">
        <f>D74+C74</f>
        <v>0</v>
      </c>
      <c r="F74" s="2"/>
      <c r="G74" s="105"/>
      <c r="H74" s="105"/>
      <c r="I74" s="105"/>
    </row>
    <row r="75" spans="1:9" s="3" customFormat="1">
      <c r="A75" s="112"/>
      <c r="B75" s="110" t="s">
        <v>93</v>
      </c>
      <c r="C75" s="125"/>
      <c r="D75" s="125"/>
      <c r="E75" s="114">
        <f>D75+C75</f>
        <v>0</v>
      </c>
      <c r="F75" s="2"/>
      <c r="G75" s="105"/>
      <c r="H75" s="105"/>
      <c r="I75" s="105"/>
    </row>
    <row r="76" spans="1:9" s="3" customFormat="1" ht="13.8" thickBot="1">
      <c r="A76" s="161" t="s">
        <v>51</v>
      </c>
      <c r="B76" s="162" t="s">
        <v>64</v>
      </c>
      <c r="C76" s="163"/>
      <c r="D76" s="163"/>
      <c r="E76" s="114">
        <f>D76+C76</f>
        <v>0</v>
      </c>
      <c r="F76" s="2"/>
      <c r="G76" s="105"/>
      <c r="H76" s="105"/>
      <c r="I76" s="105"/>
    </row>
    <row r="77" spans="1:9" s="3" customFormat="1" ht="30.75" customHeight="1">
      <c r="A77" s="260" t="s">
        <v>56</v>
      </c>
      <c r="B77" s="261"/>
      <c r="C77" s="164">
        <f>C6+C33-C67-C74</f>
        <v>0</v>
      </c>
      <c r="D77" s="164">
        <f>D6+D33-D67-D74</f>
        <v>0</v>
      </c>
      <c r="E77" s="165">
        <f>(E6+E33)-(E67+E74)</f>
        <v>0</v>
      </c>
      <c r="F77" s="2"/>
      <c r="G77" s="105"/>
      <c r="H77" s="105"/>
      <c r="I77" s="105"/>
    </row>
    <row r="78" spans="1:9" s="3" customFormat="1" ht="16.2" customHeight="1">
      <c r="A78" s="166"/>
      <c r="B78" s="87" t="s">
        <v>67</v>
      </c>
      <c r="C78" s="167" t="e">
        <f>(C43+C57+C59+C60+C50)/(C43+C57+C59+C68+C60+C50)</f>
        <v>#DIV/0!</v>
      </c>
      <c r="D78" s="167" t="e">
        <f t="shared" ref="D78:E78" si="35">(D43+D57+D59+D60+D50)/(D43+D57+D59+D68+D60+D50)</f>
        <v>#DIV/0!</v>
      </c>
      <c r="E78" s="167" t="e">
        <f t="shared" si="35"/>
        <v>#DIV/0!</v>
      </c>
      <c r="F78" s="168"/>
      <c r="G78" s="105"/>
      <c r="H78" s="105"/>
      <c r="I78" s="105"/>
    </row>
    <row r="79" spans="1:9" s="3" customFormat="1" ht="16.2" customHeight="1">
      <c r="A79" s="166"/>
      <c r="B79" s="87" t="s">
        <v>68</v>
      </c>
      <c r="C79" s="167" t="e">
        <f>(C43+C57+C59+C60+C50)/(C43+C57+C59+C68+C72+C67+C60+C50)</f>
        <v>#DIV/0!</v>
      </c>
      <c r="D79" s="167" t="e">
        <f t="shared" ref="D79:E79" si="36">(D43+D57+D59+D60+D50)/(D43+D57+D59+D68+D72+D67+D60+D50)</f>
        <v>#DIV/0!</v>
      </c>
      <c r="E79" s="167" t="e">
        <f t="shared" si="36"/>
        <v>#DIV/0!</v>
      </c>
      <c r="F79" s="2"/>
      <c r="G79" s="105"/>
      <c r="H79" s="105"/>
      <c r="I79" s="105"/>
    </row>
    <row r="80" spans="1:9" ht="16.2" customHeight="1">
      <c r="A80" s="166"/>
      <c r="B80" s="87" t="s">
        <v>70</v>
      </c>
      <c r="C80" s="167" t="e">
        <f>C59/C35</f>
        <v>#DIV/0!</v>
      </c>
      <c r="D80" s="167" t="e">
        <f t="shared" ref="D80:E80" si="37">D59/D35</f>
        <v>#DIV/0!</v>
      </c>
      <c r="E80" s="167" t="e">
        <f t="shared" si="37"/>
        <v>#DIV/0!</v>
      </c>
    </row>
    <row r="81" spans="1:11" ht="16.2" customHeight="1">
      <c r="A81" s="166"/>
      <c r="B81" s="87" t="s">
        <v>69</v>
      </c>
      <c r="C81" s="167" t="e">
        <f>D66/E66</f>
        <v>#DIV/0!</v>
      </c>
      <c r="D81" s="167"/>
      <c r="E81" s="167"/>
    </row>
    <row r="82" spans="1:11" ht="16.2" customHeight="1">
      <c r="A82" s="166"/>
      <c r="B82" s="87" t="s">
        <v>88</v>
      </c>
      <c r="C82" s="169" t="e">
        <f>C20/C35</f>
        <v>#DIV/0!</v>
      </c>
      <c r="D82" s="169" t="e">
        <f t="shared" ref="D82:E82" si="38">D20/D35</f>
        <v>#DIV/0!</v>
      </c>
      <c r="E82" s="169" t="e">
        <f t="shared" si="38"/>
        <v>#DIV/0!</v>
      </c>
    </row>
    <row r="83" spans="1:11" ht="16.2" customHeight="1">
      <c r="A83" s="166"/>
      <c r="B83" s="87" t="s">
        <v>94</v>
      </c>
      <c r="C83" s="169" t="e">
        <f>(C43+C50+C57+C59+C60)/(C6+C33)</f>
        <v>#DIV/0!</v>
      </c>
      <c r="D83" s="169" t="e">
        <f t="shared" ref="D83:E83" si="39">(D43+D50+D57+D59+D60)/(D6+D33)</f>
        <v>#DIV/0!</v>
      </c>
      <c r="E83" s="169" t="e">
        <f t="shared" si="39"/>
        <v>#DIV/0!</v>
      </c>
    </row>
    <row r="84" spans="1:11" ht="82.2" customHeight="1">
      <c r="A84" s="262" t="s">
        <v>57</v>
      </c>
      <c r="B84" s="263"/>
      <c r="C84" s="263"/>
      <c r="D84" s="263"/>
      <c r="E84" s="263"/>
    </row>
    <row r="85" spans="1:11">
      <c r="A85" s="170"/>
    </row>
    <row r="86" spans="1:11" s="172" customFormat="1" ht="19.5" customHeight="1">
      <c r="A86" s="171" t="s">
        <v>62</v>
      </c>
      <c r="B86" s="93"/>
      <c r="F86" s="2"/>
      <c r="G86" s="105"/>
      <c r="H86" s="105"/>
      <c r="I86" s="105"/>
      <c r="J86" s="5"/>
      <c r="K86" s="5"/>
    </row>
    <row r="87" spans="1:11" s="172" customFormat="1" ht="19.5" customHeight="1">
      <c r="A87" s="171"/>
      <c r="B87" s="93"/>
      <c r="F87" s="2"/>
      <c r="G87" s="105"/>
      <c r="H87" s="105"/>
      <c r="I87" s="105"/>
      <c r="J87" s="5"/>
      <c r="K87" s="5"/>
    </row>
    <row r="88" spans="1:11" s="172" customFormat="1" ht="19.5" customHeight="1">
      <c r="A88" s="171"/>
      <c r="B88" s="93"/>
      <c r="F88" s="2"/>
      <c r="G88" s="105"/>
      <c r="H88" s="105"/>
      <c r="I88" s="105"/>
      <c r="J88" s="5"/>
      <c r="K88" s="5"/>
    </row>
    <row r="89" spans="1:11" s="172" customFormat="1" ht="19.5" customHeight="1">
      <c r="A89" s="171"/>
      <c r="B89" s="93"/>
      <c r="F89" s="2"/>
      <c r="G89" s="105"/>
      <c r="H89" s="105"/>
      <c r="I89" s="105"/>
      <c r="J89" s="5"/>
      <c r="K89" s="5"/>
    </row>
    <row r="90" spans="1:11" s="172" customFormat="1" ht="19.5" customHeight="1">
      <c r="A90" s="171"/>
      <c r="B90" s="93"/>
      <c r="F90" s="2"/>
      <c r="G90" s="105"/>
      <c r="H90" s="105"/>
      <c r="I90" s="105"/>
      <c r="J90" s="5"/>
      <c r="K90" s="5"/>
    </row>
    <row r="91" spans="1:11" s="172" customFormat="1" ht="19.5" customHeight="1">
      <c r="A91" s="171"/>
      <c r="B91" s="93"/>
      <c r="F91" s="2"/>
      <c r="G91" s="105"/>
      <c r="H91" s="105"/>
      <c r="I91" s="105"/>
      <c r="J91" s="5"/>
      <c r="K91" s="5"/>
    </row>
    <row r="92" spans="1:11" s="172" customFormat="1" ht="19.5" customHeight="1">
      <c r="A92" s="171"/>
      <c r="B92" s="93"/>
      <c r="F92" s="2"/>
      <c r="G92" s="105"/>
      <c r="H92" s="105"/>
      <c r="I92" s="105"/>
      <c r="J92" s="5"/>
      <c r="K92" s="5"/>
    </row>
    <row r="93" spans="1:11" s="172" customFormat="1" ht="19.5" customHeight="1">
      <c r="A93" s="171"/>
      <c r="B93" s="1" t="s">
        <v>65</v>
      </c>
      <c r="C93" s="172" t="e">
        <f>(C74-C68)/C74</f>
        <v>#DIV/0!</v>
      </c>
      <c r="D93" s="1" t="s">
        <v>66</v>
      </c>
      <c r="E93" s="172" t="e">
        <f>(D74-D68)/D74</f>
        <v>#DIV/0!</v>
      </c>
      <c r="F93" s="2"/>
      <c r="G93" s="105"/>
      <c r="H93" s="105"/>
      <c r="I93" s="105"/>
      <c r="J93" s="5"/>
      <c r="K93" s="5"/>
    </row>
    <row r="94" spans="1:11" ht="68.25" customHeight="1">
      <c r="A94" s="264" t="s">
        <v>52</v>
      </c>
      <c r="B94" s="264"/>
      <c r="C94" s="264"/>
      <c r="D94" s="264"/>
      <c r="E94" s="264"/>
    </row>
    <row r="95" spans="1:11" ht="25.5" customHeight="1"/>
    <row r="96" spans="1:11" ht="18.75" customHeight="1">
      <c r="A96" s="173" t="s">
        <v>53</v>
      </c>
    </row>
  </sheetData>
  <mergeCells count="3">
    <mergeCell ref="A77:B77"/>
    <mergeCell ref="A84:E84"/>
    <mergeCell ref="A94:E94"/>
  </mergeCells>
  <pageMargins left="0.27" right="0.25" top="0.3" bottom="0.22" header="0.25" footer="0.18"/>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6"/>
  <sheetViews>
    <sheetView workbookViewId="0">
      <selection sqref="A1:XFD1048576"/>
    </sheetView>
  </sheetViews>
  <sheetFormatPr defaultRowHeight="13.2"/>
  <cols>
    <col min="1" max="1" width="3.33203125" style="56" customWidth="1"/>
    <col min="2" max="2" width="28.6640625" style="59" customWidth="1"/>
    <col min="3" max="5" width="8.88671875" style="56"/>
    <col min="6" max="6" width="7.88671875" style="2" customWidth="1"/>
    <col min="7" max="8" width="7.88671875" style="105" customWidth="1"/>
    <col min="9" max="9" width="8.109375" style="105" customWidth="1"/>
    <col min="10" max="10" width="3" style="3" customWidth="1"/>
    <col min="11" max="11" width="8.88671875" style="3"/>
    <col min="12" max="16384" width="8.88671875" style="56"/>
  </cols>
  <sheetData>
    <row r="1" spans="1:9" s="3" customFormat="1" ht="15.6">
      <c r="A1" s="56"/>
      <c r="B1" s="190" t="s">
        <v>106</v>
      </c>
      <c r="C1" s="98" t="s">
        <v>103</v>
      </c>
      <c r="D1" s="56"/>
      <c r="E1" s="56"/>
      <c r="F1" s="2" t="s">
        <v>90</v>
      </c>
      <c r="G1" s="99"/>
      <c r="H1" s="100"/>
      <c r="I1" s="100"/>
    </row>
    <row r="2" spans="1:9" s="3" customFormat="1" ht="15.6">
      <c r="A2" s="56"/>
      <c r="B2" s="190" t="s">
        <v>107</v>
      </c>
      <c r="C2" s="56"/>
      <c r="D2" s="56"/>
      <c r="E2" s="56"/>
      <c r="F2" s="101" t="s">
        <v>92</v>
      </c>
      <c r="G2" s="102"/>
      <c r="H2" s="103"/>
      <c r="I2" s="103"/>
    </row>
    <row r="3" spans="1:9" s="3" customFormat="1" ht="13.8" thickBot="1">
      <c r="A3" s="104"/>
      <c r="B3" s="59"/>
      <c r="C3" s="56"/>
      <c r="D3" s="56"/>
      <c r="E3" s="56"/>
      <c r="F3" s="2"/>
      <c r="G3" s="105"/>
      <c r="H3" s="105"/>
      <c r="I3" s="105"/>
    </row>
    <row r="4" spans="1:9" s="3" customFormat="1">
      <c r="A4" s="106"/>
      <c r="B4" s="64"/>
      <c r="C4" s="107" t="s">
        <v>0</v>
      </c>
      <c r="D4" s="107" t="s">
        <v>1</v>
      </c>
      <c r="E4" s="108" t="s">
        <v>2</v>
      </c>
      <c r="F4" s="2"/>
      <c r="G4" s="105"/>
      <c r="H4" s="105"/>
      <c r="I4" s="105"/>
    </row>
    <row r="5" spans="1:9" s="3" customFormat="1">
      <c r="A5" s="109"/>
      <c r="B5" s="110"/>
      <c r="C5" s="111"/>
      <c r="D5" s="111"/>
      <c r="E5" s="111"/>
      <c r="F5" s="4"/>
      <c r="G5" s="105"/>
      <c r="H5" s="105"/>
      <c r="I5" s="105"/>
    </row>
    <row r="6" spans="1:9" s="3" customFormat="1" ht="15.6">
      <c r="A6" s="112" t="s">
        <v>3</v>
      </c>
      <c r="B6" s="110" t="s">
        <v>63</v>
      </c>
      <c r="C6" s="113">
        <v>145</v>
      </c>
      <c r="D6" s="113">
        <v>149</v>
      </c>
      <c r="E6" s="114">
        <f>D6+C6</f>
        <v>294</v>
      </c>
      <c r="F6" s="101"/>
      <c r="G6" s="115"/>
      <c r="H6" s="103"/>
      <c r="I6" s="103"/>
    </row>
    <row r="7" spans="1:9" s="3" customFormat="1" ht="15.6">
      <c r="A7" s="112"/>
      <c r="B7" s="110"/>
      <c r="C7" s="116"/>
      <c r="D7" s="116"/>
      <c r="E7" s="114"/>
      <c r="F7" s="101"/>
      <c r="G7" s="115"/>
      <c r="H7" s="115"/>
      <c r="I7" s="103"/>
    </row>
    <row r="8" spans="1:9" s="3" customFormat="1" ht="15.6">
      <c r="A8" s="112"/>
      <c r="B8" s="110" t="s">
        <v>4</v>
      </c>
      <c r="C8" s="116"/>
      <c r="D8" s="116"/>
      <c r="E8" s="114"/>
      <c r="F8" s="101"/>
      <c r="G8" s="115"/>
      <c r="H8" s="103"/>
      <c r="I8" s="115"/>
    </row>
    <row r="9" spans="1:9" s="3" customFormat="1" ht="15.6">
      <c r="A9" s="112"/>
      <c r="B9" s="117" t="s">
        <v>5</v>
      </c>
      <c r="C9" s="118"/>
      <c r="D9" s="118"/>
      <c r="E9" s="114"/>
      <c r="F9" s="2"/>
      <c r="G9" s="115"/>
      <c r="H9" s="119"/>
      <c r="I9" s="103"/>
    </row>
    <row r="10" spans="1:9" s="3" customFormat="1" ht="15.6">
      <c r="A10" s="112"/>
      <c r="B10" s="120" t="s">
        <v>6</v>
      </c>
      <c r="C10" s="121">
        <v>1736</v>
      </c>
      <c r="D10" s="121">
        <v>1689</v>
      </c>
      <c r="E10" s="114">
        <f>D10+C10</f>
        <v>3425</v>
      </c>
      <c r="F10" s="122">
        <f ca="1">C10/OFFSET(C10,4,0)</f>
        <v>1</v>
      </c>
      <c r="G10" s="122">
        <f t="shared" ref="G10:H10" ca="1" si="0">D10/OFFSET(D10,4,0)</f>
        <v>1</v>
      </c>
      <c r="H10" s="122">
        <f t="shared" ca="1" si="0"/>
        <v>1</v>
      </c>
      <c r="I10" s="103"/>
    </row>
    <row r="11" spans="1:9" s="3" customFormat="1">
      <c r="A11" s="112"/>
      <c r="B11" s="120" t="s">
        <v>7</v>
      </c>
      <c r="C11" s="121"/>
      <c r="D11" s="121"/>
      <c r="E11" s="114">
        <f t="shared" ref="E11:E14" si="1">D11+C11</f>
        <v>0</v>
      </c>
      <c r="F11" s="122">
        <f ca="1">C11/OFFSET(C11,3,0)</f>
        <v>0</v>
      </c>
      <c r="G11" s="122">
        <f t="shared" ref="G11:H11" ca="1" si="2">D11/OFFSET(D11,3,0)</f>
        <v>0</v>
      </c>
      <c r="H11" s="122">
        <f t="shared" ca="1" si="2"/>
        <v>0</v>
      </c>
      <c r="I11" s="105"/>
    </row>
    <row r="12" spans="1:9" s="3" customFormat="1">
      <c r="A12" s="112"/>
      <c r="B12" s="120" t="s">
        <v>8</v>
      </c>
      <c r="C12" s="121"/>
      <c r="D12" s="121"/>
      <c r="E12" s="114">
        <f t="shared" si="1"/>
        <v>0</v>
      </c>
      <c r="F12" s="122">
        <f ca="1">C12/OFFSET(C12,2,0)</f>
        <v>0</v>
      </c>
      <c r="G12" s="122">
        <f t="shared" ref="G12:H12" ca="1" si="3">D12/OFFSET(D12,2,0)</f>
        <v>0</v>
      </c>
      <c r="H12" s="122">
        <f t="shared" ca="1" si="3"/>
        <v>0</v>
      </c>
      <c r="I12" s="105"/>
    </row>
    <row r="13" spans="1:9" s="3" customFormat="1">
      <c r="A13" s="112"/>
      <c r="B13" s="120" t="s">
        <v>9</v>
      </c>
      <c r="C13" s="121"/>
      <c r="D13" s="121"/>
      <c r="E13" s="114">
        <f t="shared" si="1"/>
        <v>0</v>
      </c>
      <c r="F13" s="122">
        <f ca="1">C13/OFFSET(C13,1,0)</f>
        <v>0</v>
      </c>
      <c r="G13" s="122">
        <f t="shared" ref="G13:H13" ca="1" si="4">D13/OFFSET(D13,1,0)</f>
        <v>0</v>
      </c>
      <c r="H13" s="122">
        <f t="shared" ca="1" si="4"/>
        <v>0</v>
      </c>
      <c r="I13" s="105"/>
    </row>
    <row r="14" spans="1:9" s="3" customFormat="1">
      <c r="A14" s="112" t="s">
        <v>10</v>
      </c>
      <c r="B14" s="123" t="s">
        <v>11</v>
      </c>
      <c r="C14" s="124">
        <f>SUM(C10:C13)</f>
        <v>1736</v>
      </c>
      <c r="D14" s="124">
        <f>SUM(D10:D13)</f>
        <v>1689</v>
      </c>
      <c r="E14" s="114">
        <f t="shared" si="1"/>
        <v>3425</v>
      </c>
      <c r="F14" s="122"/>
      <c r="G14" s="122"/>
      <c r="H14" s="122"/>
      <c r="I14" s="105"/>
    </row>
    <row r="15" spans="1:9" s="3" customFormat="1">
      <c r="A15" s="112"/>
      <c r="B15" s="117" t="s">
        <v>58</v>
      </c>
      <c r="C15" s="125"/>
      <c r="D15" s="125"/>
      <c r="E15" s="114"/>
      <c r="F15" s="2"/>
      <c r="G15" s="105"/>
      <c r="H15" s="105"/>
      <c r="I15" s="105"/>
    </row>
    <row r="16" spans="1:9" s="3" customFormat="1">
      <c r="A16" s="112"/>
      <c r="B16" s="120" t="s">
        <v>6</v>
      </c>
      <c r="C16" s="125"/>
      <c r="D16" s="125"/>
      <c r="E16" s="114">
        <f t="shared" ref="E16:E72" si="5">D16+C16</f>
        <v>0</v>
      </c>
      <c r="F16" s="122" t="e">
        <f ca="1">C16/OFFSET(C16,4,0)</f>
        <v>#DIV/0!</v>
      </c>
      <c r="G16" s="122" t="e">
        <f t="shared" ref="G16:H16" ca="1" si="6">D16/OFFSET(D16,4,0)</f>
        <v>#DIV/0!</v>
      </c>
      <c r="H16" s="122" t="e">
        <f t="shared" ca="1" si="6"/>
        <v>#DIV/0!</v>
      </c>
      <c r="I16" s="105"/>
    </row>
    <row r="17" spans="1:9" s="3" customFormat="1">
      <c r="A17" s="112"/>
      <c r="B17" s="120" t="s">
        <v>7</v>
      </c>
      <c r="C17" s="125"/>
      <c r="D17" s="125"/>
      <c r="E17" s="114">
        <f t="shared" si="5"/>
        <v>0</v>
      </c>
      <c r="F17" s="122" t="e">
        <f ca="1">C17/OFFSET(C17,3,0)</f>
        <v>#DIV/0!</v>
      </c>
      <c r="G17" s="122" t="e">
        <f t="shared" ref="G17:H17" ca="1" si="7">D17/OFFSET(D17,3,0)</f>
        <v>#DIV/0!</v>
      </c>
      <c r="H17" s="122" t="e">
        <f t="shared" ca="1" si="7"/>
        <v>#DIV/0!</v>
      </c>
      <c r="I17" s="105"/>
    </row>
    <row r="18" spans="1:9" s="3" customFormat="1" ht="15.6">
      <c r="A18" s="112"/>
      <c r="B18" s="120" t="s">
        <v>8</v>
      </c>
      <c r="C18" s="125"/>
      <c r="D18" s="125"/>
      <c r="E18" s="114">
        <f t="shared" si="5"/>
        <v>0</v>
      </c>
      <c r="F18" s="122" t="e">
        <f ca="1">C18/OFFSET(C18,2,0)</f>
        <v>#DIV/0!</v>
      </c>
      <c r="G18" s="122" t="e">
        <f t="shared" ref="G18:H18" ca="1" si="8">D18/OFFSET(D18,2,0)</f>
        <v>#DIV/0!</v>
      </c>
      <c r="H18" s="122" t="e">
        <f t="shared" ca="1" si="8"/>
        <v>#DIV/0!</v>
      </c>
      <c r="I18" s="126"/>
    </row>
    <row r="19" spans="1:9" s="3" customFormat="1">
      <c r="A19" s="112"/>
      <c r="B19" s="120" t="s">
        <v>9</v>
      </c>
      <c r="C19" s="125"/>
      <c r="D19" s="125"/>
      <c r="E19" s="114">
        <f t="shared" si="5"/>
        <v>0</v>
      </c>
      <c r="F19" s="122" t="e">
        <f ca="1">C19/OFFSET(C19,1,0)</f>
        <v>#DIV/0!</v>
      </c>
      <c r="G19" s="122" t="e">
        <f t="shared" ref="G19:H19" ca="1" si="9">D19/OFFSET(D19,1,0)</f>
        <v>#DIV/0!</v>
      </c>
      <c r="H19" s="127" t="e">
        <f t="shared" ca="1" si="9"/>
        <v>#DIV/0!</v>
      </c>
      <c r="I19" s="105"/>
    </row>
    <row r="20" spans="1:9" s="3" customFormat="1">
      <c r="A20" s="112" t="s">
        <v>12</v>
      </c>
      <c r="B20" s="123" t="s">
        <v>13</v>
      </c>
      <c r="C20" s="114">
        <f>SUM(C16:C19)</f>
        <v>0</v>
      </c>
      <c r="D20" s="114">
        <f>SUM(D16:D19)</f>
        <v>0</v>
      </c>
      <c r="E20" s="114">
        <f t="shared" si="5"/>
        <v>0</v>
      </c>
      <c r="F20" s="122"/>
      <c r="G20" s="122"/>
      <c r="H20" s="122"/>
      <c r="I20" s="105"/>
    </row>
    <row r="21" spans="1:9" s="3" customFormat="1">
      <c r="A21" s="112"/>
      <c r="B21" s="117" t="s">
        <v>59</v>
      </c>
      <c r="C21" s="125"/>
      <c r="D21" s="125"/>
      <c r="E21" s="114"/>
      <c r="F21" s="2"/>
      <c r="G21" s="105"/>
      <c r="H21" s="105"/>
      <c r="I21" s="105"/>
    </row>
    <row r="22" spans="1:9" s="3" customFormat="1" ht="15.6">
      <c r="A22" s="112"/>
      <c r="B22" s="120" t="s">
        <v>6</v>
      </c>
      <c r="C22" s="128"/>
      <c r="D22" s="128"/>
      <c r="E22" s="114">
        <f t="shared" si="5"/>
        <v>0</v>
      </c>
      <c r="F22" s="122" t="e">
        <f ca="1">C22/OFFSET(C22,4,0)</f>
        <v>#DIV/0!</v>
      </c>
      <c r="G22" s="122" t="e">
        <f t="shared" ref="G22:H22" ca="1" si="10">D22/OFFSET(D22,4,0)</f>
        <v>#DIV/0!</v>
      </c>
      <c r="H22" s="122" t="e">
        <f t="shared" ca="1" si="10"/>
        <v>#DIV/0!</v>
      </c>
      <c r="I22" s="126"/>
    </row>
    <row r="23" spans="1:9" s="3" customFormat="1">
      <c r="A23" s="112"/>
      <c r="B23" s="120" t="s">
        <v>7</v>
      </c>
      <c r="C23" s="128"/>
      <c r="D23" s="128"/>
      <c r="E23" s="114">
        <f t="shared" si="5"/>
        <v>0</v>
      </c>
      <c r="F23" s="122" t="e">
        <f ca="1">C23/OFFSET(C23,3,0)</f>
        <v>#DIV/0!</v>
      </c>
      <c r="G23" s="122" t="e">
        <f t="shared" ref="G23:H23" ca="1" si="11">D23/OFFSET(D23,3,0)</f>
        <v>#DIV/0!</v>
      </c>
      <c r="H23" s="122" t="e">
        <f t="shared" ca="1" si="11"/>
        <v>#DIV/0!</v>
      </c>
      <c r="I23" s="105"/>
    </row>
    <row r="24" spans="1:9" s="3" customFormat="1">
      <c r="A24" s="112"/>
      <c r="B24" s="120" t="s">
        <v>8</v>
      </c>
      <c r="C24" s="128"/>
      <c r="D24" s="128"/>
      <c r="E24" s="114">
        <f t="shared" si="5"/>
        <v>0</v>
      </c>
      <c r="F24" s="122" t="e">
        <f ca="1">C24/OFFSET(C24,2,0)</f>
        <v>#DIV/0!</v>
      </c>
      <c r="G24" s="122" t="e">
        <f t="shared" ref="G24:H24" ca="1" si="12">D24/OFFSET(D24,2,0)</f>
        <v>#DIV/0!</v>
      </c>
      <c r="H24" s="122" t="e">
        <f t="shared" ca="1" si="12"/>
        <v>#DIV/0!</v>
      </c>
      <c r="I24" s="105"/>
    </row>
    <row r="25" spans="1:9" s="3" customFormat="1">
      <c r="A25" s="112"/>
      <c r="B25" s="120" t="s">
        <v>9</v>
      </c>
      <c r="C25" s="128"/>
      <c r="D25" s="128"/>
      <c r="E25" s="114">
        <f t="shared" si="5"/>
        <v>0</v>
      </c>
      <c r="F25" s="122" t="e">
        <f ca="1">C25/OFFSET(C25,1,0)</f>
        <v>#DIV/0!</v>
      </c>
      <c r="G25" s="122" t="e">
        <f t="shared" ref="G25:H25" ca="1" si="13">D25/OFFSET(D25,1,0)</f>
        <v>#DIV/0!</v>
      </c>
      <c r="H25" s="127" t="e">
        <f t="shared" ca="1" si="13"/>
        <v>#DIV/0!</v>
      </c>
      <c r="I25" s="105"/>
    </row>
    <row r="26" spans="1:9" s="3" customFormat="1">
      <c r="A26" s="112" t="s">
        <v>14</v>
      </c>
      <c r="B26" s="123" t="s">
        <v>15</v>
      </c>
      <c r="C26" s="114">
        <f>SUM(C22:C25)</f>
        <v>0</v>
      </c>
      <c r="D26" s="114">
        <f>SUM(D22:D25)</f>
        <v>0</v>
      </c>
      <c r="E26" s="114">
        <f t="shared" si="5"/>
        <v>0</v>
      </c>
      <c r="F26" s="122"/>
      <c r="G26" s="122"/>
      <c r="H26" s="122"/>
      <c r="I26" s="105"/>
    </row>
    <row r="27" spans="1:9" s="3" customFormat="1">
      <c r="A27" s="112"/>
      <c r="B27" s="117" t="s">
        <v>16</v>
      </c>
      <c r="C27" s="125"/>
      <c r="D27" s="125"/>
      <c r="E27" s="114"/>
      <c r="F27" s="2"/>
      <c r="G27" s="105"/>
      <c r="H27" s="105"/>
      <c r="I27" s="105"/>
    </row>
    <row r="28" spans="1:9" s="3" customFormat="1">
      <c r="A28" s="112"/>
      <c r="B28" s="120" t="s">
        <v>6</v>
      </c>
      <c r="C28" s="125"/>
      <c r="D28" s="125"/>
      <c r="E28" s="114">
        <f t="shared" si="5"/>
        <v>0</v>
      </c>
      <c r="F28" s="122" t="e">
        <f ca="1">C28/OFFSET(C28,4,0)</f>
        <v>#DIV/0!</v>
      </c>
      <c r="G28" s="122" t="e">
        <f t="shared" ref="G28:H28" ca="1" si="14">D28/OFFSET(D28,4,0)</f>
        <v>#DIV/0!</v>
      </c>
      <c r="H28" s="122" t="e">
        <f t="shared" ca="1" si="14"/>
        <v>#DIV/0!</v>
      </c>
      <c r="I28" s="105"/>
    </row>
    <row r="29" spans="1:9" s="3" customFormat="1" ht="15.6">
      <c r="A29" s="112"/>
      <c r="B29" s="120" t="s">
        <v>7</v>
      </c>
      <c r="C29" s="125"/>
      <c r="D29" s="125"/>
      <c r="E29" s="114">
        <f t="shared" si="5"/>
        <v>0</v>
      </c>
      <c r="F29" s="122" t="e">
        <f ca="1">C29/OFFSET(C29,3,0)</f>
        <v>#DIV/0!</v>
      </c>
      <c r="G29" s="122" t="e">
        <f t="shared" ref="G29:H29" ca="1" si="15">D29/OFFSET(D29,3,0)</f>
        <v>#DIV/0!</v>
      </c>
      <c r="H29" s="122" t="e">
        <f t="shared" ca="1" si="15"/>
        <v>#DIV/0!</v>
      </c>
      <c r="I29" s="103"/>
    </row>
    <row r="30" spans="1:9" s="3" customFormat="1">
      <c r="A30" s="112"/>
      <c r="B30" s="120" t="s">
        <v>8</v>
      </c>
      <c r="C30" s="125"/>
      <c r="D30" s="125"/>
      <c r="E30" s="114">
        <f t="shared" si="5"/>
        <v>0</v>
      </c>
      <c r="F30" s="122" t="e">
        <f ca="1">C30/OFFSET(C30,2,0)</f>
        <v>#DIV/0!</v>
      </c>
      <c r="G30" s="122" t="e">
        <f t="shared" ref="G30:H30" ca="1" si="16">D30/OFFSET(D30,2,0)</f>
        <v>#DIV/0!</v>
      </c>
      <c r="H30" s="122" t="e">
        <f t="shared" ca="1" si="16"/>
        <v>#DIV/0!</v>
      </c>
      <c r="I30" s="105"/>
    </row>
    <row r="31" spans="1:9" s="3" customFormat="1" ht="15.6">
      <c r="A31" s="112"/>
      <c r="B31" s="120" t="s">
        <v>9</v>
      </c>
      <c r="C31" s="125"/>
      <c r="D31" s="125"/>
      <c r="E31" s="114">
        <f t="shared" si="5"/>
        <v>0</v>
      </c>
      <c r="F31" s="122" t="e">
        <f ca="1">C31/OFFSET(C31,1,0)</f>
        <v>#DIV/0!</v>
      </c>
      <c r="G31" s="122" t="e">
        <f t="shared" ref="G31:H31" ca="1" si="17">D31/OFFSET(D31,1,0)</f>
        <v>#DIV/0!</v>
      </c>
      <c r="H31" s="127" t="e">
        <f t="shared" ca="1" si="17"/>
        <v>#DIV/0!</v>
      </c>
      <c r="I31" s="103"/>
    </row>
    <row r="32" spans="1:9" s="3" customFormat="1">
      <c r="A32" s="112" t="s">
        <v>17</v>
      </c>
      <c r="B32" s="123" t="s">
        <v>18</v>
      </c>
      <c r="C32" s="114">
        <f>SUM(C28:C31)</f>
        <v>0</v>
      </c>
      <c r="D32" s="114">
        <f>SUM(D28:D31)</f>
        <v>0</v>
      </c>
      <c r="E32" s="114">
        <f t="shared" si="5"/>
        <v>0</v>
      </c>
      <c r="F32" s="2"/>
      <c r="G32" s="105"/>
      <c r="H32" s="105"/>
      <c r="I32" s="105"/>
    </row>
    <row r="33" spans="1:9" s="3" customFormat="1">
      <c r="A33" s="112" t="s">
        <v>19</v>
      </c>
      <c r="B33" s="129" t="s">
        <v>54</v>
      </c>
      <c r="C33" s="111">
        <f>C14+C20+C26+C32</f>
        <v>1736</v>
      </c>
      <c r="D33" s="111">
        <f>D14+D20+D26+D32</f>
        <v>1689</v>
      </c>
      <c r="E33" s="114">
        <f t="shared" si="5"/>
        <v>3425</v>
      </c>
      <c r="F33" s="101"/>
      <c r="G33" s="105"/>
      <c r="H33" s="105"/>
      <c r="I33" s="105"/>
    </row>
    <row r="34" spans="1:9" s="3" customFormat="1" ht="15.6">
      <c r="A34" s="130" t="s">
        <v>20</v>
      </c>
      <c r="B34" s="131" t="s">
        <v>21</v>
      </c>
      <c r="C34" s="132"/>
      <c r="D34" s="132"/>
      <c r="E34" s="114">
        <f t="shared" si="5"/>
        <v>0</v>
      </c>
      <c r="F34" s="101"/>
      <c r="G34" s="115"/>
      <c r="H34" s="133"/>
      <c r="I34" s="115"/>
    </row>
    <row r="35" spans="1:9" s="3" customFormat="1" ht="15.6">
      <c r="A35" s="112" t="s">
        <v>22</v>
      </c>
      <c r="B35" s="110" t="s">
        <v>23</v>
      </c>
      <c r="C35" s="111">
        <f>C33-C34</f>
        <v>1736</v>
      </c>
      <c r="D35" s="111">
        <f>D33-D34</f>
        <v>1689</v>
      </c>
      <c r="E35" s="114">
        <f t="shared" si="5"/>
        <v>3425</v>
      </c>
      <c r="F35" s="101"/>
      <c r="G35" s="134"/>
      <c r="H35" s="135"/>
      <c r="I35" s="134"/>
    </row>
    <row r="36" spans="1:9" s="3" customFormat="1" ht="16.2" thickBot="1">
      <c r="A36" s="136"/>
      <c r="B36" s="137"/>
      <c r="C36" s="125"/>
      <c r="D36" s="125"/>
      <c r="E36" s="114"/>
      <c r="F36" s="101"/>
      <c r="G36" s="126"/>
      <c r="H36" s="103"/>
      <c r="I36" s="115"/>
    </row>
    <row r="37" spans="1:9" s="3" customFormat="1" ht="13.8" thickTop="1">
      <c r="A37" s="138"/>
      <c r="B37" s="139"/>
      <c r="C37" s="125"/>
      <c r="D37" s="125"/>
      <c r="E37" s="114"/>
      <c r="F37" s="2"/>
      <c r="G37" s="105"/>
      <c r="H37" s="105"/>
      <c r="I37" s="105"/>
    </row>
    <row r="38" spans="1:9" s="3" customFormat="1" ht="15.6">
      <c r="A38" s="112"/>
      <c r="B38" s="110" t="s">
        <v>24</v>
      </c>
      <c r="C38" s="125"/>
      <c r="D38" s="125"/>
      <c r="E38" s="114"/>
      <c r="F38" s="101"/>
      <c r="G38" s="103"/>
      <c r="H38" s="115"/>
      <c r="I38" s="115"/>
    </row>
    <row r="39" spans="1:9" s="3" customFormat="1">
      <c r="A39" s="112"/>
      <c r="B39" s="120" t="s">
        <v>6</v>
      </c>
      <c r="C39" s="140">
        <v>1164</v>
      </c>
      <c r="D39" s="140">
        <v>698</v>
      </c>
      <c r="E39" s="114">
        <f t="shared" si="5"/>
        <v>1862</v>
      </c>
      <c r="F39" s="122">
        <f ca="1">C39/OFFSET(C39,4,0)</f>
        <v>1</v>
      </c>
      <c r="G39" s="122">
        <f t="shared" ref="G39:H39" ca="1" si="18">D39/OFFSET(D39,4,0)</f>
        <v>1</v>
      </c>
      <c r="H39" s="122">
        <f t="shared" ca="1" si="18"/>
        <v>1</v>
      </c>
      <c r="I39" s="105"/>
    </row>
    <row r="40" spans="1:9" s="3" customFormat="1">
      <c r="A40" s="112"/>
      <c r="B40" s="120" t="s">
        <v>7</v>
      </c>
      <c r="C40" s="140"/>
      <c r="D40" s="140"/>
      <c r="E40" s="114">
        <f t="shared" si="5"/>
        <v>0</v>
      </c>
      <c r="F40" s="122">
        <f ca="1">C40/OFFSET(C40,3,0)</f>
        <v>0</v>
      </c>
      <c r="G40" s="122">
        <f t="shared" ref="G40:H40" ca="1" si="19">D40/OFFSET(D40,3,0)</f>
        <v>0</v>
      </c>
      <c r="H40" s="122">
        <f t="shared" ca="1" si="19"/>
        <v>0</v>
      </c>
      <c r="I40" s="105"/>
    </row>
    <row r="41" spans="1:9" s="3" customFormat="1">
      <c r="A41" s="112"/>
      <c r="B41" s="120" t="s">
        <v>8</v>
      </c>
      <c r="C41" s="140"/>
      <c r="D41" s="140"/>
      <c r="E41" s="114">
        <f t="shared" si="5"/>
        <v>0</v>
      </c>
      <c r="F41" s="122">
        <f ca="1">C41/OFFSET(C41,2,0)</f>
        <v>0</v>
      </c>
      <c r="G41" s="122">
        <f t="shared" ref="G41:H41" ca="1" si="20">D41/OFFSET(D41,2,0)</f>
        <v>0</v>
      </c>
      <c r="H41" s="122">
        <f t="shared" ca="1" si="20"/>
        <v>0</v>
      </c>
      <c r="I41" s="105"/>
    </row>
    <row r="42" spans="1:9" s="3" customFormat="1">
      <c r="A42" s="112"/>
      <c r="B42" s="120" t="s">
        <v>9</v>
      </c>
      <c r="C42" s="140"/>
      <c r="D42" s="140"/>
      <c r="E42" s="114">
        <f t="shared" si="5"/>
        <v>0</v>
      </c>
      <c r="F42" s="122">
        <f ca="1">C42/OFFSET(C42,1,0)</f>
        <v>0</v>
      </c>
      <c r="G42" s="122">
        <f t="shared" ref="G42:H42" ca="1" si="21">D42/OFFSET(D42,1,0)</f>
        <v>0</v>
      </c>
      <c r="H42" s="127">
        <f t="shared" ca="1" si="21"/>
        <v>0</v>
      </c>
      <c r="I42" s="105"/>
    </row>
    <row r="43" spans="1:9" s="3" customFormat="1">
      <c r="A43" s="112" t="s">
        <v>25</v>
      </c>
      <c r="B43" s="123" t="s">
        <v>26</v>
      </c>
      <c r="C43" s="111">
        <f>SUM(C39:C42)</f>
        <v>1164</v>
      </c>
      <c r="D43" s="111">
        <f>SUM(D39:D42)</f>
        <v>698</v>
      </c>
      <c r="E43" s="114">
        <f t="shared" si="5"/>
        <v>1862</v>
      </c>
      <c r="F43" s="122"/>
      <c r="G43" s="122"/>
      <c r="H43" s="122"/>
      <c r="I43" s="105"/>
    </row>
    <row r="44" spans="1:9" s="3" customFormat="1">
      <c r="A44" s="112"/>
      <c r="B44" s="110"/>
      <c r="C44" s="125"/>
      <c r="D44" s="125"/>
      <c r="E44" s="114"/>
      <c r="F44" s="2"/>
      <c r="G44" s="105"/>
      <c r="H44" s="105"/>
      <c r="I44" s="105"/>
    </row>
    <row r="45" spans="1:9" s="3" customFormat="1">
      <c r="A45" s="112"/>
      <c r="B45" s="110" t="s">
        <v>60</v>
      </c>
      <c r="C45" s="125"/>
      <c r="D45" s="125"/>
      <c r="E45" s="114"/>
      <c r="F45" s="2"/>
      <c r="G45" s="105"/>
      <c r="H45" s="105"/>
      <c r="I45" s="105"/>
    </row>
    <row r="46" spans="1:9" s="3" customFormat="1">
      <c r="A46" s="112"/>
      <c r="B46" s="120" t="s">
        <v>6</v>
      </c>
      <c r="C46" s="141">
        <v>108</v>
      </c>
      <c r="D46" s="141">
        <v>628</v>
      </c>
      <c r="E46" s="114">
        <f t="shared" si="5"/>
        <v>736</v>
      </c>
      <c r="F46" s="122">
        <f ca="1">C46/OFFSET(C46,4,0)</f>
        <v>1</v>
      </c>
      <c r="G46" s="122">
        <f t="shared" ref="G46:H46" ca="1" si="22">D46/OFFSET(D46,4,0)</f>
        <v>1</v>
      </c>
      <c r="H46" s="122">
        <f t="shared" ca="1" si="22"/>
        <v>1</v>
      </c>
      <c r="I46" s="105"/>
    </row>
    <row r="47" spans="1:9" s="3" customFormat="1">
      <c r="A47" s="112"/>
      <c r="B47" s="120" t="s">
        <v>7</v>
      </c>
      <c r="C47" s="141"/>
      <c r="D47" s="141"/>
      <c r="E47" s="114">
        <f t="shared" si="5"/>
        <v>0</v>
      </c>
      <c r="F47" s="122">
        <f ca="1">C47/OFFSET(C47,3,0)</f>
        <v>0</v>
      </c>
      <c r="G47" s="122">
        <f t="shared" ref="G47:H47" ca="1" si="23">D47/OFFSET(D47,3,0)</f>
        <v>0</v>
      </c>
      <c r="H47" s="122">
        <f t="shared" ca="1" si="23"/>
        <v>0</v>
      </c>
      <c r="I47" s="105"/>
    </row>
    <row r="48" spans="1:9" s="3" customFormat="1">
      <c r="A48" s="112"/>
      <c r="B48" s="120" t="s">
        <v>8</v>
      </c>
      <c r="C48" s="141"/>
      <c r="D48" s="141"/>
      <c r="E48" s="114">
        <f t="shared" si="5"/>
        <v>0</v>
      </c>
      <c r="F48" s="122">
        <f ca="1">C48/OFFSET(C48,2,0)</f>
        <v>0</v>
      </c>
      <c r="G48" s="122">
        <f t="shared" ref="G48:H48" ca="1" si="24">D48/OFFSET(D48,2,0)</f>
        <v>0</v>
      </c>
      <c r="H48" s="122">
        <f t="shared" ca="1" si="24"/>
        <v>0</v>
      </c>
      <c r="I48" s="105"/>
    </row>
    <row r="49" spans="1:9" s="3" customFormat="1" ht="14.4">
      <c r="A49" s="112"/>
      <c r="B49" s="120" t="s">
        <v>9</v>
      </c>
      <c r="C49" s="141"/>
      <c r="D49" s="141"/>
      <c r="E49" s="114">
        <f t="shared" si="5"/>
        <v>0</v>
      </c>
      <c r="F49" s="122">
        <f ca="1">C49/OFFSET(C49,1,0)</f>
        <v>0</v>
      </c>
      <c r="G49" s="122">
        <f t="shared" ref="G49:H49" ca="1" si="25">D49/OFFSET(D49,1,0)</f>
        <v>0</v>
      </c>
      <c r="H49" s="127">
        <f t="shared" ca="1" si="25"/>
        <v>0</v>
      </c>
      <c r="I49" s="142"/>
    </row>
    <row r="50" spans="1:9" s="3" customFormat="1">
      <c r="A50" s="112" t="s">
        <v>27</v>
      </c>
      <c r="B50" s="110" t="s">
        <v>28</v>
      </c>
      <c r="C50" s="111">
        <f>SUM(C46:C49)</f>
        <v>108</v>
      </c>
      <c r="D50" s="111">
        <f>SUM(D46:D49)</f>
        <v>628</v>
      </c>
      <c r="E50" s="114">
        <f t="shared" si="5"/>
        <v>736</v>
      </c>
      <c r="F50" s="56"/>
      <c r="G50" s="56"/>
      <c r="H50" s="56"/>
      <c r="I50" s="105"/>
    </row>
    <row r="51" spans="1:9" s="3" customFormat="1" ht="14.4">
      <c r="A51" s="112"/>
      <c r="B51" s="110"/>
      <c r="C51" s="125"/>
      <c r="D51" s="125"/>
      <c r="E51" s="114"/>
      <c r="F51" s="101"/>
      <c r="G51" s="142"/>
      <c r="H51" s="143"/>
      <c r="I51" s="144"/>
    </row>
    <row r="52" spans="1:9" s="3" customFormat="1" ht="15.6">
      <c r="A52" s="112"/>
      <c r="B52" s="110" t="s">
        <v>61</v>
      </c>
      <c r="C52" s="125"/>
      <c r="D52" s="125"/>
      <c r="E52" s="114"/>
      <c r="F52" s="2"/>
      <c r="G52" s="145"/>
      <c r="H52" s="144"/>
      <c r="I52" s="146"/>
    </row>
    <row r="53" spans="1:9" s="3" customFormat="1" ht="14.4">
      <c r="A53" s="112"/>
      <c r="B53" s="120" t="s">
        <v>6</v>
      </c>
      <c r="C53" s="147"/>
      <c r="D53" s="147"/>
      <c r="E53" s="114">
        <f t="shared" si="5"/>
        <v>0</v>
      </c>
      <c r="F53" s="122" t="e">
        <f ca="1">C53/OFFSET(C53,4,0)</f>
        <v>#DIV/0!</v>
      </c>
      <c r="G53" s="122" t="e">
        <f t="shared" ref="G53:H53" ca="1" si="26">D53/OFFSET(D53,4,0)</f>
        <v>#DIV/0!</v>
      </c>
      <c r="H53" s="122" t="e">
        <f t="shared" ca="1" si="26"/>
        <v>#DIV/0!</v>
      </c>
      <c r="I53" s="142"/>
    </row>
    <row r="54" spans="1:9" s="3" customFormat="1">
      <c r="A54" s="112"/>
      <c r="B54" s="120" t="s">
        <v>7</v>
      </c>
      <c r="C54" s="125"/>
      <c r="D54" s="125"/>
      <c r="E54" s="114">
        <f t="shared" si="5"/>
        <v>0</v>
      </c>
      <c r="F54" s="122" t="e">
        <f ca="1">C54/OFFSET(C54,3,0)</f>
        <v>#DIV/0!</v>
      </c>
      <c r="G54" s="122" t="e">
        <f t="shared" ref="G54:H54" ca="1" si="27">D54/OFFSET(D54,3,0)</f>
        <v>#DIV/0!</v>
      </c>
      <c r="H54" s="122" t="e">
        <f t="shared" ca="1" si="27"/>
        <v>#DIV/0!</v>
      </c>
      <c r="I54" s="105"/>
    </row>
    <row r="55" spans="1:9" s="3" customFormat="1">
      <c r="A55" s="112"/>
      <c r="B55" s="120" t="s">
        <v>8</v>
      </c>
      <c r="C55" s="125"/>
      <c r="D55" s="125"/>
      <c r="E55" s="114">
        <f t="shared" si="5"/>
        <v>0</v>
      </c>
      <c r="F55" s="122" t="e">
        <f ca="1">C55/OFFSET(C55,2,0)</f>
        <v>#DIV/0!</v>
      </c>
      <c r="G55" s="122" t="e">
        <f t="shared" ref="G55:H55" ca="1" si="28">D55/OFFSET(D55,2,0)</f>
        <v>#DIV/0!</v>
      </c>
      <c r="H55" s="122" t="e">
        <f t="shared" ca="1" si="28"/>
        <v>#DIV/0!</v>
      </c>
      <c r="I55" s="148"/>
    </row>
    <row r="56" spans="1:9" s="3" customFormat="1">
      <c r="A56" s="112"/>
      <c r="B56" s="120" t="s">
        <v>9</v>
      </c>
      <c r="C56" s="149"/>
      <c r="D56" s="149"/>
      <c r="E56" s="114">
        <f t="shared" si="5"/>
        <v>0</v>
      </c>
      <c r="F56" s="122" t="e">
        <f ca="1">C56/OFFSET(C56,1,0)</f>
        <v>#DIV/0!</v>
      </c>
      <c r="G56" s="122" t="e">
        <f t="shared" ref="G56:H56" ca="1" si="29">D56/OFFSET(D56,1,0)</f>
        <v>#DIV/0!</v>
      </c>
      <c r="H56" s="127" t="e">
        <f t="shared" ca="1" si="29"/>
        <v>#DIV/0!</v>
      </c>
      <c r="I56" s="105"/>
    </row>
    <row r="57" spans="1:9" s="3" customFormat="1">
      <c r="A57" s="112" t="s">
        <v>29</v>
      </c>
      <c r="B57" s="110" t="s">
        <v>30</v>
      </c>
      <c r="C57" s="111">
        <f>SUM(C53:C56)</f>
        <v>0</v>
      </c>
      <c r="D57" s="111">
        <f>SUM(D53:D56)</f>
        <v>0</v>
      </c>
      <c r="E57" s="114">
        <f t="shared" si="5"/>
        <v>0</v>
      </c>
      <c r="F57" s="56"/>
      <c r="G57" s="56"/>
      <c r="H57" s="56"/>
      <c r="I57" s="105"/>
    </row>
    <row r="58" spans="1:9" s="3" customFormat="1">
      <c r="A58" s="112"/>
      <c r="B58" s="110"/>
      <c r="C58" s="125"/>
      <c r="D58" s="125"/>
      <c r="E58" s="114"/>
      <c r="F58" s="2"/>
      <c r="G58" s="105"/>
      <c r="H58" s="105"/>
      <c r="I58" s="105"/>
    </row>
    <row r="59" spans="1:9" s="3" customFormat="1">
      <c r="A59" s="150" t="s">
        <v>72</v>
      </c>
      <c r="B59" s="110" t="s">
        <v>31</v>
      </c>
      <c r="C59" s="151">
        <v>220</v>
      </c>
      <c r="D59" s="151">
        <v>35</v>
      </c>
      <c r="E59" s="114">
        <f t="shared" si="5"/>
        <v>255</v>
      </c>
      <c r="F59" s="2"/>
      <c r="G59" s="105"/>
      <c r="H59" s="105"/>
      <c r="I59" s="105"/>
    </row>
    <row r="60" spans="1:9" s="3" customFormat="1">
      <c r="A60" s="150" t="s">
        <v>73</v>
      </c>
      <c r="B60" s="152" t="s">
        <v>71</v>
      </c>
      <c r="C60" s="153"/>
      <c r="D60" s="153"/>
      <c r="E60" s="114">
        <f t="shared" si="5"/>
        <v>0</v>
      </c>
      <c r="F60" s="2"/>
      <c r="G60" s="105"/>
      <c r="H60" s="105"/>
      <c r="I60" s="105"/>
    </row>
    <row r="61" spans="1:9" s="3" customFormat="1" ht="14.4">
      <c r="A61" s="112"/>
      <c r="B61" s="110" t="s">
        <v>32</v>
      </c>
      <c r="C61" s="125"/>
      <c r="D61" s="125"/>
      <c r="E61" s="114"/>
      <c r="F61" s="2"/>
      <c r="G61" s="105"/>
      <c r="H61" s="143"/>
      <c r="I61" s="142"/>
    </row>
    <row r="62" spans="1:9" s="3" customFormat="1" ht="14.4">
      <c r="A62" s="112" t="s">
        <v>33</v>
      </c>
      <c r="B62" s="154" t="s">
        <v>34</v>
      </c>
      <c r="C62" s="155"/>
      <c r="D62" s="155"/>
      <c r="E62" s="114">
        <f t="shared" si="5"/>
        <v>0</v>
      </c>
      <c r="F62" s="122">
        <f ca="1">C62/OFFSET(C62,4,0)</f>
        <v>0</v>
      </c>
      <c r="G62" s="122">
        <f t="shared" ref="G62:H62" ca="1" si="30">D62/OFFSET(D62,4,0)</f>
        <v>0</v>
      </c>
      <c r="H62" s="122">
        <f t="shared" ca="1" si="30"/>
        <v>0</v>
      </c>
      <c r="I62" s="145"/>
    </row>
    <row r="63" spans="1:9" s="3" customFormat="1">
      <c r="A63" s="112" t="s">
        <v>35</v>
      </c>
      <c r="B63" s="154" t="s">
        <v>36</v>
      </c>
      <c r="C63" s="155"/>
      <c r="D63" s="155"/>
      <c r="E63" s="114">
        <f t="shared" si="5"/>
        <v>0</v>
      </c>
      <c r="F63" s="122">
        <f ca="1">C63/OFFSET(C63,3,0)</f>
        <v>0</v>
      </c>
      <c r="G63" s="122">
        <f t="shared" ref="G63:H63" ca="1" si="31">D63/OFFSET(D63,3,0)</f>
        <v>0</v>
      </c>
      <c r="H63" s="122">
        <f t="shared" ca="1" si="31"/>
        <v>0</v>
      </c>
      <c r="I63" s="105"/>
    </row>
    <row r="64" spans="1:9" s="3" customFormat="1">
      <c r="A64" s="112" t="s">
        <v>37</v>
      </c>
      <c r="B64" s="154" t="s">
        <v>38</v>
      </c>
      <c r="C64" s="155"/>
      <c r="D64" s="155"/>
      <c r="E64" s="114">
        <f t="shared" si="5"/>
        <v>0</v>
      </c>
      <c r="F64" s="122">
        <f ca="1">C64/OFFSET(C64,2,0)</f>
        <v>0</v>
      </c>
      <c r="G64" s="122">
        <f t="shared" ref="G64:H64" ca="1" si="32">D64/OFFSET(D64,2,0)</f>
        <v>0</v>
      </c>
      <c r="H64" s="122">
        <f t="shared" ca="1" si="32"/>
        <v>0</v>
      </c>
    </row>
    <row r="65" spans="1:9" s="3" customFormat="1">
      <c r="A65" s="112" t="s">
        <v>39</v>
      </c>
      <c r="B65" s="154" t="s">
        <v>40</v>
      </c>
      <c r="C65" s="155">
        <v>158</v>
      </c>
      <c r="D65" s="155">
        <v>192</v>
      </c>
      <c r="E65" s="114">
        <f t="shared" si="5"/>
        <v>350</v>
      </c>
      <c r="F65" s="122">
        <f ca="1">C65/OFFSET(C65,1,0)</f>
        <v>1</v>
      </c>
      <c r="G65" s="122">
        <f t="shared" ref="G65:H65" ca="1" si="33">D65/OFFSET(D65,1,0)</f>
        <v>1</v>
      </c>
      <c r="H65" s="127">
        <f t="shared" ca="1" si="33"/>
        <v>1</v>
      </c>
    </row>
    <row r="66" spans="1:9" s="3" customFormat="1">
      <c r="A66" s="112" t="s">
        <v>41</v>
      </c>
      <c r="B66" s="129" t="s">
        <v>55</v>
      </c>
      <c r="C66" s="111">
        <f>SUM(C62:C65)</f>
        <v>158</v>
      </c>
      <c r="D66" s="111">
        <f>SUM(D62:D65)</f>
        <v>192</v>
      </c>
      <c r="E66" s="114">
        <f t="shared" si="5"/>
        <v>350</v>
      </c>
      <c r="F66" s="122">
        <f>C66/C33</f>
        <v>9.1013824884792621E-2</v>
      </c>
      <c r="G66" s="122">
        <f t="shared" ref="G66:H66" si="34">D66/D33</f>
        <v>0.11367673179396093</v>
      </c>
      <c r="H66" s="122">
        <f t="shared" si="34"/>
        <v>0.10218978102189781</v>
      </c>
    </row>
    <row r="67" spans="1:9" s="3" customFormat="1">
      <c r="A67" s="130" t="s">
        <v>42</v>
      </c>
      <c r="B67" s="131" t="s">
        <v>21</v>
      </c>
      <c r="C67" s="132"/>
      <c r="D67" s="132"/>
      <c r="E67" s="114">
        <f t="shared" si="5"/>
        <v>0</v>
      </c>
      <c r="F67" s="2"/>
      <c r="G67" s="105"/>
      <c r="H67" s="105"/>
    </row>
    <row r="68" spans="1:9" s="3" customFormat="1" ht="14.4">
      <c r="A68" s="112" t="s">
        <v>43</v>
      </c>
      <c r="B68" s="110" t="s">
        <v>44</v>
      </c>
      <c r="C68" s="111">
        <v>158</v>
      </c>
      <c r="D68" s="111">
        <v>192</v>
      </c>
      <c r="E68" s="114">
        <f t="shared" si="5"/>
        <v>350</v>
      </c>
      <c r="F68" s="2"/>
      <c r="G68" s="144"/>
      <c r="H68" s="156"/>
    </row>
    <row r="69" spans="1:9" s="3" customFormat="1">
      <c r="A69" s="112"/>
      <c r="B69" s="110"/>
      <c r="C69" s="125"/>
      <c r="D69" s="125"/>
      <c r="E69" s="114"/>
      <c r="F69" s="2"/>
      <c r="G69" s="105"/>
      <c r="H69" s="105"/>
    </row>
    <row r="70" spans="1:9" s="3" customFormat="1" ht="14.4">
      <c r="A70" s="112" t="s">
        <v>45</v>
      </c>
      <c r="B70" s="110" t="s">
        <v>46</v>
      </c>
      <c r="C70" s="124">
        <f>C43+C50+C57+C59+C60+C68</f>
        <v>1650</v>
      </c>
      <c r="D70" s="124">
        <f>D43+D50+D57+D59+D60+D68</f>
        <v>1553</v>
      </c>
      <c r="E70" s="114">
        <f t="shared" si="5"/>
        <v>3203</v>
      </c>
      <c r="F70" s="2"/>
      <c r="G70" s="157"/>
      <c r="H70" s="145"/>
    </row>
    <row r="71" spans="1:9" s="3" customFormat="1">
      <c r="A71" s="112"/>
      <c r="B71" s="158"/>
      <c r="C71" s="125"/>
      <c r="D71" s="125"/>
      <c r="E71" s="114"/>
      <c r="F71" s="2"/>
      <c r="G71" s="105"/>
      <c r="H71" s="105"/>
    </row>
    <row r="72" spans="1:9" s="3" customFormat="1" ht="14.4">
      <c r="A72" s="112" t="s">
        <v>47</v>
      </c>
      <c r="B72" s="110" t="s">
        <v>48</v>
      </c>
      <c r="C72" s="111">
        <v>14</v>
      </c>
      <c r="D72" s="111">
        <v>77</v>
      </c>
      <c r="E72" s="114">
        <f t="shared" si="5"/>
        <v>91</v>
      </c>
      <c r="F72" s="101"/>
      <c r="G72" s="159"/>
      <c r="H72" s="160"/>
    </row>
    <row r="73" spans="1:9" s="3" customFormat="1">
      <c r="A73" s="112"/>
      <c r="B73" s="158"/>
      <c r="C73" s="125"/>
      <c r="D73" s="125"/>
      <c r="E73" s="114"/>
      <c r="F73" s="2"/>
      <c r="G73" s="105"/>
      <c r="H73" s="105"/>
      <c r="I73" s="105"/>
    </row>
    <row r="74" spans="1:9" s="3" customFormat="1">
      <c r="A74" s="112" t="s">
        <v>49</v>
      </c>
      <c r="B74" s="110" t="s">
        <v>50</v>
      </c>
      <c r="C74" s="114">
        <f>C70+C72</f>
        <v>1664</v>
      </c>
      <c r="D74" s="114">
        <f>D70+D72</f>
        <v>1630</v>
      </c>
      <c r="E74" s="114">
        <f>D74+C74</f>
        <v>3294</v>
      </c>
      <c r="F74" s="2"/>
      <c r="G74" s="105"/>
      <c r="H74" s="105"/>
      <c r="I74" s="105"/>
    </row>
    <row r="75" spans="1:9" s="3" customFormat="1">
      <c r="A75" s="112"/>
      <c r="B75" s="158"/>
      <c r="C75" s="125">
        <v>3028</v>
      </c>
      <c r="D75" s="125">
        <v>4158</v>
      </c>
      <c r="E75" s="114">
        <f>D75+C75</f>
        <v>7186</v>
      </c>
      <c r="F75" s="2"/>
      <c r="G75" s="105"/>
      <c r="H75" s="105"/>
      <c r="I75" s="105"/>
    </row>
    <row r="76" spans="1:9" s="3" customFormat="1" ht="16.2" thickBot="1">
      <c r="A76" s="161" t="s">
        <v>51</v>
      </c>
      <c r="B76" s="162" t="s">
        <v>64</v>
      </c>
      <c r="C76" s="191">
        <v>217</v>
      </c>
      <c r="D76" s="191">
        <v>208</v>
      </c>
      <c r="E76" s="114">
        <f>D76+C76</f>
        <v>425</v>
      </c>
      <c r="F76" s="2"/>
      <c r="G76" s="105"/>
      <c r="H76" s="105"/>
      <c r="I76" s="105"/>
    </row>
    <row r="77" spans="1:9" s="3" customFormat="1" ht="30.75" customHeight="1">
      <c r="A77" s="260" t="s">
        <v>56</v>
      </c>
      <c r="B77" s="261"/>
      <c r="C77" s="164">
        <f>C6+C33-C67-C74</f>
        <v>217</v>
      </c>
      <c r="D77" s="164">
        <f>D6+D33-D67-D74</f>
        <v>208</v>
      </c>
      <c r="E77" s="165">
        <f>(E6+E33)-(E67+E74)</f>
        <v>425</v>
      </c>
      <c r="F77" s="2"/>
      <c r="G77" s="105"/>
      <c r="H77" s="105"/>
      <c r="I77" s="105"/>
    </row>
    <row r="78" spans="1:9" s="3" customFormat="1" ht="16.2" customHeight="1">
      <c r="A78" s="166"/>
      <c r="B78" s="87" t="s">
        <v>67</v>
      </c>
      <c r="C78" s="167">
        <f>(C43+C57+C59+C60+C50)/(C43+C57+C59+C68+C60+C50)</f>
        <v>0.90424242424242429</v>
      </c>
      <c r="D78" s="167">
        <f t="shared" ref="D78:E78" si="35">(D43+D57+D59+D60+D50)/(D43+D57+D59+D68+D60+D50)</f>
        <v>0.87636831938184157</v>
      </c>
      <c r="E78" s="167">
        <f t="shared" si="35"/>
        <v>0.89072744302216667</v>
      </c>
      <c r="F78" s="168"/>
      <c r="G78" s="105"/>
      <c r="H78" s="105"/>
      <c r="I78" s="105"/>
    </row>
    <row r="79" spans="1:9" s="3" customFormat="1" ht="16.2" customHeight="1">
      <c r="A79" s="166"/>
      <c r="B79" s="87" t="s">
        <v>68</v>
      </c>
      <c r="C79" s="167">
        <f>(C43+C57+C59+C60+C50)/(C43+C57+C59+C68+C72+C67+C60+C50)</f>
        <v>0.89663461538461542</v>
      </c>
      <c r="D79" s="167">
        <f t="shared" ref="D79:E79" si="36">(D43+D57+D59+D60+D50)/(D43+D57+D59+D68+D72+D67+D60+D50)</f>
        <v>0.83496932515337419</v>
      </c>
      <c r="E79" s="167">
        <f t="shared" si="36"/>
        <v>0.86612021857923494</v>
      </c>
      <c r="F79" s="2"/>
      <c r="G79" s="105"/>
      <c r="H79" s="105"/>
      <c r="I79" s="105"/>
    </row>
    <row r="80" spans="1:9" ht="16.2" customHeight="1">
      <c r="A80" s="166"/>
      <c r="B80" s="87" t="s">
        <v>70</v>
      </c>
      <c r="C80" s="167">
        <f>C59/C35</f>
        <v>0.12672811059907835</v>
      </c>
      <c r="D80" s="167">
        <f t="shared" ref="D80:E80" si="37">D59/D35</f>
        <v>2.0722320899940794E-2</v>
      </c>
      <c r="E80" s="167">
        <f t="shared" si="37"/>
        <v>7.4452554744525543E-2</v>
      </c>
    </row>
    <row r="81" spans="1:11" ht="16.2" customHeight="1">
      <c r="A81" s="166"/>
      <c r="B81" s="87" t="s">
        <v>69</v>
      </c>
      <c r="C81" s="167">
        <f>D66/E66</f>
        <v>0.5485714285714286</v>
      </c>
      <c r="D81" s="167"/>
      <c r="E81" s="167"/>
    </row>
    <row r="82" spans="1:11" ht="16.2" customHeight="1">
      <c r="A82" s="166"/>
      <c r="B82" s="87" t="s">
        <v>88</v>
      </c>
      <c r="C82" s="169">
        <f>C20/C35</f>
        <v>0</v>
      </c>
      <c r="D82" s="169">
        <f t="shared" ref="D82:E82" si="38">D20/D35</f>
        <v>0</v>
      </c>
      <c r="E82" s="169">
        <f t="shared" si="38"/>
        <v>0</v>
      </c>
    </row>
    <row r="83" spans="1:11" ht="16.2" customHeight="1">
      <c r="A83" s="166"/>
      <c r="B83" s="87" t="s">
        <v>94</v>
      </c>
      <c r="C83" s="169">
        <f>(C43+C50+C57+C59+C60)/(C6+C33)</f>
        <v>0.79319510898458268</v>
      </c>
      <c r="D83" s="169">
        <f t="shared" ref="D83:E83" si="39">(D43+D50+D57+D59+D60)/(D6+D33)</f>
        <v>0.74047878128400435</v>
      </c>
      <c r="E83" s="169">
        <f t="shared" si="39"/>
        <v>0.76714170475934396</v>
      </c>
    </row>
    <row r="84" spans="1:11" ht="82.2" customHeight="1">
      <c r="A84" s="262" t="s">
        <v>57</v>
      </c>
      <c r="B84" s="263"/>
      <c r="C84" s="263"/>
      <c r="D84" s="263"/>
      <c r="E84" s="263"/>
    </row>
    <row r="85" spans="1:11">
      <c r="A85" s="170"/>
    </row>
    <row r="86" spans="1:11" s="172" customFormat="1" ht="19.5" customHeight="1">
      <c r="A86" s="171" t="s">
        <v>62</v>
      </c>
      <c r="B86" s="93"/>
      <c r="F86" s="2"/>
      <c r="G86" s="105"/>
      <c r="H86" s="105"/>
      <c r="I86" s="105"/>
      <c r="J86" s="5"/>
      <c r="K86" s="5"/>
    </row>
    <row r="87" spans="1:11" s="172" customFormat="1" ht="19.5" customHeight="1">
      <c r="A87" s="171"/>
      <c r="B87" s="93"/>
      <c r="F87" s="2"/>
      <c r="G87" s="105"/>
      <c r="H87" s="105"/>
      <c r="I87" s="105"/>
      <c r="J87" s="5"/>
      <c r="K87" s="5"/>
    </row>
    <row r="88" spans="1:11" s="172" customFormat="1" ht="19.5" customHeight="1">
      <c r="A88" s="171"/>
      <c r="B88" s="93"/>
      <c r="F88" s="2"/>
      <c r="G88" s="105"/>
      <c r="H88" s="105"/>
      <c r="I88" s="105"/>
      <c r="J88" s="5"/>
      <c r="K88" s="5"/>
    </row>
    <row r="89" spans="1:11" s="172" customFormat="1" ht="19.5" customHeight="1">
      <c r="A89" s="171"/>
      <c r="B89" s="93"/>
      <c r="F89" s="2"/>
      <c r="G89" s="105"/>
      <c r="H89" s="105"/>
      <c r="I89" s="105"/>
      <c r="J89" s="5"/>
      <c r="K89" s="5"/>
    </row>
    <row r="90" spans="1:11" s="172" customFormat="1" ht="19.5" customHeight="1">
      <c r="A90" s="171"/>
      <c r="B90" s="93"/>
      <c r="F90" s="2"/>
      <c r="G90" s="105"/>
      <c r="H90" s="105"/>
      <c r="I90" s="105"/>
      <c r="J90" s="5"/>
      <c r="K90" s="5"/>
    </row>
    <row r="91" spans="1:11" s="172" customFormat="1" ht="19.5" customHeight="1">
      <c r="A91" s="171"/>
      <c r="B91" s="93"/>
      <c r="F91" s="2"/>
      <c r="G91" s="105"/>
      <c r="H91" s="105"/>
      <c r="I91" s="105"/>
      <c r="J91" s="5"/>
      <c r="K91" s="5"/>
    </row>
    <row r="92" spans="1:11" s="172" customFormat="1" ht="19.5" customHeight="1">
      <c r="A92" s="171"/>
      <c r="B92" s="93"/>
      <c r="F92" s="2"/>
      <c r="G92" s="105"/>
      <c r="H92" s="105"/>
      <c r="I92" s="105"/>
      <c r="J92" s="5"/>
      <c r="K92" s="5"/>
    </row>
    <row r="93" spans="1:11" s="172" customFormat="1" ht="19.5" customHeight="1">
      <c r="A93" s="171"/>
      <c r="B93" s="1" t="s">
        <v>65</v>
      </c>
      <c r="C93" s="172">
        <f>(C74-C68)/C74</f>
        <v>0.90504807692307687</v>
      </c>
      <c r="D93" s="1" t="s">
        <v>66</v>
      </c>
      <c r="E93" s="172">
        <f>(D74-D68)/D74</f>
        <v>0.88220858895705523</v>
      </c>
      <c r="F93" s="2"/>
      <c r="G93" s="105"/>
      <c r="H93" s="105"/>
      <c r="I93" s="105"/>
      <c r="J93" s="5"/>
      <c r="K93" s="5"/>
    </row>
    <row r="94" spans="1:11" ht="68.25" customHeight="1">
      <c r="A94" s="264" t="s">
        <v>52</v>
      </c>
      <c r="B94" s="264"/>
      <c r="C94" s="264"/>
      <c r="D94" s="264"/>
      <c r="E94" s="264"/>
    </row>
    <row r="95" spans="1:11" ht="25.5" customHeight="1"/>
    <row r="96" spans="1:11" ht="18.75" customHeight="1">
      <c r="A96" s="173" t="s">
        <v>53</v>
      </c>
    </row>
  </sheetData>
  <mergeCells count="3">
    <mergeCell ref="A77:B77"/>
    <mergeCell ref="A84:E84"/>
    <mergeCell ref="A94:E94"/>
  </mergeCells>
  <pageMargins left="0.27" right="0.25" top="0.3" bottom="0.22" header="0.25" footer="0.18"/>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6"/>
  <sheetViews>
    <sheetView workbookViewId="0">
      <selection sqref="A1:XFD1048576"/>
    </sheetView>
  </sheetViews>
  <sheetFormatPr defaultRowHeight="13.2"/>
  <cols>
    <col min="1" max="1" width="3.33203125" style="56" customWidth="1"/>
    <col min="2" max="2" width="28.6640625" style="59" customWidth="1"/>
    <col min="3" max="5" width="8.88671875" style="56"/>
    <col min="6" max="6" width="7.88671875" style="2" customWidth="1"/>
    <col min="7" max="8" width="7.88671875" style="105" customWidth="1"/>
    <col min="9" max="9" width="8.109375" style="105" customWidth="1"/>
    <col min="10" max="10" width="3" style="3" customWidth="1"/>
    <col min="11" max="11" width="8.88671875" style="3"/>
    <col min="12" max="16384" width="8.88671875" style="56"/>
  </cols>
  <sheetData>
    <row r="1" spans="1:9" s="3" customFormat="1">
      <c r="A1" s="56"/>
      <c r="B1" s="98" t="s">
        <v>89</v>
      </c>
      <c r="C1" s="56"/>
      <c r="D1" s="56"/>
      <c r="E1" s="56"/>
      <c r="F1" s="2" t="s">
        <v>90</v>
      </c>
      <c r="G1" s="99"/>
      <c r="H1" s="100"/>
      <c r="I1" s="100"/>
    </row>
    <row r="2" spans="1:9" s="3" customFormat="1" ht="15.6">
      <c r="A2" s="56"/>
      <c r="B2" s="98" t="s">
        <v>91</v>
      </c>
      <c r="C2" s="56"/>
      <c r="D2" s="56"/>
      <c r="E2" s="56"/>
      <c r="F2" s="101" t="s">
        <v>92</v>
      </c>
      <c r="G2" s="102"/>
      <c r="H2" s="103"/>
      <c r="I2" s="103"/>
    </row>
    <row r="3" spans="1:9" s="3" customFormat="1" ht="13.8" thickBot="1">
      <c r="A3" s="104"/>
      <c r="B3" s="59"/>
      <c r="C3" s="56"/>
      <c r="D3" s="56"/>
      <c r="E3" s="56"/>
      <c r="F3" s="2"/>
      <c r="G3" s="105"/>
      <c r="H3" s="105"/>
      <c r="I3" s="105"/>
    </row>
    <row r="4" spans="1:9" s="3" customFormat="1">
      <c r="A4" s="106"/>
      <c r="B4" s="64"/>
      <c r="C4" s="107" t="s">
        <v>0</v>
      </c>
      <c r="D4" s="107" t="s">
        <v>1</v>
      </c>
      <c r="E4" s="108" t="s">
        <v>2</v>
      </c>
      <c r="F4" s="2"/>
      <c r="G4" s="105"/>
      <c r="H4" s="105"/>
      <c r="I4" s="105"/>
    </row>
    <row r="5" spans="1:9" s="3" customFormat="1">
      <c r="A5" s="109"/>
      <c r="B5" s="110"/>
      <c r="C5" s="111"/>
      <c r="D5" s="111"/>
      <c r="E5" s="111"/>
      <c r="F5" s="4"/>
      <c r="G5" s="105"/>
      <c r="H5" s="105"/>
      <c r="I5" s="105"/>
    </row>
    <row r="6" spans="1:9" s="3" customFormat="1" ht="15.6">
      <c r="A6" s="112" t="s">
        <v>3</v>
      </c>
      <c r="B6" s="110" t="s">
        <v>63</v>
      </c>
      <c r="C6" s="113"/>
      <c r="D6" s="113"/>
      <c r="E6" s="114">
        <f>D6+C6</f>
        <v>0</v>
      </c>
      <c r="F6" s="101"/>
      <c r="G6" s="115"/>
      <c r="H6" s="103"/>
      <c r="I6" s="103"/>
    </row>
    <row r="7" spans="1:9" s="3" customFormat="1" ht="15.6">
      <c r="A7" s="112"/>
      <c r="B7" s="110"/>
      <c r="C7" s="116"/>
      <c r="D7" s="116"/>
      <c r="E7" s="114"/>
      <c r="F7" s="101"/>
      <c r="G7" s="115"/>
      <c r="H7" s="115"/>
      <c r="I7" s="103"/>
    </row>
    <row r="8" spans="1:9" s="3" customFormat="1" ht="15.6">
      <c r="A8" s="112"/>
      <c r="B8" s="110" t="s">
        <v>4</v>
      </c>
      <c r="C8" s="116"/>
      <c r="D8" s="116"/>
      <c r="E8" s="114"/>
      <c r="F8" s="101"/>
      <c r="G8" s="115"/>
      <c r="H8" s="103"/>
      <c r="I8" s="115"/>
    </row>
    <row r="9" spans="1:9" s="3" customFormat="1" ht="15.6">
      <c r="A9" s="112"/>
      <c r="B9" s="117" t="s">
        <v>5</v>
      </c>
      <c r="C9" s="118"/>
      <c r="D9" s="118"/>
      <c r="E9" s="114"/>
      <c r="F9" s="2"/>
      <c r="G9" s="115"/>
      <c r="H9" s="119"/>
      <c r="I9" s="103"/>
    </row>
    <row r="10" spans="1:9" s="3" customFormat="1" ht="15.6">
      <c r="A10" s="112"/>
      <c r="B10" s="120" t="s">
        <v>6</v>
      </c>
      <c r="C10" s="121"/>
      <c r="D10" s="121"/>
      <c r="E10" s="114">
        <f>D10+C10</f>
        <v>0</v>
      </c>
      <c r="F10" s="122" t="e">
        <f ca="1">C10/OFFSET(C10,4,0)</f>
        <v>#DIV/0!</v>
      </c>
      <c r="G10" s="122" t="e">
        <f t="shared" ref="G10:H10" ca="1" si="0">D10/OFFSET(D10,4,0)</f>
        <v>#DIV/0!</v>
      </c>
      <c r="H10" s="122" t="e">
        <f t="shared" ca="1" si="0"/>
        <v>#DIV/0!</v>
      </c>
      <c r="I10" s="103"/>
    </row>
    <row r="11" spans="1:9" s="3" customFormat="1">
      <c r="A11" s="112"/>
      <c r="B11" s="120" t="s">
        <v>7</v>
      </c>
      <c r="C11" s="121"/>
      <c r="D11" s="121"/>
      <c r="E11" s="114">
        <f t="shared" ref="E11:E14" si="1">D11+C11</f>
        <v>0</v>
      </c>
      <c r="F11" s="122" t="e">
        <f ca="1">C11/OFFSET(C11,3,0)</f>
        <v>#DIV/0!</v>
      </c>
      <c r="G11" s="122" t="e">
        <f t="shared" ref="G11:H11" ca="1" si="2">D11/OFFSET(D11,3,0)</f>
        <v>#DIV/0!</v>
      </c>
      <c r="H11" s="122" t="e">
        <f t="shared" ca="1" si="2"/>
        <v>#DIV/0!</v>
      </c>
      <c r="I11" s="105"/>
    </row>
    <row r="12" spans="1:9" s="3" customFormat="1">
      <c r="A12" s="112"/>
      <c r="B12" s="120" t="s">
        <v>8</v>
      </c>
      <c r="C12" s="121"/>
      <c r="D12" s="121"/>
      <c r="E12" s="114">
        <f t="shared" si="1"/>
        <v>0</v>
      </c>
      <c r="F12" s="122" t="e">
        <f ca="1">C12/OFFSET(C12,2,0)</f>
        <v>#DIV/0!</v>
      </c>
      <c r="G12" s="122" t="e">
        <f t="shared" ref="G12:H12" ca="1" si="3">D12/OFFSET(D12,2,0)</f>
        <v>#DIV/0!</v>
      </c>
      <c r="H12" s="122" t="e">
        <f t="shared" ca="1" si="3"/>
        <v>#DIV/0!</v>
      </c>
      <c r="I12" s="105"/>
    </row>
    <row r="13" spans="1:9" s="3" customFormat="1">
      <c r="A13" s="112"/>
      <c r="B13" s="120" t="s">
        <v>9</v>
      </c>
      <c r="C13" s="121"/>
      <c r="D13" s="121"/>
      <c r="E13" s="114">
        <f t="shared" si="1"/>
        <v>0</v>
      </c>
      <c r="F13" s="122" t="e">
        <f ca="1">C13/OFFSET(C13,1,0)</f>
        <v>#DIV/0!</v>
      </c>
      <c r="G13" s="122" t="e">
        <f t="shared" ref="G13:H13" ca="1" si="4">D13/OFFSET(D13,1,0)</f>
        <v>#DIV/0!</v>
      </c>
      <c r="H13" s="122" t="e">
        <f t="shared" ca="1" si="4"/>
        <v>#DIV/0!</v>
      </c>
      <c r="I13" s="105"/>
    </row>
    <row r="14" spans="1:9" s="3" customFormat="1">
      <c r="A14" s="112" t="s">
        <v>10</v>
      </c>
      <c r="B14" s="123" t="s">
        <v>11</v>
      </c>
      <c r="C14" s="124">
        <f>SUM(C10:C13)</f>
        <v>0</v>
      </c>
      <c r="D14" s="124">
        <f>SUM(D10:D13)</f>
        <v>0</v>
      </c>
      <c r="E14" s="114">
        <f t="shared" si="1"/>
        <v>0</v>
      </c>
      <c r="F14" s="122"/>
      <c r="G14" s="122"/>
      <c r="H14" s="122"/>
      <c r="I14" s="105"/>
    </row>
    <row r="15" spans="1:9" s="3" customFormat="1">
      <c r="A15" s="112"/>
      <c r="B15" s="117" t="s">
        <v>58</v>
      </c>
      <c r="C15" s="125"/>
      <c r="D15" s="125"/>
      <c r="E15" s="114"/>
      <c r="F15" s="2"/>
      <c r="G15" s="105"/>
      <c r="H15" s="105"/>
      <c r="I15" s="105"/>
    </row>
    <row r="16" spans="1:9" s="3" customFormat="1">
      <c r="A16" s="112"/>
      <c r="B16" s="120" t="s">
        <v>6</v>
      </c>
      <c r="C16" s="125"/>
      <c r="D16" s="125"/>
      <c r="E16" s="114">
        <f t="shared" ref="E16:E72" si="5">D16+C16</f>
        <v>0</v>
      </c>
      <c r="F16" s="122" t="e">
        <f ca="1">C16/OFFSET(C16,4,0)</f>
        <v>#DIV/0!</v>
      </c>
      <c r="G16" s="122" t="e">
        <f t="shared" ref="G16:H16" ca="1" si="6">D16/OFFSET(D16,4,0)</f>
        <v>#DIV/0!</v>
      </c>
      <c r="H16" s="122" t="e">
        <f t="shared" ca="1" si="6"/>
        <v>#DIV/0!</v>
      </c>
      <c r="I16" s="105"/>
    </row>
    <row r="17" spans="1:9" s="3" customFormat="1">
      <c r="A17" s="112"/>
      <c r="B17" s="120" t="s">
        <v>7</v>
      </c>
      <c r="C17" s="125"/>
      <c r="D17" s="125"/>
      <c r="E17" s="114">
        <f t="shared" si="5"/>
        <v>0</v>
      </c>
      <c r="F17" s="122" t="e">
        <f ca="1">C17/OFFSET(C17,3,0)</f>
        <v>#DIV/0!</v>
      </c>
      <c r="G17" s="122" t="e">
        <f t="shared" ref="G17:H17" ca="1" si="7">D17/OFFSET(D17,3,0)</f>
        <v>#DIV/0!</v>
      </c>
      <c r="H17" s="122" t="e">
        <f t="shared" ca="1" si="7"/>
        <v>#DIV/0!</v>
      </c>
      <c r="I17" s="105"/>
    </row>
    <row r="18" spans="1:9" s="3" customFormat="1" ht="15.6">
      <c r="A18" s="112"/>
      <c r="B18" s="120" t="s">
        <v>8</v>
      </c>
      <c r="C18" s="125"/>
      <c r="D18" s="125"/>
      <c r="E18" s="114">
        <f t="shared" si="5"/>
        <v>0</v>
      </c>
      <c r="F18" s="122" t="e">
        <f ca="1">C18/OFFSET(C18,2,0)</f>
        <v>#DIV/0!</v>
      </c>
      <c r="G18" s="122" t="e">
        <f t="shared" ref="G18:H18" ca="1" si="8">D18/OFFSET(D18,2,0)</f>
        <v>#DIV/0!</v>
      </c>
      <c r="H18" s="122" t="e">
        <f t="shared" ca="1" si="8"/>
        <v>#DIV/0!</v>
      </c>
      <c r="I18" s="126"/>
    </row>
    <row r="19" spans="1:9" s="3" customFormat="1">
      <c r="A19" s="112"/>
      <c r="B19" s="120" t="s">
        <v>9</v>
      </c>
      <c r="C19" s="125"/>
      <c r="D19" s="125"/>
      <c r="E19" s="114">
        <f t="shared" si="5"/>
        <v>0</v>
      </c>
      <c r="F19" s="122" t="e">
        <f ca="1">C19/OFFSET(C19,1,0)</f>
        <v>#DIV/0!</v>
      </c>
      <c r="G19" s="122" t="e">
        <f t="shared" ref="G19:H19" ca="1" si="9">D19/OFFSET(D19,1,0)</f>
        <v>#DIV/0!</v>
      </c>
      <c r="H19" s="127" t="e">
        <f t="shared" ca="1" si="9"/>
        <v>#DIV/0!</v>
      </c>
      <c r="I19" s="105"/>
    </row>
    <row r="20" spans="1:9" s="3" customFormat="1">
      <c r="A20" s="112" t="s">
        <v>12</v>
      </c>
      <c r="B20" s="123" t="s">
        <v>13</v>
      </c>
      <c r="C20" s="114">
        <f>SUM(C16:C19)</f>
        <v>0</v>
      </c>
      <c r="D20" s="114">
        <f>SUM(D16:D19)</f>
        <v>0</v>
      </c>
      <c r="E20" s="114">
        <f t="shared" si="5"/>
        <v>0</v>
      </c>
      <c r="F20" s="122"/>
      <c r="G20" s="122"/>
      <c r="H20" s="122"/>
      <c r="I20" s="105"/>
    </row>
    <row r="21" spans="1:9" s="3" customFormat="1">
      <c r="A21" s="112"/>
      <c r="B21" s="117" t="s">
        <v>59</v>
      </c>
      <c r="C21" s="125"/>
      <c r="D21" s="125"/>
      <c r="E21" s="114"/>
      <c r="F21" s="2"/>
      <c r="G21" s="105"/>
      <c r="H21" s="105"/>
      <c r="I21" s="105"/>
    </row>
    <row r="22" spans="1:9" s="3" customFormat="1" ht="15.6">
      <c r="A22" s="112"/>
      <c r="B22" s="120" t="s">
        <v>6</v>
      </c>
      <c r="C22" s="128"/>
      <c r="D22" s="128"/>
      <c r="E22" s="114">
        <f t="shared" si="5"/>
        <v>0</v>
      </c>
      <c r="F22" s="122" t="e">
        <f ca="1">C22/OFFSET(C22,4,0)</f>
        <v>#DIV/0!</v>
      </c>
      <c r="G22" s="122" t="e">
        <f t="shared" ref="G22:H22" ca="1" si="10">D22/OFFSET(D22,4,0)</f>
        <v>#DIV/0!</v>
      </c>
      <c r="H22" s="122" t="e">
        <f t="shared" ca="1" si="10"/>
        <v>#DIV/0!</v>
      </c>
      <c r="I22" s="126"/>
    </row>
    <row r="23" spans="1:9" s="3" customFormat="1">
      <c r="A23" s="112"/>
      <c r="B23" s="120" t="s">
        <v>7</v>
      </c>
      <c r="C23" s="128"/>
      <c r="D23" s="128"/>
      <c r="E23" s="114">
        <f t="shared" si="5"/>
        <v>0</v>
      </c>
      <c r="F23" s="122" t="e">
        <f ca="1">C23/OFFSET(C23,3,0)</f>
        <v>#DIV/0!</v>
      </c>
      <c r="G23" s="122" t="e">
        <f t="shared" ref="G23:H23" ca="1" si="11">D23/OFFSET(D23,3,0)</f>
        <v>#DIV/0!</v>
      </c>
      <c r="H23" s="122" t="e">
        <f t="shared" ca="1" si="11"/>
        <v>#DIV/0!</v>
      </c>
      <c r="I23" s="105"/>
    </row>
    <row r="24" spans="1:9" s="3" customFormat="1">
      <c r="A24" s="112"/>
      <c r="B24" s="120" t="s">
        <v>8</v>
      </c>
      <c r="C24" s="128"/>
      <c r="D24" s="128"/>
      <c r="E24" s="114">
        <f t="shared" si="5"/>
        <v>0</v>
      </c>
      <c r="F24" s="122" t="e">
        <f ca="1">C24/OFFSET(C24,2,0)</f>
        <v>#DIV/0!</v>
      </c>
      <c r="G24" s="122" t="e">
        <f t="shared" ref="G24:H24" ca="1" si="12">D24/OFFSET(D24,2,0)</f>
        <v>#DIV/0!</v>
      </c>
      <c r="H24" s="122" t="e">
        <f t="shared" ca="1" si="12"/>
        <v>#DIV/0!</v>
      </c>
      <c r="I24" s="105"/>
    </row>
    <row r="25" spans="1:9" s="3" customFormat="1">
      <c r="A25" s="112"/>
      <c r="B25" s="120" t="s">
        <v>9</v>
      </c>
      <c r="C25" s="128"/>
      <c r="D25" s="128"/>
      <c r="E25" s="114">
        <f t="shared" si="5"/>
        <v>0</v>
      </c>
      <c r="F25" s="122" t="e">
        <f ca="1">C25/OFFSET(C25,1,0)</f>
        <v>#DIV/0!</v>
      </c>
      <c r="G25" s="122" t="e">
        <f t="shared" ref="G25:H25" ca="1" si="13">D25/OFFSET(D25,1,0)</f>
        <v>#DIV/0!</v>
      </c>
      <c r="H25" s="127" t="e">
        <f t="shared" ca="1" si="13"/>
        <v>#DIV/0!</v>
      </c>
      <c r="I25" s="105"/>
    </row>
    <row r="26" spans="1:9" s="3" customFormat="1">
      <c r="A26" s="112" t="s">
        <v>14</v>
      </c>
      <c r="B26" s="123" t="s">
        <v>15</v>
      </c>
      <c r="C26" s="114">
        <f>SUM(C22:C25)</f>
        <v>0</v>
      </c>
      <c r="D26" s="114">
        <f>SUM(D22:D25)</f>
        <v>0</v>
      </c>
      <c r="E26" s="114">
        <f t="shared" si="5"/>
        <v>0</v>
      </c>
      <c r="F26" s="122"/>
      <c r="G26" s="122"/>
      <c r="H26" s="122"/>
      <c r="I26" s="105"/>
    </row>
    <row r="27" spans="1:9" s="3" customFormat="1">
      <c r="A27" s="112"/>
      <c r="B27" s="117" t="s">
        <v>16</v>
      </c>
      <c r="C27" s="125"/>
      <c r="D27" s="125"/>
      <c r="E27" s="114"/>
      <c r="F27" s="2"/>
      <c r="G27" s="105"/>
      <c r="H27" s="105"/>
      <c r="I27" s="105"/>
    </row>
    <row r="28" spans="1:9" s="3" customFormat="1">
      <c r="A28" s="112"/>
      <c r="B28" s="120" t="s">
        <v>6</v>
      </c>
      <c r="C28" s="125"/>
      <c r="D28" s="125"/>
      <c r="E28" s="114">
        <f t="shared" si="5"/>
        <v>0</v>
      </c>
      <c r="F28" s="122" t="e">
        <f ca="1">C28/OFFSET(C28,4,0)</f>
        <v>#DIV/0!</v>
      </c>
      <c r="G28" s="122" t="e">
        <f t="shared" ref="G28:H28" ca="1" si="14">D28/OFFSET(D28,4,0)</f>
        <v>#DIV/0!</v>
      </c>
      <c r="H28" s="122" t="e">
        <f t="shared" ca="1" si="14"/>
        <v>#DIV/0!</v>
      </c>
      <c r="I28" s="105"/>
    </row>
    <row r="29" spans="1:9" s="3" customFormat="1" ht="15.6">
      <c r="A29" s="112"/>
      <c r="B29" s="120" t="s">
        <v>7</v>
      </c>
      <c r="C29" s="125"/>
      <c r="D29" s="125"/>
      <c r="E29" s="114">
        <f t="shared" si="5"/>
        <v>0</v>
      </c>
      <c r="F29" s="122" t="e">
        <f ca="1">C29/OFFSET(C29,3,0)</f>
        <v>#DIV/0!</v>
      </c>
      <c r="G29" s="122" t="e">
        <f t="shared" ref="G29:H29" ca="1" si="15">D29/OFFSET(D29,3,0)</f>
        <v>#DIV/0!</v>
      </c>
      <c r="H29" s="122" t="e">
        <f t="shared" ca="1" si="15"/>
        <v>#DIV/0!</v>
      </c>
      <c r="I29" s="103"/>
    </row>
    <row r="30" spans="1:9" s="3" customFormat="1">
      <c r="A30" s="112"/>
      <c r="B30" s="120" t="s">
        <v>8</v>
      </c>
      <c r="C30" s="125"/>
      <c r="D30" s="125"/>
      <c r="E30" s="114">
        <f t="shared" si="5"/>
        <v>0</v>
      </c>
      <c r="F30" s="122" t="e">
        <f ca="1">C30/OFFSET(C30,2,0)</f>
        <v>#DIV/0!</v>
      </c>
      <c r="G30" s="122" t="e">
        <f t="shared" ref="G30:H30" ca="1" si="16">D30/OFFSET(D30,2,0)</f>
        <v>#DIV/0!</v>
      </c>
      <c r="H30" s="122" t="e">
        <f t="shared" ca="1" si="16"/>
        <v>#DIV/0!</v>
      </c>
      <c r="I30" s="105"/>
    </row>
    <row r="31" spans="1:9" s="3" customFormat="1" ht="15.6">
      <c r="A31" s="112"/>
      <c r="B31" s="120" t="s">
        <v>9</v>
      </c>
      <c r="C31" s="125"/>
      <c r="D31" s="125"/>
      <c r="E31" s="114">
        <f t="shared" si="5"/>
        <v>0</v>
      </c>
      <c r="F31" s="122" t="e">
        <f ca="1">C31/OFFSET(C31,1,0)</f>
        <v>#DIV/0!</v>
      </c>
      <c r="G31" s="122" t="e">
        <f t="shared" ref="G31:H31" ca="1" si="17">D31/OFFSET(D31,1,0)</f>
        <v>#DIV/0!</v>
      </c>
      <c r="H31" s="127" t="e">
        <f t="shared" ca="1" si="17"/>
        <v>#DIV/0!</v>
      </c>
      <c r="I31" s="103"/>
    </row>
    <row r="32" spans="1:9" s="3" customFormat="1">
      <c r="A32" s="112" t="s">
        <v>17</v>
      </c>
      <c r="B32" s="123" t="s">
        <v>18</v>
      </c>
      <c r="C32" s="114">
        <f>SUM(C28:C31)</f>
        <v>0</v>
      </c>
      <c r="D32" s="114">
        <f>SUM(D28:D31)</f>
        <v>0</v>
      </c>
      <c r="E32" s="114">
        <f t="shared" si="5"/>
        <v>0</v>
      </c>
      <c r="F32" s="2"/>
      <c r="G32" s="105"/>
      <c r="H32" s="105"/>
      <c r="I32" s="105"/>
    </row>
    <row r="33" spans="1:9" s="3" customFormat="1">
      <c r="A33" s="112" t="s">
        <v>19</v>
      </c>
      <c r="B33" s="129" t="s">
        <v>54</v>
      </c>
      <c r="C33" s="111">
        <f>C14+C20+C26+C32</f>
        <v>0</v>
      </c>
      <c r="D33" s="111">
        <f>D14+D20+D26+D32</f>
        <v>0</v>
      </c>
      <c r="E33" s="114">
        <f t="shared" si="5"/>
        <v>0</v>
      </c>
      <c r="F33" s="101"/>
      <c r="G33" s="105"/>
      <c r="H33" s="105"/>
      <c r="I33" s="105"/>
    </row>
    <row r="34" spans="1:9" s="3" customFormat="1" ht="15.6">
      <c r="A34" s="130" t="s">
        <v>20</v>
      </c>
      <c r="B34" s="131" t="s">
        <v>21</v>
      </c>
      <c r="C34" s="132"/>
      <c r="D34" s="132"/>
      <c r="E34" s="114">
        <f t="shared" si="5"/>
        <v>0</v>
      </c>
      <c r="F34" s="101"/>
      <c r="G34" s="115"/>
      <c r="H34" s="133"/>
      <c r="I34" s="115"/>
    </row>
    <row r="35" spans="1:9" s="3" customFormat="1" ht="15.6">
      <c r="A35" s="112" t="s">
        <v>22</v>
      </c>
      <c r="B35" s="110" t="s">
        <v>23</v>
      </c>
      <c r="C35" s="111">
        <f>C33-C34</f>
        <v>0</v>
      </c>
      <c r="D35" s="111">
        <f>D33-D34</f>
        <v>0</v>
      </c>
      <c r="E35" s="114">
        <f t="shared" si="5"/>
        <v>0</v>
      </c>
      <c r="F35" s="101"/>
      <c r="G35" s="134"/>
      <c r="H35" s="135"/>
      <c r="I35" s="134"/>
    </row>
    <row r="36" spans="1:9" s="3" customFormat="1" ht="16.2" thickBot="1">
      <c r="A36" s="136"/>
      <c r="B36" s="137"/>
      <c r="C36" s="125"/>
      <c r="D36" s="125"/>
      <c r="E36" s="114"/>
      <c r="F36" s="101"/>
      <c r="G36" s="126"/>
      <c r="H36" s="103"/>
      <c r="I36" s="115"/>
    </row>
    <row r="37" spans="1:9" s="3" customFormat="1" ht="13.8" thickTop="1">
      <c r="A37" s="138"/>
      <c r="B37" s="139"/>
      <c r="C37" s="125"/>
      <c r="D37" s="125"/>
      <c r="E37" s="114"/>
      <c r="F37" s="2"/>
      <c r="G37" s="105"/>
      <c r="H37" s="105"/>
      <c r="I37" s="105"/>
    </row>
    <row r="38" spans="1:9" s="3" customFormat="1" ht="15.6">
      <c r="A38" s="112"/>
      <c r="B38" s="110" t="s">
        <v>24</v>
      </c>
      <c r="C38" s="125"/>
      <c r="D38" s="125"/>
      <c r="E38" s="114"/>
      <c r="F38" s="101"/>
      <c r="G38" s="103"/>
      <c r="H38" s="115"/>
      <c r="I38" s="115"/>
    </row>
    <row r="39" spans="1:9" s="3" customFormat="1">
      <c r="A39" s="112"/>
      <c r="B39" s="120" t="s">
        <v>6</v>
      </c>
      <c r="C39" s="140"/>
      <c r="D39" s="140"/>
      <c r="E39" s="114">
        <f t="shared" si="5"/>
        <v>0</v>
      </c>
      <c r="F39" s="122" t="e">
        <f ca="1">C39/OFFSET(C39,4,0)</f>
        <v>#DIV/0!</v>
      </c>
      <c r="G39" s="122" t="e">
        <f t="shared" ref="G39:H39" ca="1" si="18">D39/OFFSET(D39,4,0)</f>
        <v>#DIV/0!</v>
      </c>
      <c r="H39" s="122" t="e">
        <f t="shared" ca="1" si="18"/>
        <v>#DIV/0!</v>
      </c>
      <c r="I39" s="105"/>
    </row>
    <row r="40" spans="1:9" s="3" customFormat="1">
      <c r="A40" s="112"/>
      <c r="B40" s="120" t="s">
        <v>7</v>
      </c>
      <c r="C40" s="140"/>
      <c r="D40" s="140"/>
      <c r="E40" s="114">
        <f t="shared" si="5"/>
        <v>0</v>
      </c>
      <c r="F40" s="122" t="e">
        <f ca="1">C40/OFFSET(C40,3,0)</f>
        <v>#DIV/0!</v>
      </c>
      <c r="G40" s="122" t="e">
        <f t="shared" ref="G40:H40" ca="1" si="19">D40/OFFSET(D40,3,0)</f>
        <v>#DIV/0!</v>
      </c>
      <c r="H40" s="122" t="e">
        <f t="shared" ca="1" si="19"/>
        <v>#DIV/0!</v>
      </c>
      <c r="I40" s="105"/>
    </row>
    <row r="41" spans="1:9" s="3" customFormat="1">
      <c r="A41" s="112"/>
      <c r="B41" s="120" t="s">
        <v>8</v>
      </c>
      <c r="C41" s="140"/>
      <c r="D41" s="140"/>
      <c r="E41" s="114">
        <f t="shared" si="5"/>
        <v>0</v>
      </c>
      <c r="F41" s="122" t="e">
        <f ca="1">C41/OFFSET(C41,2,0)</f>
        <v>#DIV/0!</v>
      </c>
      <c r="G41" s="122" t="e">
        <f t="shared" ref="G41:H41" ca="1" si="20">D41/OFFSET(D41,2,0)</f>
        <v>#DIV/0!</v>
      </c>
      <c r="H41" s="122" t="e">
        <f t="shared" ca="1" si="20"/>
        <v>#DIV/0!</v>
      </c>
      <c r="I41" s="105"/>
    </row>
    <row r="42" spans="1:9" s="3" customFormat="1">
      <c r="A42" s="112"/>
      <c r="B42" s="120" t="s">
        <v>9</v>
      </c>
      <c r="C42" s="140"/>
      <c r="D42" s="140"/>
      <c r="E42" s="114">
        <f t="shared" si="5"/>
        <v>0</v>
      </c>
      <c r="F42" s="122" t="e">
        <f ca="1">C42/OFFSET(C42,1,0)</f>
        <v>#DIV/0!</v>
      </c>
      <c r="G42" s="122" t="e">
        <f t="shared" ref="G42:H42" ca="1" si="21">D42/OFFSET(D42,1,0)</f>
        <v>#DIV/0!</v>
      </c>
      <c r="H42" s="127" t="e">
        <f t="shared" ca="1" si="21"/>
        <v>#DIV/0!</v>
      </c>
      <c r="I42" s="105"/>
    </row>
    <row r="43" spans="1:9" s="3" customFormat="1">
      <c r="A43" s="112" t="s">
        <v>25</v>
      </c>
      <c r="B43" s="123" t="s">
        <v>26</v>
      </c>
      <c r="C43" s="111">
        <f>SUM(C39:C42)</f>
        <v>0</v>
      </c>
      <c r="D43" s="111">
        <f>SUM(D39:D42)</f>
        <v>0</v>
      </c>
      <c r="E43" s="114">
        <f t="shared" si="5"/>
        <v>0</v>
      </c>
      <c r="F43" s="122"/>
      <c r="G43" s="122"/>
      <c r="H43" s="122"/>
      <c r="I43" s="105"/>
    </row>
    <row r="44" spans="1:9" s="3" customFormat="1">
      <c r="A44" s="112"/>
      <c r="B44" s="110"/>
      <c r="C44" s="125"/>
      <c r="D44" s="125"/>
      <c r="E44" s="114"/>
      <c r="F44" s="2"/>
      <c r="G44" s="105"/>
      <c r="H44" s="105"/>
      <c r="I44" s="105"/>
    </row>
    <row r="45" spans="1:9" s="3" customFormat="1">
      <c r="A45" s="112"/>
      <c r="B45" s="110" t="s">
        <v>60</v>
      </c>
      <c r="C45" s="125"/>
      <c r="D45" s="125"/>
      <c r="E45" s="114"/>
      <c r="F45" s="2"/>
      <c r="G45" s="105"/>
      <c r="H45" s="105"/>
      <c r="I45" s="105"/>
    </row>
    <row r="46" spans="1:9" s="3" customFormat="1">
      <c r="A46" s="112"/>
      <c r="B46" s="120" t="s">
        <v>6</v>
      </c>
      <c r="C46" s="141"/>
      <c r="D46" s="141"/>
      <c r="E46" s="114">
        <f t="shared" si="5"/>
        <v>0</v>
      </c>
      <c r="F46" s="122" t="e">
        <f ca="1">C46/OFFSET(C46,4,0)</f>
        <v>#DIV/0!</v>
      </c>
      <c r="G46" s="122" t="e">
        <f t="shared" ref="G46:H46" ca="1" si="22">D46/OFFSET(D46,4,0)</f>
        <v>#DIV/0!</v>
      </c>
      <c r="H46" s="122" t="e">
        <f t="shared" ca="1" si="22"/>
        <v>#DIV/0!</v>
      </c>
      <c r="I46" s="105"/>
    </row>
    <row r="47" spans="1:9" s="3" customFormat="1">
      <c r="A47" s="112"/>
      <c r="B47" s="120" t="s">
        <v>7</v>
      </c>
      <c r="C47" s="141"/>
      <c r="D47" s="141"/>
      <c r="E47" s="114">
        <f t="shared" si="5"/>
        <v>0</v>
      </c>
      <c r="F47" s="122" t="e">
        <f ca="1">C47/OFFSET(C47,3,0)</f>
        <v>#DIV/0!</v>
      </c>
      <c r="G47" s="122" t="e">
        <f t="shared" ref="G47:H47" ca="1" si="23">D47/OFFSET(D47,3,0)</f>
        <v>#DIV/0!</v>
      </c>
      <c r="H47" s="122" t="e">
        <f t="shared" ca="1" si="23"/>
        <v>#DIV/0!</v>
      </c>
      <c r="I47" s="105"/>
    </row>
    <row r="48" spans="1:9" s="3" customFormat="1">
      <c r="A48" s="112"/>
      <c r="B48" s="120" t="s">
        <v>8</v>
      </c>
      <c r="C48" s="141"/>
      <c r="D48" s="141"/>
      <c r="E48" s="114">
        <f t="shared" si="5"/>
        <v>0</v>
      </c>
      <c r="F48" s="122" t="e">
        <f ca="1">C48/OFFSET(C48,2,0)</f>
        <v>#DIV/0!</v>
      </c>
      <c r="G48" s="122" t="e">
        <f t="shared" ref="G48:H48" ca="1" si="24">D48/OFFSET(D48,2,0)</f>
        <v>#DIV/0!</v>
      </c>
      <c r="H48" s="122" t="e">
        <f t="shared" ca="1" si="24"/>
        <v>#DIV/0!</v>
      </c>
      <c r="I48" s="105"/>
    </row>
    <row r="49" spans="1:9" s="3" customFormat="1" ht="14.4">
      <c r="A49" s="112"/>
      <c r="B49" s="120" t="s">
        <v>9</v>
      </c>
      <c r="C49" s="141"/>
      <c r="D49" s="141"/>
      <c r="E49" s="114">
        <f t="shared" si="5"/>
        <v>0</v>
      </c>
      <c r="F49" s="122" t="e">
        <f ca="1">C49/OFFSET(C49,1,0)</f>
        <v>#DIV/0!</v>
      </c>
      <c r="G49" s="122" t="e">
        <f t="shared" ref="G49:H49" ca="1" si="25">D49/OFFSET(D49,1,0)</f>
        <v>#DIV/0!</v>
      </c>
      <c r="H49" s="127" t="e">
        <f t="shared" ca="1" si="25"/>
        <v>#DIV/0!</v>
      </c>
      <c r="I49" s="142"/>
    </row>
    <row r="50" spans="1:9" s="3" customFormat="1">
      <c r="A50" s="112" t="s">
        <v>27</v>
      </c>
      <c r="B50" s="110" t="s">
        <v>28</v>
      </c>
      <c r="C50" s="111">
        <f>SUM(C46:C49)</f>
        <v>0</v>
      </c>
      <c r="D50" s="111">
        <f>SUM(D46:D49)</f>
        <v>0</v>
      </c>
      <c r="E50" s="114">
        <f t="shared" si="5"/>
        <v>0</v>
      </c>
      <c r="F50" s="56"/>
      <c r="G50" s="56"/>
      <c r="H50" s="56"/>
      <c r="I50" s="105"/>
    </row>
    <row r="51" spans="1:9" s="3" customFormat="1" ht="14.4">
      <c r="A51" s="112"/>
      <c r="B51" s="110"/>
      <c r="C51" s="125"/>
      <c r="D51" s="125"/>
      <c r="E51" s="114"/>
      <c r="F51" s="101"/>
      <c r="G51" s="142"/>
      <c r="H51" s="143"/>
      <c r="I51" s="144"/>
    </row>
    <row r="52" spans="1:9" s="3" customFormat="1" ht="15.6">
      <c r="A52" s="112"/>
      <c r="B52" s="110" t="s">
        <v>61</v>
      </c>
      <c r="C52" s="125"/>
      <c r="D52" s="125"/>
      <c r="E52" s="114"/>
      <c r="F52" s="2"/>
      <c r="G52" s="145"/>
      <c r="H52" s="144"/>
      <c r="I52" s="146"/>
    </row>
    <row r="53" spans="1:9" s="3" customFormat="1" ht="14.4">
      <c r="A53" s="112"/>
      <c r="B53" s="120" t="s">
        <v>6</v>
      </c>
      <c r="C53" s="147"/>
      <c r="D53" s="147"/>
      <c r="E53" s="114">
        <f t="shared" si="5"/>
        <v>0</v>
      </c>
      <c r="F53" s="122" t="e">
        <f ca="1">C53/OFFSET(C53,4,0)</f>
        <v>#DIV/0!</v>
      </c>
      <c r="G53" s="122" t="e">
        <f t="shared" ref="G53:H53" ca="1" si="26">D53/OFFSET(D53,4,0)</f>
        <v>#DIV/0!</v>
      </c>
      <c r="H53" s="122" t="e">
        <f t="shared" ca="1" si="26"/>
        <v>#DIV/0!</v>
      </c>
      <c r="I53" s="142"/>
    </row>
    <row r="54" spans="1:9" s="3" customFormat="1">
      <c r="A54" s="112"/>
      <c r="B54" s="120" t="s">
        <v>7</v>
      </c>
      <c r="C54" s="125"/>
      <c r="D54" s="125"/>
      <c r="E54" s="114">
        <f t="shared" si="5"/>
        <v>0</v>
      </c>
      <c r="F54" s="122" t="e">
        <f ca="1">C54/OFFSET(C54,3,0)</f>
        <v>#DIV/0!</v>
      </c>
      <c r="G54" s="122" t="e">
        <f t="shared" ref="G54:H54" ca="1" si="27">D54/OFFSET(D54,3,0)</f>
        <v>#DIV/0!</v>
      </c>
      <c r="H54" s="122" t="e">
        <f t="shared" ca="1" si="27"/>
        <v>#DIV/0!</v>
      </c>
      <c r="I54" s="105"/>
    </row>
    <row r="55" spans="1:9" s="3" customFormat="1">
      <c r="A55" s="112"/>
      <c r="B55" s="120" t="s">
        <v>8</v>
      </c>
      <c r="C55" s="125"/>
      <c r="D55" s="125"/>
      <c r="E55" s="114">
        <f t="shared" si="5"/>
        <v>0</v>
      </c>
      <c r="F55" s="122" t="e">
        <f ca="1">C55/OFFSET(C55,2,0)</f>
        <v>#DIV/0!</v>
      </c>
      <c r="G55" s="122" t="e">
        <f t="shared" ref="G55:H55" ca="1" si="28">D55/OFFSET(D55,2,0)</f>
        <v>#DIV/0!</v>
      </c>
      <c r="H55" s="122" t="e">
        <f t="shared" ca="1" si="28"/>
        <v>#DIV/0!</v>
      </c>
      <c r="I55" s="148"/>
    </row>
    <row r="56" spans="1:9" s="3" customFormat="1">
      <c r="A56" s="112"/>
      <c r="B56" s="120" t="s">
        <v>9</v>
      </c>
      <c r="C56" s="149"/>
      <c r="D56" s="149"/>
      <c r="E56" s="114">
        <f t="shared" si="5"/>
        <v>0</v>
      </c>
      <c r="F56" s="122" t="e">
        <f ca="1">C56/OFFSET(C56,1,0)</f>
        <v>#DIV/0!</v>
      </c>
      <c r="G56" s="122" t="e">
        <f t="shared" ref="G56:H56" ca="1" si="29">D56/OFFSET(D56,1,0)</f>
        <v>#DIV/0!</v>
      </c>
      <c r="H56" s="127" t="e">
        <f t="shared" ca="1" si="29"/>
        <v>#DIV/0!</v>
      </c>
      <c r="I56" s="105"/>
    </row>
    <row r="57" spans="1:9" s="3" customFormat="1">
      <c r="A57" s="112" t="s">
        <v>29</v>
      </c>
      <c r="B57" s="110" t="s">
        <v>30</v>
      </c>
      <c r="C57" s="111">
        <f>SUM(C53:C56)</f>
        <v>0</v>
      </c>
      <c r="D57" s="111">
        <f>SUM(D53:D56)</f>
        <v>0</v>
      </c>
      <c r="E57" s="114">
        <f t="shared" si="5"/>
        <v>0</v>
      </c>
      <c r="F57" s="56"/>
      <c r="G57" s="56"/>
      <c r="H57" s="56"/>
      <c r="I57" s="105"/>
    </row>
    <row r="58" spans="1:9" s="3" customFormat="1">
      <c r="A58" s="112"/>
      <c r="B58" s="110"/>
      <c r="C58" s="125"/>
      <c r="D58" s="125"/>
      <c r="E58" s="114"/>
      <c r="F58" s="2"/>
      <c r="G58" s="105"/>
      <c r="H58" s="105"/>
      <c r="I58" s="105"/>
    </row>
    <row r="59" spans="1:9" s="3" customFormat="1">
      <c r="A59" s="150" t="s">
        <v>72</v>
      </c>
      <c r="B59" s="110" t="s">
        <v>31</v>
      </c>
      <c r="C59" s="151"/>
      <c r="D59" s="151"/>
      <c r="E59" s="114">
        <f t="shared" si="5"/>
        <v>0</v>
      </c>
      <c r="F59" s="2"/>
      <c r="G59" s="105"/>
      <c r="H59" s="105"/>
      <c r="I59" s="105"/>
    </row>
    <row r="60" spans="1:9" s="3" customFormat="1">
      <c r="A60" s="150" t="s">
        <v>73</v>
      </c>
      <c r="B60" s="152" t="s">
        <v>71</v>
      </c>
      <c r="C60" s="153"/>
      <c r="D60" s="153"/>
      <c r="E60" s="114">
        <f t="shared" si="5"/>
        <v>0</v>
      </c>
      <c r="F60" s="2"/>
      <c r="G60" s="105"/>
      <c r="H60" s="105"/>
      <c r="I60" s="105"/>
    </row>
    <row r="61" spans="1:9" s="3" customFormat="1" ht="14.4">
      <c r="A61" s="112"/>
      <c r="B61" s="110" t="s">
        <v>32</v>
      </c>
      <c r="C61" s="125"/>
      <c r="D61" s="125"/>
      <c r="E61" s="114"/>
      <c r="F61" s="2"/>
      <c r="G61" s="105"/>
      <c r="H61" s="143"/>
      <c r="I61" s="142"/>
    </row>
    <row r="62" spans="1:9" s="3" customFormat="1" ht="14.4">
      <c r="A62" s="112" t="s">
        <v>33</v>
      </c>
      <c r="B62" s="154" t="s">
        <v>34</v>
      </c>
      <c r="C62" s="155"/>
      <c r="D62" s="155"/>
      <c r="E62" s="114">
        <f t="shared" si="5"/>
        <v>0</v>
      </c>
      <c r="F62" s="122" t="e">
        <f ca="1">C62/OFFSET(C62,4,0)</f>
        <v>#DIV/0!</v>
      </c>
      <c r="G62" s="122" t="e">
        <f t="shared" ref="G62:H62" ca="1" si="30">D62/OFFSET(D62,4,0)</f>
        <v>#DIV/0!</v>
      </c>
      <c r="H62" s="122" t="e">
        <f t="shared" ca="1" si="30"/>
        <v>#DIV/0!</v>
      </c>
      <c r="I62" s="145"/>
    </row>
    <row r="63" spans="1:9" s="3" customFormat="1">
      <c r="A63" s="112" t="s">
        <v>35</v>
      </c>
      <c r="B63" s="154" t="s">
        <v>36</v>
      </c>
      <c r="C63" s="155"/>
      <c r="D63" s="155"/>
      <c r="E63" s="114">
        <f t="shared" si="5"/>
        <v>0</v>
      </c>
      <c r="F63" s="122" t="e">
        <f ca="1">C63/OFFSET(C63,3,0)</f>
        <v>#DIV/0!</v>
      </c>
      <c r="G63" s="122" t="e">
        <f t="shared" ref="G63:H63" ca="1" si="31">D63/OFFSET(D63,3,0)</f>
        <v>#DIV/0!</v>
      </c>
      <c r="H63" s="122" t="e">
        <f t="shared" ca="1" si="31"/>
        <v>#DIV/0!</v>
      </c>
      <c r="I63" s="105"/>
    </row>
    <row r="64" spans="1:9" s="3" customFormat="1">
      <c r="A64" s="112" t="s">
        <v>37</v>
      </c>
      <c r="B64" s="154" t="s">
        <v>38</v>
      </c>
      <c r="C64" s="155"/>
      <c r="D64" s="155"/>
      <c r="E64" s="114">
        <f t="shared" si="5"/>
        <v>0</v>
      </c>
      <c r="F64" s="122" t="e">
        <f ca="1">C64/OFFSET(C64,2,0)</f>
        <v>#DIV/0!</v>
      </c>
      <c r="G64" s="122" t="e">
        <f t="shared" ref="G64:H64" ca="1" si="32">D64/OFFSET(D64,2,0)</f>
        <v>#DIV/0!</v>
      </c>
      <c r="H64" s="122" t="e">
        <f t="shared" ca="1" si="32"/>
        <v>#DIV/0!</v>
      </c>
    </row>
    <row r="65" spans="1:9" s="3" customFormat="1">
      <c r="A65" s="112" t="s">
        <v>39</v>
      </c>
      <c r="B65" s="154" t="s">
        <v>40</v>
      </c>
      <c r="C65" s="155"/>
      <c r="D65" s="155"/>
      <c r="E65" s="114">
        <f t="shared" si="5"/>
        <v>0</v>
      </c>
      <c r="F65" s="122" t="e">
        <f ca="1">C65/OFFSET(C65,1,0)</f>
        <v>#DIV/0!</v>
      </c>
      <c r="G65" s="122" t="e">
        <f t="shared" ref="G65:H65" ca="1" si="33">D65/OFFSET(D65,1,0)</f>
        <v>#DIV/0!</v>
      </c>
      <c r="H65" s="127" t="e">
        <f t="shared" ca="1" si="33"/>
        <v>#DIV/0!</v>
      </c>
    </row>
    <row r="66" spans="1:9" s="3" customFormat="1">
      <c r="A66" s="112" t="s">
        <v>41</v>
      </c>
      <c r="B66" s="129" t="s">
        <v>55</v>
      </c>
      <c r="C66" s="111">
        <f>SUM(C62:C65)</f>
        <v>0</v>
      </c>
      <c r="D66" s="111">
        <f>SUM(D62:D65)</f>
        <v>0</v>
      </c>
      <c r="E66" s="114">
        <f t="shared" si="5"/>
        <v>0</v>
      </c>
      <c r="F66" s="122" t="e">
        <f>C66/C33</f>
        <v>#DIV/0!</v>
      </c>
      <c r="G66" s="122" t="e">
        <f t="shared" ref="G66:H66" si="34">D66/D33</f>
        <v>#DIV/0!</v>
      </c>
      <c r="H66" s="122" t="e">
        <f t="shared" si="34"/>
        <v>#DIV/0!</v>
      </c>
    </row>
    <row r="67" spans="1:9" s="3" customFormat="1">
      <c r="A67" s="130" t="s">
        <v>42</v>
      </c>
      <c r="B67" s="131" t="s">
        <v>21</v>
      </c>
      <c r="C67" s="132"/>
      <c r="D67" s="132"/>
      <c r="E67" s="114">
        <f t="shared" si="5"/>
        <v>0</v>
      </c>
      <c r="F67" s="2"/>
      <c r="G67" s="105"/>
      <c r="H67" s="105"/>
    </row>
    <row r="68" spans="1:9" s="3" customFormat="1" ht="14.4">
      <c r="A68" s="112" t="s">
        <v>43</v>
      </c>
      <c r="B68" s="110" t="s">
        <v>44</v>
      </c>
      <c r="C68" s="111">
        <f>C66-C67</f>
        <v>0</v>
      </c>
      <c r="D68" s="111">
        <f>D66-D67</f>
        <v>0</v>
      </c>
      <c r="E68" s="114">
        <f t="shared" si="5"/>
        <v>0</v>
      </c>
      <c r="F68" s="2"/>
      <c r="G68" s="144"/>
      <c r="H68" s="156"/>
    </row>
    <row r="69" spans="1:9" s="3" customFormat="1">
      <c r="A69" s="112"/>
      <c r="B69" s="110"/>
      <c r="C69" s="125"/>
      <c r="D69" s="125"/>
      <c r="E69" s="114"/>
      <c r="F69" s="2"/>
      <c r="G69" s="105"/>
      <c r="H69" s="105"/>
    </row>
    <row r="70" spans="1:9" s="3" customFormat="1" ht="14.4">
      <c r="A70" s="112" t="s">
        <v>45</v>
      </c>
      <c r="B70" s="110" t="s">
        <v>46</v>
      </c>
      <c r="C70" s="124">
        <f>C43+C50+C57+C59+C60+C68</f>
        <v>0</v>
      </c>
      <c r="D70" s="124">
        <f>D43+D50+D57+D59+D60+D68</f>
        <v>0</v>
      </c>
      <c r="E70" s="114">
        <f t="shared" si="5"/>
        <v>0</v>
      </c>
      <c r="F70" s="2"/>
      <c r="G70" s="157"/>
      <c r="H70" s="145"/>
    </row>
    <row r="71" spans="1:9" s="3" customFormat="1">
      <c r="A71" s="112"/>
      <c r="B71" s="158"/>
      <c r="C71" s="125"/>
      <c r="D71" s="125"/>
      <c r="E71" s="114"/>
      <c r="F71" s="2"/>
      <c r="G71" s="105"/>
      <c r="H71" s="105"/>
    </row>
    <row r="72" spans="1:9" s="3" customFormat="1" ht="14.4">
      <c r="A72" s="112" t="s">
        <v>47</v>
      </c>
      <c r="B72" s="110" t="s">
        <v>48</v>
      </c>
      <c r="C72" s="111"/>
      <c r="D72" s="111"/>
      <c r="E72" s="114">
        <f t="shared" si="5"/>
        <v>0</v>
      </c>
      <c r="F72" s="101"/>
      <c r="G72" s="159"/>
      <c r="H72" s="160"/>
    </row>
    <row r="73" spans="1:9" s="3" customFormat="1">
      <c r="A73" s="112"/>
      <c r="B73" s="158"/>
      <c r="C73" s="125"/>
      <c r="D73" s="125"/>
      <c r="E73" s="114"/>
      <c r="F73" s="2"/>
      <c r="G73" s="105"/>
      <c r="H73" s="105"/>
      <c r="I73" s="105"/>
    </row>
    <row r="74" spans="1:9" s="3" customFormat="1">
      <c r="A74" s="112" t="s">
        <v>49</v>
      </c>
      <c r="B74" s="110" t="s">
        <v>50</v>
      </c>
      <c r="C74" s="114">
        <f>C70+C72</f>
        <v>0</v>
      </c>
      <c r="D74" s="114">
        <f>D70+D72</f>
        <v>0</v>
      </c>
      <c r="E74" s="114">
        <f>D74+C74</f>
        <v>0</v>
      </c>
      <c r="F74" s="2"/>
      <c r="G74" s="105"/>
      <c r="H74" s="105"/>
      <c r="I74" s="105"/>
    </row>
    <row r="75" spans="1:9" s="3" customFormat="1">
      <c r="A75" s="112"/>
      <c r="B75" s="110" t="s">
        <v>93</v>
      </c>
      <c r="C75" s="125"/>
      <c r="D75" s="125"/>
      <c r="E75" s="114">
        <f>D75+C75</f>
        <v>0</v>
      </c>
      <c r="F75" s="2"/>
      <c r="G75" s="105"/>
      <c r="H75" s="105"/>
      <c r="I75" s="105"/>
    </row>
    <row r="76" spans="1:9" s="3" customFormat="1" ht="13.8" thickBot="1">
      <c r="A76" s="161" t="s">
        <v>51</v>
      </c>
      <c r="B76" s="162" t="s">
        <v>64</v>
      </c>
      <c r="C76" s="163"/>
      <c r="D76" s="163"/>
      <c r="E76" s="114">
        <f>D76+C76</f>
        <v>0</v>
      </c>
      <c r="F76" s="2"/>
      <c r="G76" s="105"/>
      <c r="H76" s="105"/>
      <c r="I76" s="105"/>
    </row>
    <row r="77" spans="1:9" s="3" customFormat="1" ht="30.75" customHeight="1">
      <c r="A77" s="260" t="s">
        <v>56</v>
      </c>
      <c r="B77" s="261"/>
      <c r="C77" s="164">
        <f>C6+C33-C67-C74</f>
        <v>0</v>
      </c>
      <c r="D77" s="164">
        <f>D6+D33-D67-D74</f>
        <v>0</v>
      </c>
      <c r="E77" s="165">
        <f>(E6+E33)-(E67+E74)</f>
        <v>0</v>
      </c>
      <c r="F77" s="2"/>
      <c r="G77" s="105"/>
      <c r="H77" s="105"/>
      <c r="I77" s="105"/>
    </row>
    <row r="78" spans="1:9" s="3" customFormat="1" ht="16.2" customHeight="1">
      <c r="A78" s="166"/>
      <c r="B78" s="87" t="s">
        <v>67</v>
      </c>
      <c r="C78" s="167" t="e">
        <f>(C43+C57+C59+C60+C50)/(C43+C57+C59+C68+C60+C50)</f>
        <v>#DIV/0!</v>
      </c>
      <c r="D78" s="167" t="e">
        <f t="shared" ref="D78:E78" si="35">(D43+D57+D59+D60+D50)/(D43+D57+D59+D68+D60+D50)</f>
        <v>#DIV/0!</v>
      </c>
      <c r="E78" s="167" t="e">
        <f t="shared" si="35"/>
        <v>#DIV/0!</v>
      </c>
      <c r="F78" s="168"/>
      <c r="G78" s="105"/>
      <c r="H78" s="105"/>
      <c r="I78" s="105"/>
    </row>
    <row r="79" spans="1:9" s="3" customFormat="1" ht="16.2" customHeight="1">
      <c r="A79" s="166"/>
      <c r="B79" s="87" t="s">
        <v>68</v>
      </c>
      <c r="C79" s="167" t="e">
        <f>(C43+C57+C59+C60+C50)/(C43+C57+C59+C68+C72+C67+C60+C50)</f>
        <v>#DIV/0!</v>
      </c>
      <c r="D79" s="167" t="e">
        <f t="shared" ref="D79:E79" si="36">(D43+D57+D59+D60+D50)/(D43+D57+D59+D68+D72+D67+D60+D50)</f>
        <v>#DIV/0!</v>
      </c>
      <c r="E79" s="167" t="e">
        <f t="shared" si="36"/>
        <v>#DIV/0!</v>
      </c>
      <c r="F79" s="2"/>
      <c r="G79" s="105"/>
      <c r="H79" s="105"/>
      <c r="I79" s="105"/>
    </row>
    <row r="80" spans="1:9" ht="16.2" customHeight="1">
      <c r="A80" s="166"/>
      <c r="B80" s="87" t="s">
        <v>70</v>
      </c>
      <c r="C80" s="167" t="e">
        <f>C59/C35</f>
        <v>#DIV/0!</v>
      </c>
      <c r="D80" s="167" t="e">
        <f t="shared" ref="D80:E80" si="37">D59/D35</f>
        <v>#DIV/0!</v>
      </c>
      <c r="E80" s="167" t="e">
        <f t="shared" si="37"/>
        <v>#DIV/0!</v>
      </c>
    </row>
    <row r="81" spans="1:11" ht="16.2" customHeight="1">
      <c r="A81" s="166"/>
      <c r="B81" s="87" t="s">
        <v>69</v>
      </c>
      <c r="C81" s="167" t="e">
        <f>D66/E66</f>
        <v>#DIV/0!</v>
      </c>
      <c r="D81" s="167"/>
      <c r="E81" s="167"/>
    </row>
    <row r="82" spans="1:11" ht="16.2" customHeight="1">
      <c r="A82" s="166"/>
      <c r="B82" s="87" t="s">
        <v>88</v>
      </c>
      <c r="C82" s="169" t="e">
        <f>C20/C35</f>
        <v>#DIV/0!</v>
      </c>
      <c r="D82" s="169" t="e">
        <f t="shared" ref="D82:E82" si="38">D20/D35</f>
        <v>#DIV/0!</v>
      </c>
      <c r="E82" s="169" t="e">
        <f t="shared" si="38"/>
        <v>#DIV/0!</v>
      </c>
    </row>
    <row r="83" spans="1:11" ht="16.2" customHeight="1">
      <c r="A83" s="166"/>
      <c r="B83" s="87" t="s">
        <v>94</v>
      </c>
      <c r="C83" s="169" t="e">
        <f>(C43+C50+C57+C59+C60)/(C6+C33)</f>
        <v>#DIV/0!</v>
      </c>
      <c r="D83" s="169" t="e">
        <f t="shared" ref="D83:E83" si="39">(D43+D50+D57+D59+D60)/(D6+D33)</f>
        <v>#DIV/0!</v>
      </c>
      <c r="E83" s="169" t="e">
        <f t="shared" si="39"/>
        <v>#DIV/0!</v>
      </c>
    </row>
    <row r="84" spans="1:11" ht="82.2" customHeight="1">
      <c r="A84" s="262" t="s">
        <v>57</v>
      </c>
      <c r="B84" s="263"/>
      <c r="C84" s="263"/>
      <c r="D84" s="263"/>
      <c r="E84" s="263"/>
    </row>
    <row r="85" spans="1:11">
      <c r="A85" s="170"/>
    </row>
    <row r="86" spans="1:11" s="172" customFormat="1" ht="19.5" customHeight="1">
      <c r="A86" s="171" t="s">
        <v>62</v>
      </c>
      <c r="B86" s="93"/>
      <c r="F86" s="2"/>
      <c r="G86" s="105"/>
      <c r="H86" s="105"/>
      <c r="I86" s="105"/>
      <c r="J86" s="5"/>
      <c r="K86" s="5"/>
    </row>
    <row r="87" spans="1:11" s="172" customFormat="1" ht="19.5" customHeight="1">
      <c r="A87" s="171"/>
      <c r="B87" s="93"/>
      <c r="F87" s="2"/>
      <c r="G87" s="105"/>
      <c r="H87" s="105"/>
      <c r="I87" s="105"/>
      <c r="J87" s="5"/>
      <c r="K87" s="5"/>
    </row>
    <row r="88" spans="1:11" s="172" customFormat="1" ht="19.5" customHeight="1">
      <c r="A88" s="171"/>
      <c r="B88" s="93"/>
      <c r="F88" s="2"/>
      <c r="G88" s="105"/>
      <c r="H88" s="105"/>
      <c r="I88" s="105"/>
      <c r="J88" s="5"/>
      <c r="K88" s="5"/>
    </row>
    <row r="89" spans="1:11" s="172" customFormat="1" ht="19.5" customHeight="1">
      <c r="A89" s="171"/>
      <c r="B89" s="93"/>
      <c r="F89" s="2"/>
      <c r="G89" s="105"/>
      <c r="H89" s="105"/>
      <c r="I89" s="105"/>
      <c r="J89" s="5"/>
      <c r="K89" s="5"/>
    </row>
    <row r="90" spans="1:11" s="172" customFormat="1" ht="19.5" customHeight="1">
      <c r="A90" s="171"/>
      <c r="B90" s="93"/>
      <c r="F90" s="2"/>
      <c r="G90" s="105"/>
      <c r="H90" s="105"/>
      <c r="I90" s="105"/>
      <c r="J90" s="5"/>
      <c r="K90" s="5"/>
    </row>
    <row r="91" spans="1:11" s="172" customFormat="1" ht="19.5" customHeight="1">
      <c r="A91" s="171"/>
      <c r="B91" s="93"/>
      <c r="F91" s="2"/>
      <c r="G91" s="105"/>
      <c r="H91" s="105"/>
      <c r="I91" s="105"/>
      <c r="J91" s="5"/>
      <c r="K91" s="5"/>
    </row>
    <row r="92" spans="1:11" s="172" customFormat="1" ht="19.5" customHeight="1">
      <c r="A92" s="171"/>
      <c r="B92" s="93"/>
      <c r="F92" s="2"/>
      <c r="G92" s="105"/>
      <c r="H92" s="105"/>
      <c r="I92" s="105"/>
      <c r="J92" s="5"/>
      <c r="K92" s="5"/>
    </row>
    <row r="93" spans="1:11" s="172" customFormat="1" ht="19.5" customHeight="1">
      <c r="A93" s="171"/>
      <c r="B93" s="1" t="s">
        <v>65</v>
      </c>
      <c r="C93" s="172" t="e">
        <f>(C74-C68)/C74</f>
        <v>#DIV/0!</v>
      </c>
      <c r="D93" s="1" t="s">
        <v>66</v>
      </c>
      <c r="E93" s="172" t="e">
        <f>(D74-D68)/D74</f>
        <v>#DIV/0!</v>
      </c>
      <c r="F93" s="2"/>
      <c r="G93" s="105"/>
      <c r="H93" s="105"/>
      <c r="I93" s="105"/>
      <c r="J93" s="5"/>
      <c r="K93" s="5"/>
    </row>
    <row r="94" spans="1:11" ht="68.25" customHeight="1">
      <c r="A94" s="264" t="s">
        <v>52</v>
      </c>
      <c r="B94" s="264"/>
      <c r="C94" s="264"/>
      <c r="D94" s="264"/>
      <c r="E94" s="264"/>
    </row>
    <row r="95" spans="1:11" ht="25.5" customHeight="1"/>
    <row r="96" spans="1:11" ht="18.75" customHeight="1">
      <c r="A96" s="173" t="s">
        <v>53</v>
      </c>
    </row>
  </sheetData>
  <mergeCells count="3">
    <mergeCell ref="A77:B77"/>
    <mergeCell ref="A84:E84"/>
    <mergeCell ref="A94:E94"/>
  </mergeCells>
  <pageMargins left="0.27" right="0.25" top="0.3" bottom="0.22" header="0.25" footer="0.18"/>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6"/>
  <sheetViews>
    <sheetView workbookViewId="0">
      <selection sqref="A1:XFD1048576"/>
    </sheetView>
  </sheetViews>
  <sheetFormatPr defaultRowHeight="13.2"/>
  <cols>
    <col min="1" max="1" width="3.33203125" style="56" customWidth="1"/>
    <col min="2" max="2" width="28.6640625" style="59" customWidth="1"/>
    <col min="3" max="5" width="8.88671875" style="56"/>
    <col min="6" max="6" width="7.88671875" style="2" customWidth="1"/>
    <col min="7" max="8" width="7.88671875" style="105" customWidth="1"/>
    <col min="9" max="9" width="8.109375" style="105" customWidth="1"/>
    <col min="10" max="10" width="3" style="3" customWidth="1"/>
    <col min="11" max="11" width="8.88671875" style="3"/>
    <col min="12" max="16384" width="8.88671875" style="56"/>
  </cols>
  <sheetData>
    <row r="1" spans="1:9" s="3" customFormat="1">
      <c r="A1" s="56"/>
      <c r="B1" s="98" t="s">
        <v>89</v>
      </c>
      <c r="C1" s="56"/>
      <c r="D1" s="56"/>
      <c r="E1" s="56"/>
      <c r="F1" s="2" t="s">
        <v>90</v>
      </c>
      <c r="G1" s="99"/>
      <c r="H1" s="100"/>
      <c r="I1" s="100"/>
    </row>
    <row r="2" spans="1:9" s="3" customFormat="1" ht="15.6">
      <c r="A2" s="56"/>
      <c r="B2" s="98" t="s">
        <v>91</v>
      </c>
      <c r="C2" s="56"/>
      <c r="D2" s="56"/>
      <c r="E2" s="56"/>
      <c r="F2" s="101" t="s">
        <v>92</v>
      </c>
      <c r="G2" s="102"/>
      <c r="H2" s="103"/>
      <c r="I2" s="103"/>
    </row>
    <row r="3" spans="1:9" s="3" customFormat="1" ht="13.8" thickBot="1">
      <c r="A3" s="104"/>
      <c r="B3" s="59"/>
      <c r="C3" s="56"/>
      <c r="D3" s="56"/>
      <c r="E3" s="56"/>
      <c r="F3" s="2"/>
      <c r="G3" s="105"/>
      <c r="H3" s="105"/>
      <c r="I3" s="105"/>
    </row>
    <row r="4" spans="1:9" s="3" customFormat="1">
      <c r="A4" s="106"/>
      <c r="B4" s="64"/>
      <c r="C4" s="107" t="s">
        <v>0</v>
      </c>
      <c r="D4" s="107" t="s">
        <v>1</v>
      </c>
      <c r="E4" s="108" t="s">
        <v>2</v>
      </c>
      <c r="F4" s="2"/>
      <c r="G4" s="105"/>
      <c r="H4" s="105"/>
      <c r="I4" s="105"/>
    </row>
    <row r="5" spans="1:9" s="3" customFormat="1">
      <c r="A5" s="109"/>
      <c r="B5" s="110"/>
      <c r="C5" s="111"/>
      <c r="D5" s="111"/>
      <c r="E5" s="111"/>
      <c r="F5" s="4"/>
      <c r="G5" s="105"/>
      <c r="H5" s="105"/>
      <c r="I5" s="105"/>
    </row>
    <row r="6" spans="1:9" s="3" customFormat="1" ht="15.6">
      <c r="A6" s="112" t="s">
        <v>3</v>
      </c>
      <c r="B6" s="110" t="s">
        <v>63</v>
      </c>
      <c r="C6" s="113"/>
      <c r="D6" s="113"/>
      <c r="E6" s="114">
        <f>D6+C6</f>
        <v>0</v>
      </c>
      <c r="F6" s="101"/>
      <c r="G6" s="115"/>
      <c r="H6" s="103"/>
      <c r="I6" s="103"/>
    </row>
    <row r="7" spans="1:9" s="3" customFormat="1" ht="15.6">
      <c r="A7" s="112"/>
      <c r="B7" s="110"/>
      <c r="C7" s="116"/>
      <c r="D7" s="116"/>
      <c r="E7" s="114"/>
      <c r="F7" s="101"/>
      <c r="G7" s="115"/>
      <c r="H7" s="115"/>
      <c r="I7" s="103"/>
    </row>
    <row r="8" spans="1:9" s="3" customFormat="1" ht="15.6">
      <c r="A8" s="112"/>
      <c r="B8" s="110" t="s">
        <v>4</v>
      </c>
      <c r="C8" s="116"/>
      <c r="D8" s="116"/>
      <c r="E8" s="114"/>
      <c r="F8" s="101"/>
      <c r="G8" s="115"/>
      <c r="H8" s="103"/>
      <c r="I8" s="115"/>
    </row>
    <row r="9" spans="1:9" s="3" customFormat="1" ht="15.6">
      <c r="A9" s="112"/>
      <c r="B9" s="117" t="s">
        <v>5</v>
      </c>
      <c r="C9" s="118"/>
      <c r="D9" s="118"/>
      <c r="E9" s="114"/>
      <c r="F9" s="2"/>
      <c r="G9" s="115"/>
      <c r="H9" s="119"/>
      <c r="I9" s="103"/>
    </row>
    <row r="10" spans="1:9" s="3" customFormat="1" ht="15.6">
      <c r="A10" s="112"/>
      <c r="B10" s="120" t="s">
        <v>6</v>
      </c>
      <c r="C10" s="121"/>
      <c r="D10" s="121"/>
      <c r="E10" s="114">
        <f>D10+C10</f>
        <v>0</v>
      </c>
      <c r="F10" s="122" t="e">
        <f ca="1">C10/OFFSET(C10,4,0)</f>
        <v>#DIV/0!</v>
      </c>
      <c r="G10" s="122" t="e">
        <f t="shared" ref="G10:H10" ca="1" si="0">D10/OFFSET(D10,4,0)</f>
        <v>#DIV/0!</v>
      </c>
      <c r="H10" s="122" t="e">
        <f t="shared" ca="1" si="0"/>
        <v>#DIV/0!</v>
      </c>
      <c r="I10" s="103"/>
    </row>
    <row r="11" spans="1:9" s="3" customFormat="1">
      <c r="A11" s="112"/>
      <c r="B11" s="120" t="s">
        <v>7</v>
      </c>
      <c r="C11" s="121"/>
      <c r="D11" s="121"/>
      <c r="E11" s="114">
        <f t="shared" ref="E11:E14" si="1">D11+C11</f>
        <v>0</v>
      </c>
      <c r="F11" s="122" t="e">
        <f ca="1">C11/OFFSET(C11,3,0)</f>
        <v>#DIV/0!</v>
      </c>
      <c r="G11" s="122" t="e">
        <f t="shared" ref="G11:H11" ca="1" si="2">D11/OFFSET(D11,3,0)</f>
        <v>#DIV/0!</v>
      </c>
      <c r="H11" s="122" t="e">
        <f t="shared" ca="1" si="2"/>
        <v>#DIV/0!</v>
      </c>
      <c r="I11" s="105"/>
    </row>
    <row r="12" spans="1:9" s="3" customFormat="1">
      <c r="A12" s="112"/>
      <c r="B12" s="120" t="s">
        <v>8</v>
      </c>
      <c r="C12" s="121"/>
      <c r="D12" s="121"/>
      <c r="E12" s="114">
        <f t="shared" si="1"/>
        <v>0</v>
      </c>
      <c r="F12" s="122" t="e">
        <f ca="1">C12/OFFSET(C12,2,0)</f>
        <v>#DIV/0!</v>
      </c>
      <c r="G12" s="122" t="e">
        <f t="shared" ref="G12:H12" ca="1" si="3">D12/OFFSET(D12,2,0)</f>
        <v>#DIV/0!</v>
      </c>
      <c r="H12" s="122" t="e">
        <f t="shared" ca="1" si="3"/>
        <v>#DIV/0!</v>
      </c>
      <c r="I12" s="105"/>
    </row>
    <row r="13" spans="1:9" s="3" customFormat="1">
      <c r="A13" s="112"/>
      <c r="B13" s="120" t="s">
        <v>9</v>
      </c>
      <c r="C13" s="121"/>
      <c r="D13" s="121"/>
      <c r="E13" s="114">
        <f t="shared" si="1"/>
        <v>0</v>
      </c>
      <c r="F13" s="122" t="e">
        <f ca="1">C13/OFFSET(C13,1,0)</f>
        <v>#DIV/0!</v>
      </c>
      <c r="G13" s="122" t="e">
        <f t="shared" ref="G13:H13" ca="1" si="4">D13/OFFSET(D13,1,0)</f>
        <v>#DIV/0!</v>
      </c>
      <c r="H13" s="122" t="e">
        <f t="shared" ca="1" si="4"/>
        <v>#DIV/0!</v>
      </c>
      <c r="I13" s="105"/>
    </row>
    <row r="14" spans="1:9" s="3" customFormat="1">
      <c r="A14" s="112" t="s">
        <v>10</v>
      </c>
      <c r="B14" s="123" t="s">
        <v>11</v>
      </c>
      <c r="C14" s="124">
        <f>SUM(C10:C13)</f>
        <v>0</v>
      </c>
      <c r="D14" s="124">
        <f>SUM(D10:D13)</f>
        <v>0</v>
      </c>
      <c r="E14" s="114">
        <f t="shared" si="1"/>
        <v>0</v>
      </c>
      <c r="F14" s="122"/>
      <c r="G14" s="122"/>
      <c r="H14" s="122"/>
      <c r="I14" s="105"/>
    </row>
    <row r="15" spans="1:9" s="3" customFormat="1">
      <c r="A15" s="112"/>
      <c r="B15" s="117" t="s">
        <v>58</v>
      </c>
      <c r="C15" s="125"/>
      <c r="D15" s="125"/>
      <c r="E15" s="114"/>
      <c r="F15" s="2"/>
      <c r="G15" s="105"/>
      <c r="H15" s="105"/>
      <c r="I15" s="105"/>
    </row>
    <row r="16" spans="1:9" s="3" customFormat="1">
      <c r="A16" s="112"/>
      <c r="B16" s="120" t="s">
        <v>6</v>
      </c>
      <c r="C16" s="125"/>
      <c r="D16" s="125"/>
      <c r="E16" s="114">
        <f t="shared" ref="E16:E72" si="5">D16+C16</f>
        <v>0</v>
      </c>
      <c r="F16" s="122" t="e">
        <f ca="1">C16/OFFSET(C16,4,0)</f>
        <v>#DIV/0!</v>
      </c>
      <c r="G16" s="122" t="e">
        <f t="shared" ref="G16:H16" ca="1" si="6">D16/OFFSET(D16,4,0)</f>
        <v>#DIV/0!</v>
      </c>
      <c r="H16" s="122" t="e">
        <f t="shared" ca="1" si="6"/>
        <v>#DIV/0!</v>
      </c>
      <c r="I16" s="105"/>
    </row>
    <row r="17" spans="1:9" s="3" customFormat="1">
      <c r="A17" s="112"/>
      <c r="B17" s="120" t="s">
        <v>7</v>
      </c>
      <c r="C17" s="125"/>
      <c r="D17" s="125"/>
      <c r="E17" s="114">
        <f t="shared" si="5"/>
        <v>0</v>
      </c>
      <c r="F17" s="122" t="e">
        <f ca="1">C17/OFFSET(C17,3,0)</f>
        <v>#DIV/0!</v>
      </c>
      <c r="G17" s="122" t="e">
        <f t="shared" ref="G17:H17" ca="1" si="7">D17/OFFSET(D17,3,0)</f>
        <v>#DIV/0!</v>
      </c>
      <c r="H17" s="122" t="e">
        <f t="shared" ca="1" si="7"/>
        <v>#DIV/0!</v>
      </c>
      <c r="I17" s="105"/>
    </row>
    <row r="18" spans="1:9" s="3" customFormat="1" ht="15.6">
      <c r="A18" s="112"/>
      <c r="B18" s="120" t="s">
        <v>8</v>
      </c>
      <c r="C18" s="125"/>
      <c r="D18" s="125"/>
      <c r="E18" s="114">
        <f t="shared" si="5"/>
        <v>0</v>
      </c>
      <c r="F18" s="122" t="e">
        <f ca="1">C18/OFFSET(C18,2,0)</f>
        <v>#DIV/0!</v>
      </c>
      <c r="G18" s="122" t="e">
        <f t="shared" ref="G18:H18" ca="1" si="8">D18/OFFSET(D18,2,0)</f>
        <v>#DIV/0!</v>
      </c>
      <c r="H18" s="122" t="e">
        <f t="shared" ca="1" si="8"/>
        <v>#DIV/0!</v>
      </c>
      <c r="I18" s="126"/>
    </row>
    <row r="19" spans="1:9" s="3" customFormat="1">
      <c r="A19" s="112"/>
      <c r="B19" s="120" t="s">
        <v>9</v>
      </c>
      <c r="C19" s="125"/>
      <c r="D19" s="125"/>
      <c r="E19" s="114">
        <f t="shared" si="5"/>
        <v>0</v>
      </c>
      <c r="F19" s="122" t="e">
        <f ca="1">C19/OFFSET(C19,1,0)</f>
        <v>#DIV/0!</v>
      </c>
      <c r="G19" s="122" t="e">
        <f t="shared" ref="G19:H19" ca="1" si="9">D19/OFFSET(D19,1,0)</f>
        <v>#DIV/0!</v>
      </c>
      <c r="H19" s="127" t="e">
        <f t="shared" ca="1" si="9"/>
        <v>#DIV/0!</v>
      </c>
      <c r="I19" s="105"/>
    </row>
    <row r="20" spans="1:9" s="3" customFormat="1">
      <c r="A20" s="112" t="s">
        <v>12</v>
      </c>
      <c r="B20" s="123" t="s">
        <v>13</v>
      </c>
      <c r="C20" s="114">
        <f>SUM(C16:C19)</f>
        <v>0</v>
      </c>
      <c r="D20" s="114">
        <f>SUM(D16:D19)</f>
        <v>0</v>
      </c>
      <c r="E20" s="114">
        <f t="shared" si="5"/>
        <v>0</v>
      </c>
      <c r="F20" s="122"/>
      <c r="G20" s="122"/>
      <c r="H20" s="122"/>
      <c r="I20" s="105"/>
    </row>
    <row r="21" spans="1:9" s="3" customFormat="1">
      <c r="A21" s="112"/>
      <c r="B21" s="117" t="s">
        <v>59</v>
      </c>
      <c r="C21" s="125"/>
      <c r="D21" s="125"/>
      <c r="E21" s="114"/>
      <c r="F21" s="2"/>
      <c r="G21" s="105"/>
      <c r="H21" s="105"/>
      <c r="I21" s="105"/>
    </row>
    <row r="22" spans="1:9" s="3" customFormat="1" ht="15.6">
      <c r="A22" s="112"/>
      <c r="B22" s="120" t="s">
        <v>6</v>
      </c>
      <c r="C22" s="128"/>
      <c r="D22" s="128"/>
      <c r="E22" s="114">
        <f t="shared" si="5"/>
        <v>0</v>
      </c>
      <c r="F22" s="122" t="e">
        <f ca="1">C22/OFFSET(C22,4,0)</f>
        <v>#DIV/0!</v>
      </c>
      <c r="G22" s="122" t="e">
        <f t="shared" ref="G22:H22" ca="1" si="10">D22/OFFSET(D22,4,0)</f>
        <v>#DIV/0!</v>
      </c>
      <c r="H22" s="122" t="e">
        <f t="shared" ca="1" si="10"/>
        <v>#DIV/0!</v>
      </c>
      <c r="I22" s="126"/>
    </row>
    <row r="23" spans="1:9" s="3" customFormat="1">
      <c r="A23" s="112"/>
      <c r="B23" s="120" t="s">
        <v>7</v>
      </c>
      <c r="C23" s="128"/>
      <c r="D23" s="128"/>
      <c r="E23" s="114">
        <f t="shared" si="5"/>
        <v>0</v>
      </c>
      <c r="F23" s="122" t="e">
        <f ca="1">C23/OFFSET(C23,3,0)</f>
        <v>#DIV/0!</v>
      </c>
      <c r="G23" s="122" t="e">
        <f t="shared" ref="G23:H23" ca="1" si="11">D23/OFFSET(D23,3,0)</f>
        <v>#DIV/0!</v>
      </c>
      <c r="H23" s="122" t="e">
        <f t="shared" ca="1" si="11"/>
        <v>#DIV/0!</v>
      </c>
      <c r="I23" s="105"/>
    </row>
    <row r="24" spans="1:9" s="3" customFormat="1">
      <c r="A24" s="112"/>
      <c r="B24" s="120" t="s">
        <v>8</v>
      </c>
      <c r="C24" s="128"/>
      <c r="D24" s="128"/>
      <c r="E24" s="114">
        <f t="shared" si="5"/>
        <v>0</v>
      </c>
      <c r="F24" s="122" t="e">
        <f ca="1">C24/OFFSET(C24,2,0)</f>
        <v>#DIV/0!</v>
      </c>
      <c r="G24" s="122" t="e">
        <f t="shared" ref="G24:H24" ca="1" si="12">D24/OFFSET(D24,2,0)</f>
        <v>#DIV/0!</v>
      </c>
      <c r="H24" s="122" t="e">
        <f t="shared" ca="1" si="12"/>
        <v>#DIV/0!</v>
      </c>
      <c r="I24" s="105"/>
    </row>
    <row r="25" spans="1:9" s="3" customFormat="1">
      <c r="A25" s="112"/>
      <c r="B25" s="120" t="s">
        <v>9</v>
      </c>
      <c r="C25" s="128"/>
      <c r="D25" s="128"/>
      <c r="E25" s="114">
        <f t="shared" si="5"/>
        <v>0</v>
      </c>
      <c r="F25" s="122" t="e">
        <f ca="1">C25/OFFSET(C25,1,0)</f>
        <v>#DIV/0!</v>
      </c>
      <c r="G25" s="122" t="e">
        <f t="shared" ref="G25:H25" ca="1" si="13">D25/OFFSET(D25,1,0)</f>
        <v>#DIV/0!</v>
      </c>
      <c r="H25" s="127" t="e">
        <f t="shared" ca="1" si="13"/>
        <v>#DIV/0!</v>
      </c>
      <c r="I25" s="105"/>
    </row>
    <row r="26" spans="1:9" s="3" customFormat="1">
      <c r="A26" s="112" t="s">
        <v>14</v>
      </c>
      <c r="B26" s="123" t="s">
        <v>15</v>
      </c>
      <c r="C26" s="114">
        <f>SUM(C22:C25)</f>
        <v>0</v>
      </c>
      <c r="D26" s="114">
        <f>SUM(D22:D25)</f>
        <v>0</v>
      </c>
      <c r="E26" s="114">
        <f t="shared" si="5"/>
        <v>0</v>
      </c>
      <c r="F26" s="122"/>
      <c r="G26" s="122"/>
      <c r="H26" s="122"/>
      <c r="I26" s="105"/>
    </row>
    <row r="27" spans="1:9" s="3" customFormat="1">
      <c r="A27" s="112"/>
      <c r="B27" s="117" t="s">
        <v>16</v>
      </c>
      <c r="C27" s="125"/>
      <c r="D27" s="125"/>
      <c r="E27" s="114"/>
      <c r="F27" s="2"/>
      <c r="G27" s="105"/>
      <c r="H27" s="105"/>
      <c r="I27" s="105"/>
    </row>
    <row r="28" spans="1:9" s="3" customFormat="1">
      <c r="A28" s="112"/>
      <c r="B28" s="120" t="s">
        <v>6</v>
      </c>
      <c r="C28" s="125"/>
      <c r="D28" s="125"/>
      <c r="E28" s="114">
        <f t="shared" si="5"/>
        <v>0</v>
      </c>
      <c r="F28" s="122" t="e">
        <f ca="1">C28/OFFSET(C28,4,0)</f>
        <v>#DIV/0!</v>
      </c>
      <c r="G28" s="122" t="e">
        <f t="shared" ref="G28:H28" ca="1" si="14">D28/OFFSET(D28,4,0)</f>
        <v>#DIV/0!</v>
      </c>
      <c r="H28" s="122" t="e">
        <f t="shared" ca="1" si="14"/>
        <v>#DIV/0!</v>
      </c>
      <c r="I28" s="105"/>
    </row>
    <row r="29" spans="1:9" s="3" customFormat="1" ht="15.6">
      <c r="A29" s="112"/>
      <c r="B29" s="120" t="s">
        <v>7</v>
      </c>
      <c r="C29" s="125"/>
      <c r="D29" s="125"/>
      <c r="E29" s="114">
        <f t="shared" si="5"/>
        <v>0</v>
      </c>
      <c r="F29" s="122" t="e">
        <f ca="1">C29/OFFSET(C29,3,0)</f>
        <v>#DIV/0!</v>
      </c>
      <c r="G29" s="122" t="e">
        <f t="shared" ref="G29:H29" ca="1" si="15">D29/OFFSET(D29,3,0)</f>
        <v>#DIV/0!</v>
      </c>
      <c r="H29" s="122" t="e">
        <f t="shared" ca="1" si="15"/>
        <v>#DIV/0!</v>
      </c>
      <c r="I29" s="103"/>
    </row>
    <row r="30" spans="1:9" s="3" customFormat="1">
      <c r="A30" s="112"/>
      <c r="B30" s="120" t="s">
        <v>8</v>
      </c>
      <c r="C30" s="125"/>
      <c r="D30" s="125"/>
      <c r="E30" s="114">
        <f t="shared" si="5"/>
        <v>0</v>
      </c>
      <c r="F30" s="122" t="e">
        <f ca="1">C30/OFFSET(C30,2,0)</f>
        <v>#DIV/0!</v>
      </c>
      <c r="G30" s="122" t="e">
        <f t="shared" ref="G30:H30" ca="1" si="16">D30/OFFSET(D30,2,0)</f>
        <v>#DIV/0!</v>
      </c>
      <c r="H30" s="122" t="e">
        <f t="shared" ca="1" si="16"/>
        <v>#DIV/0!</v>
      </c>
      <c r="I30" s="105"/>
    </row>
    <row r="31" spans="1:9" s="3" customFormat="1" ht="15.6">
      <c r="A31" s="112"/>
      <c r="B31" s="120" t="s">
        <v>9</v>
      </c>
      <c r="C31" s="125"/>
      <c r="D31" s="125"/>
      <c r="E31" s="114">
        <f t="shared" si="5"/>
        <v>0</v>
      </c>
      <c r="F31" s="122" t="e">
        <f ca="1">C31/OFFSET(C31,1,0)</f>
        <v>#DIV/0!</v>
      </c>
      <c r="G31" s="122" t="e">
        <f t="shared" ref="G31:H31" ca="1" si="17">D31/OFFSET(D31,1,0)</f>
        <v>#DIV/0!</v>
      </c>
      <c r="H31" s="127" t="e">
        <f t="shared" ca="1" si="17"/>
        <v>#DIV/0!</v>
      </c>
      <c r="I31" s="103"/>
    </row>
    <row r="32" spans="1:9" s="3" customFormat="1">
      <c r="A32" s="112" t="s">
        <v>17</v>
      </c>
      <c r="B32" s="123" t="s">
        <v>18</v>
      </c>
      <c r="C32" s="114">
        <f>SUM(C28:C31)</f>
        <v>0</v>
      </c>
      <c r="D32" s="114">
        <f>SUM(D28:D31)</f>
        <v>0</v>
      </c>
      <c r="E32" s="114">
        <f t="shared" si="5"/>
        <v>0</v>
      </c>
      <c r="F32" s="2"/>
      <c r="G32" s="105"/>
      <c r="H32" s="105"/>
      <c r="I32" s="105"/>
    </row>
    <row r="33" spans="1:9" s="3" customFormat="1">
      <c r="A33" s="112" t="s">
        <v>19</v>
      </c>
      <c r="B33" s="129" t="s">
        <v>54</v>
      </c>
      <c r="C33" s="111">
        <f>C14+C20+C26+C32</f>
        <v>0</v>
      </c>
      <c r="D33" s="111">
        <f>D14+D20+D26+D32</f>
        <v>0</v>
      </c>
      <c r="E33" s="114">
        <f t="shared" si="5"/>
        <v>0</v>
      </c>
      <c r="F33" s="101"/>
      <c r="G33" s="105"/>
      <c r="H33" s="105"/>
      <c r="I33" s="105"/>
    </row>
    <row r="34" spans="1:9" s="3" customFormat="1" ht="15.6">
      <c r="A34" s="130" t="s">
        <v>20</v>
      </c>
      <c r="B34" s="131" t="s">
        <v>21</v>
      </c>
      <c r="C34" s="132"/>
      <c r="D34" s="132"/>
      <c r="E34" s="114">
        <f t="shared" si="5"/>
        <v>0</v>
      </c>
      <c r="F34" s="101"/>
      <c r="G34" s="115"/>
      <c r="H34" s="133"/>
      <c r="I34" s="115"/>
    </row>
    <row r="35" spans="1:9" s="3" customFormat="1" ht="15.6">
      <c r="A35" s="112" t="s">
        <v>22</v>
      </c>
      <c r="B35" s="110" t="s">
        <v>23</v>
      </c>
      <c r="C35" s="111">
        <f>C33-C34</f>
        <v>0</v>
      </c>
      <c r="D35" s="111">
        <f>D33-D34</f>
        <v>0</v>
      </c>
      <c r="E35" s="114">
        <f t="shared" si="5"/>
        <v>0</v>
      </c>
      <c r="F35" s="101"/>
      <c r="G35" s="134"/>
      <c r="H35" s="135"/>
      <c r="I35" s="134"/>
    </row>
    <row r="36" spans="1:9" s="3" customFormat="1" ht="16.2" thickBot="1">
      <c r="A36" s="136"/>
      <c r="B36" s="137"/>
      <c r="C36" s="125"/>
      <c r="D36" s="125"/>
      <c r="E36" s="114"/>
      <c r="F36" s="101"/>
      <c r="G36" s="126"/>
      <c r="H36" s="103"/>
      <c r="I36" s="115"/>
    </row>
    <row r="37" spans="1:9" s="3" customFormat="1" ht="13.8" thickTop="1">
      <c r="A37" s="138"/>
      <c r="B37" s="139"/>
      <c r="C37" s="125"/>
      <c r="D37" s="125"/>
      <c r="E37" s="114"/>
      <c r="F37" s="2"/>
      <c r="G37" s="105"/>
      <c r="H37" s="105"/>
      <c r="I37" s="105"/>
    </row>
    <row r="38" spans="1:9" s="3" customFormat="1" ht="15.6">
      <c r="A38" s="112"/>
      <c r="B38" s="110" t="s">
        <v>24</v>
      </c>
      <c r="C38" s="125"/>
      <c r="D38" s="125"/>
      <c r="E38" s="114"/>
      <c r="F38" s="101"/>
      <c r="G38" s="103"/>
      <c r="H38" s="115"/>
      <c r="I38" s="115"/>
    </row>
    <row r="39" spans="1:9" s="3" customFormat="1">
      <c r="A39" s="112"/>
      <c r="B39" s="120" t="s">
        <v>6</v>
      </c>
      <c r="C39" s="140"/>
      <c r="D39" s="140"/>
      <c r="E39" s="114">
        <f t="shared" si="5"/>
        <v>0</v>
      </c>
      <c r="F39" s="122" t="e">
        <f ca="1">C39/OFFSET(C39,4,0)</f>
        <v>#DIV/0!</v>
      </c>
      <c r="G39" s="122" t="e">
        <f t="shared" ref="G39:H39" ca="1" si="18">D39/OFFSET(D39,4,0)</f>
        <v>#DIV/0!</v>
      </c>
      <c r="H39" s="122" t="e">
        <f t="shared" ca="1" si="18"/>
        <v>#DIV/0!</v>
      </c>
      <c r="I39" s="105"/>
    </row>
    <row r="40" spans="1:9" s="3" customFormat="1">
      <c r="A40" s="112"/>
      <c r="B40" s="120" t="s">
        <v>7</v>
      </c>
      <c r="C40" s="140"/>
      <c r="D40" s="140"/>
      <c r="E40" s="114">
        <f t="shared" si="5"/>
        <v>0</v>
      </c>
      <c r="F40" s="122" t="e">
        <f ca="1">C40/OFFSET(C40,3,0)</f>
        <v>#DIV/0!</v>
      </c>
      <c r="G40" s="122" t="e">
        <f t="shared" ref="G40:H40" ca="1" si="19">D40/OFFSET(D40,3,0)</f>
        <v>#DIV/0!</v>
      </c>
      <c r="H40" s="122" t="e">
        <f t="shared" ca="1" si="19"/>
        <v>#DIV/0!</v>
      </c>
      <c r="I40" s="105"/>
    </row>
    <row r="41" spans="1:9" s="3" customFormat="1">
      <c r="A41" s="112"/>
      <c r="B41" s="120" t="s">
        <v>8</v>
      </c>
      <c r="C41" s="140"/>
      <c r="D41" s="140"/>
      <c r="E41" s="114">
        <f t="shared" si="5"/>
        <v>0</v>
      </c>
      <c r="F41" s="122" t="e">
        <f ca="1">C41/OFFSET(C41,2,0)</f>
        <v>#DIV/0!</v>
      </c>
      <c r="G41" s="122" t="e">
        <f t="shared" ref="G41:H41" ca="1" si="20">D41/OFFSET(D41,2,0)</f>
        <v>#DIV/0!</v>
      </c>
      <c r="H41" s="122" t="e">
        <f t="shared" ca="1" si="20"/>
        <v>#DIV/0!</v>
      </c>
      <c r="I41" s="105"/>
    </row>
    <row r="42" spans="1:9" s="3" customFormat="1">
      <c r="A42" s="112"/>
      <c r="B42" s="120" t="s">
        <v>9</v>
      </c>
      <c r="C42" s="140"/>
      <c r="D42" s="140"/>
      <c r="E42" s="114">
        <f t="shared" si="5"/>
        <v>0</v>
      </c>
      <c r="F42" s="122" t="e">
        <f ca="1">C42/OFFSET(C42,1,0)</f>
        <v>#DIV/0!</v>
      </c>
      <c r="G42" s="122" t="e">
        <f t="shared" ref="G42:H42" ca="1" si="21">D42/OFFSET(D42,1,0)</f>
        <v>#DIV/0!</v>
      </c>
      <c r="H42" s="127" t="e">
        <f t="shared" ca="1" si="21"/>
        <v>#DIV/0!</v>
      </c>
      <c r="I42" s="105"/>
    </row>
    <row r="43" spans="1:9" s="3" customFormat="1">
      <c r="A43" s="112" t="s">
        <v>25</v>
      </c>
      <c r="B43" s="123" t="s">
        <v>26</v>
      </c>
      <c r="C43" s="111">
        <f>SUM(C39:C42)</f>
        <v>0</v>
      </c>
      <c r="D43" s="111">
        <f>SUM(D39:D42)</f>
        <v>0</v>
      </c>
      <c r="E43" s="114">
        <f t="shared" si="5"/>
        <v>0</v>
      </c>
      <c r="F43" s="122"/>
      <c r="G43" s="122"/>
      <c r="H43" s="122"/>
      <c r="I43" s="105"/>
    </row>
    <row r="44" spans="1:9" s="3" customFormat="1">
      <c r="A44" s="112"/>
      <c r="B44" s="110"/>
      <c r="C44" s="125"/>
      <c r="D44" s="125"/>
      <c r="E44" s="114"/>
      <c r="F44" s="2"/>
      <c r="G44" s="105"/>
      <c r="H44" s="105"/>
      <c r="I44" s="105"/>
    </row>
    <row r="45" spans="1:9" s="3" customFormat="1">
      <c r="A45" s="112"/>
      <c r="B45" s="110" t="s">
        <v>60</v>
      </c>
      <c r="C45" s="125"/>
      <c r="D45" s="125"/>
      <c r="E45" s="114"/>
      <c r="F45" s="2"/>
      <c r="G45" s="105"/>
      <c r="H45" s="105"/>
      <c r="I45" s="105"/>
    </row>
    <row r="46" spans="1:9" s="3" customFormat="1">
      <c r="A46" s="112"/>
      <c r="B46" s="120" t="s">
        <v>6</v>
      </c>
      <c r="C46" s="141"/>
      <c r="D46" s="141"/>
      <c r="E46" s="114">
        <f t="shared" si="5"/>
        <v>0</v>
      </c>
      <c r="F46" s="122" t="e">
        <f ca="1">C46/OFFSET(C46,4,0)</f>
        <v>#DIV/0!</v>
      </c>
      <c r="G46" s="122" t="e">
        <f t="shared" ref="G46:H46" ca="1" si="22">D46/OFFSET(D46,4,0)</f>
        <v>#DIV/0!</v>
      </c>
      <c r="H46" s="122" t="e">
        <f t="shared" ca="1" si="22"/>
        <v>#DIV/0!</v>
      </c>
      <c r="I46" s="105"/>
    </row>
    <row r="47" spans="1:9" s="3" customFormat="1">
      <c r="A47" s="112"/>
      <c r="B47" s="120" t="s">
        <v>7</v>
      </c>
      <c r="C47" s="141"/>
      <c r="D47" s="141"/>
      <c r="E47" s="114">
        <f t="shared" si="5"/>
        <v>0</v>
      </c>
      <c r="F47" s="122" t="e">
        <f ca="1">C47/OFFSET(C47,3,0)</f>
        <v>#DIV/0!</v>
      </c>
      <c r="G47" s="122" t="e">
        <f t="shared" ref="G47:H47" ca="1" si="23">D47/OFFSET(D47,3,0)</f>
        <v>#DIV/0!</v>
      </c>
      <c r="H47" s="122" t="e">
        <f t="shared" ca="1" si="23"/>
        <v>#DIV/0!</v>
      </c>
      <c r="I47" s="105"/>
    </row>
    <row r="48" spans="1:9" s="3" customFormat="1">
      <c r="A48" s="112"/>
      <c r="B48" s="120" t="s">
        <v>8</v>
      </c>
      <c r="C48" s="141"/>
      <c r="D48" s="141"/>
      <c r="E48" s="114">
        <f t="shared" si="5"/>
        <v>0</v>
      </c>
      <c r="F48" s="122" t="e">
        <f ca="1">C48/OFFSET(C48,2,0)</f>
        <v>#DIV/0!</v>
      </c>
      <c r="G48" s="122" t="e">
        <f t="shared" ref="G48:H48" ca="1" si="24">D48/OFFSET(D48,2,0)</f>
        <v>#DIV/0!</v>
      </c>
      <c r="H48" s="122" t="e">
        <f t="shared" ca="1" si="24"/>
        <v>#DIV/0!</v>
      </c>
      <c r="I48" s="105"/>
    </row>
    <row r="49" spans="1:9" s="3" customFormat="1" ht="14.4">
      <c r="A49" s="112"/>
      <c r="B49" s="120" t="s">
        <v>9</v>
      </c>
      <c r="C49" s="141"/>
      <c r="D49" s="141"/>
      <c r="E49" s="114">
        <f t="shared" si="5"/>
        <v>0</v>
      </c>
      <c r="F49" s="122" t="e">
        <f ca="1">C49/OFFSET(C49,1,0)</f>
        <v>#DIV/0!</v>
      </c>
      <c r="G49" s="122" t="e">
        <f t="shared" ref="G49:H49" ca="1" si="25">D49/OFFSET(D49,1,0)</f>
        <v>#DIV/0!</v>
      </c>
      <c r="H49" s="127" t="e">
        <f t="shared" ca="1" si="25"/>
        <v>#DIV/0!</v>
      </c>
      <c r="I49" s="142"/>
    </row>
    <row r="50" spans="1:9" s="3" customFormat="1">
      <c r="A50" s="112" t="s">
        <v>27</v>
      </c>
      <c r="B50" s="110" t="s">
        <v>28</v>
      </c>
      <c r="C50" s="111">
        <f>SUM(C46:C49)</f>
        <v>0</v>
      </c>
      <c r="D50" s="111">
        <f>SUM(D46:D49)</f>
        <v>0</v>
      </c>
      <c r="E50" s="114">
        <f t="shared" si="5"/>
        <v>0</v>
      </c>
      <c r="F50" s="56"/>
      <c r="G50" s="56"/>
      <c r="H50" s="56"/>
      <c r="I50" s="105"/>
    </row>
    <row r="51" spans="1:9" s="3" customFormat="1" ht="14.4">
      <c r="A51" s="112"/>
      <c r="B51" s="110"/>
      <c r="C51" s="125"/>
      <c r="D51" s="125"/>
      <c r="E51" s="114"/>
      <c r="F51" s="101"/>
      <c r="G51" s="142"/>
      <c r="H51" s="143"/>
      <c r="I51" s="144"/>
    </row>
    <row r="52" spans="1:9" s="3" customFormat="1" ht="15.6">
      <c r="A52" s="112"/>
      <c r="B52" s="110" t="s">
        <v>61</v>
      </c>
      <c r="C52" s="125"/>
      <c r="D52" s="125"/>
      <c r="E52" s="114"/>
      <c r="F52" s="2"/>
      <c r="G52" s="145"/>
      <c r="H52" s="144"/>
      <c r="I52" s="146"/>
    </row>
    <row r="53" spans="1:9" s="3" customFormat="1" ht="14.4">
      <c r="A53" s="112"/>
      <c r="B53" s="120" t="s">
        <v>6</v>
      </c>
      <c r="C53" s="147"/>
      <c r="D53" s="147"/>
      <c r="E53" s="114">
        <f t="shared" si="5"/>
        <v>0</v>
      </c>
      <c r="F53" s="122" t="e">
        <f ca="1">C53/OFFSET(C53,4,0)</f>
        <v>#DIV/0!</v>
      </c>
      <c r="G53" s="122" t="e">
        <f t="shared" ref="G53:H53" ca="1" si="26">D53/OFFSET(D53,4,0)</f>
        <v>#DIV/0!</v>
      </c>
      <c r="H53" s="122" t="e">
        <f t="shared" ca="1" si="26"/>
        <v>#DIV/0!</v>
      </c>
      <c r="I53" s="142"/>
    </row>
    <row r="54" spans="1:9" s="3" customFormat="1">
      <c r="A54" s="112"/>
      <c r="B54" s="120" t="s">
        <v>7</v>
      </c>
      <c r="C54" s="125"/>
      <c r="D54" s="125"/>
      <c r="E54" s="114">
        <f t="shared" si="5"/>
        <v>0</v>
      </c>
      <c r="F54" s="122" t="e">
        <f ca="1">C54/OFFSET(C54,3,0)</f>
        <v>#DIV/0!</v>
      </c>
      <c r="G54" s="122" t="e">
        <f t="shared" ref="G54:H54" ca="1" si="27">D54/OFFSET(D54,3,0)</f>
        <v>#DIV/0!</v>
      </c>
      <c r="H54" s="122" t="e">
        <f t="shared" ca="1" si="27"/>
        <v>#DIV/0!</v>
      </c>
      <c r="I54" s="105"/>
    </row>
    <row r="55" spans="1:9" s="3" customFormat="1">
      <c r="A55" s="112"/>
      <c r="B55" s="120" t="s">
        <v>8</v>
      </c>
      <c r="C55" s="125"/>
      <c r="D55" s="125"/>
      <c r="E55" s="114">
        <f t="shared" si="5"/>
        <v>0</v>
      </c>
      <c r="F55" s="122" t="e">
        <f ca="1">C55/OFFSET(C55,2,0)</f>
        <v>#DIV/0!</v>
      </c>
      <c r="G55" s="122" t="e">
        <f t="shared" ref="G55:H55" ca="1" si="28">D55/OFFSET(D55,2,0)</f>
        <v>#DIV/0!</v>
      </c>
      <c r="H55" s="122" t="e">
        <f t="shared" ca="1" si="28"/>
        <v>#DIV/0!</v>
      </c>
      <c r="I55" s="148"/>
    </row>
    <row r="56" spans="1:9" s="3" customFormat="1">
      <c r="A56" s="112"/>
      <c r="B56" s="120" t="s">
        <v>9</v>
      </c>
      <c r="C56" s="149"/>
      <c r="D56" s="149"/>
      <c r="E56" s="114">
        <f t="shared" si="5"/>
        <v>0</v>
      </c>
      <c r="F56" s="122" t="e">
        <f ca="1">C56/OFFSET(C56,1,0)</f>
        <v>#DIV/0!</v>
      </c>
      <c r="G56" s="122" t="e">
        <f t="shared" ref="G56:H56" ca="1" si="29">D56/OFFSET(D56,1,0)</f>
        <v>#DIV/0!</v>
      </c>
      <c r="H56" s="127" t="e">
        <f t="shared" ca="1" si="29"/>
        <v>#DIV/0!</v>
      </c>
      <c r="I56" s="105"/>
    </row>
    <row r="57" spans="1:9" s="3" customFormat="1">
      <c r="A57" s="112" t="s">
        <v>29</v>
      </c>
      <c r="B57" s="110" t="s">
        <v>30</v>
      </c>
      <c r="C57" s="111">
        <f>SUM(C53:C56)</f>
        <v>0</v>
      </c>
      <c r="D57" s="111">
        <f>SUM(D53:D56)</f>
        <v>0</v>
      </c>
      <c r="E57" s="114">
        <f t="shared" si="5"/>
        <v>0</v>
      </c>
      <c r="F57" s="56"/>
      <c r="G57" s="56"/>
      <c r="H57" s="56"/>
      <c r="I57" s="105"/>
    </row>
    <row r="58" spans="1:9" s="3" customFormat="1">
      <c r="A58" s="112"/>
      <c r="B58" s="110"/>
      <c r="C58" s="125"/>
      <c r="D58" s="125"/>
      <c r="E58" s="114"/>
      <c r="F58" s="2"/>
      <c r="G58" s="105"/>
      <c r="H58" s="105"/>
      <c r="I58" s="105"/>
    </row>
    <row r="59" spans="1:9" s="3" customFormat="1">
      <c r="A59" s="150" t="s">
        <v>72</v>
      </c>
      <c r="B59" s="110" t="s">
        <v>31</v>
      </c>
      <c r="C59" s="151"/>
      <c r="D59" s="151"/>
      <c r="E59" s="114">
        <f t="shared" si="5"/>
        <v>0</v>
      </c>
      <c r="F59" s="2"/>
      <c r="G59" s="105"/>
      <c r="H59" s="105"/>
      <c r="I59" s="105"/>
    </row>
    <row r="60" spans="1:9" s="3" customFormat="1">
      <c r="A60" s="150" t="s">
        <v>73</v>
      </c>
      <c r="B60" s="152" t="s">
        <v>71</v>
      </c>
      <c r="C60" s="153"/>
      <c r="D60" s="153"/>
      <c r="E60" s="114">
        <f t="shared" si="5"/>
        <v>0</v>
      </c>
      <c r="F60" s="2"/>
      <c r="G60" s="105"/>
      <c r="H60" s="105"/>
      <c r="I60" s="105"/>
    </row>
    <row r="61" spans="1:9" s="3" customFormat="1" ht="14.4">
      <c r="A61" s="112"/>
      <c r="B61" s="110" t="s">
        <v>32</v>
      </c>
      <c r="C61" s="125"/>
      <c r="D61" s="125"/>
      <c r="E61" s="114"/>
      <c r="F61" s="2"/>
      <c r="G61" s="105"/>
      <c r="H61" s="143"/>
      <c r="I61" s="142"/>
    </row>
    <row r="62" spans="1:9" s="3" customFormat="1" ht="14.4">
      <c r="A62" s="112" t="s">
        <v>33</v>
      </c>
      <c r="B62" s="154" t="s">
        <v>34</v>
      </c>
      <c r="C62" s="155"/>
      <c r="D62" s="155"/>
      <c r="E62" s="114">
        <f t="shared" si="5"/>
        <v>0</v>
      </c>
      <c r="F62" s="122" t="e">
        <f ca="1">C62/OFFSET(C62,4,0)</f>
        <v>#DIV/0!</v>
      </c>
      <c r="G62" s="122" t="e">
        <f t="shared" ref="G62:H62" ca="1" si="30">D62/OFFSET(D62,4,0)</f>
        <v>#DIV/0!</v>
      </c>
      <c r="H62" s="122" t="e">
        <f t="shared" ca="1" si="30"/>
        <v>#DIV/0!</v>
      </c>
      <c r="I62" s="145"/>
    </row>
    <row r="63" spans="1:9" s="3" customFormat="1">
      <c r="A63" s="112" t="s">
        <v>35</v>
      </c>
      <c r="B63" s="154" t="s">
        <v>36</v>
      </c>
      <c r="C63" s="155"/>
      <c r="D63" s="155"/>
      <c r="E63" s="114">
        <f t="shared" si="5"/>
        <v>0</v>
      </c>
      <c r="F63" s="122" t="e">
        <f ca="1">C63/OFFSET(C63,3,0)</f>
        <v>#DIV/0!</v>
      </c>
      <c r="G63" s="122" t="e">
        <f t="shared" ref="G63:H63" ca="1" si="31">D63/OFFSET(D63,3,0)</f>
        <v>#DIV/0!</v>
      </c>
      <c r="H63" s="122" t="e">
        <f t="shared" ca="1" si="31"/>
        <v>#DIV/0!</v>
      </c>
      <c r="I63" s="105"/>
    </row>
    <row r="64" spans="1:9" s="3" customFormat="1">
      <c r="A64" s="112" t="s">
        <v>37</v>
      </c>
      <c r="B64" s="154" t="s">
        <v>38</v>
      </c>
      <c r="C64" s="155"/>
      <c r="D64" s="155"/>
      <c r="E64" s="114">
        <f t="shared" si="5"/>
        <v>0</v>
      </c>
      <c r="F64" s="122" t="e">
        <f ca="1">C64/OFFSET(C64,2,0)</f>
        <v>#DIV/0!</v>
      </c>
      <c r="G64" s="122" t="e">
        <f t="shared" ref="G64:H64" ca="1" si="32">D64/OFFSET(D64,2,0)</f>
        <v>#DIV/0!</v>
      </c>
      <c r="H64" s="122" t="e">
        <f t="shared" ca="1" si="32"/>
        <v>#DIV/0!</v>
      </c>
    </row>
    <row r="65" spans="1:9" s="3" customFormat="1">
      <c r="A65" s="112" t="s">
        <v>39</v>
      </c>
      <c r="B65" s="154" t="s">
        <v>40</v>
      </c>
      <c r="C65" s="155"/>
      <c r="D65" s="155"/>
      <c r="E65" s="114">
        <f t="shared" si="5"/>
        <v>0</v>
      </c>
      <c r="F65" s="122" t="e">
        <f ca="1">C65/OFFSET(C65,1,0)</f>
        <v>#DIV/0!</v>
      </c>
      <c r="G65" s="122" t="e">
        <f t="shared" ref="G65:H65" ca="1" si="33">D65/OFFSET(D65,1,0)</f>
        <v>#DIV/0!</v>
      </c>
      <c r="H65" s="127" t="e">
        <f t="shared" ca="1" si="33"/>
        <v>#DIV/0!</v>
      </c>
    </row>
    <row r="66" spans="1:9" s="3" customFormat="1">
      <c r="A66" s="112" t="s">
        <v>41</v>
      </c>
      <c r="B66" s="129" t="s">
        <v>55</v>
      </c>
      <c r="C66" s="111">
        <f>SUM(C62:C65)</f>
        <v>0</v>
      </c>
      <c r="D66" s="111">
        <f>SUM(D62:D65)</f>
        <v>0</v>
      </c>
      <c r="E66" s="114">
        <f t="shared" si="5"/>
        <v>0</v>
      </c>
      <c r="F66" s="122" t="e">
        <f>C66/C33</f>
        <v>#DIV/0!</v>
      </c>
      <c r="G66" s="122" t="e">
        <f t="shared" ref="G66:H66" si="34">D66/D33</f>
        <v>#DIV/0!</v>
      </c>
      <c r="H66" s="122" t="e">
        <f t="shared" si="34"/>
        <v>#DIV/0!</v>
      </c>
    </row>
    <row r="67" spans="1:9" s="3" customFormat="1">
      <c r="A67" s="130" t="s">
        <v>42</v>
      </c>
      <c r="B67" s="131" t="s">
        <v>21</v>
      </c>
      <c r="C67" s="132"/>
      <c r="D67" s="132"/>
      <c r="E67" s="114">
        <f t="shared" si="5"/>
        <v>0</v>
      </c>
      <c r="F67" s="2"/>
      <c r="G67" s="105"/>
      <c r="H67" s="105"/>
    </row>
    <row r="68" spans="1:9" s="3" customFormat="1" ht="14.4">
      <c r="A68" s="112" t="s">
        <v>43</v>
      </c>
      <c r="B68" s="110" t="s">
        <v>44</v>
      </c>
      <c r="C68" s="111">
        <f>C66-C67</f>
        <v>0</v>
      </c>
      <c r="D68" s="111">
        <f>D66-D67</f>
        <v>0</v>
      </c>
      <c r="E68" s="114">
        <f t="shared" si="5"/>
        <v>0</v>
      </c>
      <c r="F68" s="2"/>
      <c r="G68" s="144"/>
      <c r="H68" s="156"/>
    </row>
    <row r="69" spans="1:9" s="3" customFormat="1">
      <c r="A69" s="112"/>
      <c r="B69" s="110"/>
      <c r="C69" s="125"/>
      <c r="D69" s="125"/>
      <c r="E69" s="114"/>
      <c r="F69" s="2"/>
      <c r="G69" s="105"/>
      <c r="H69" s="105"/>
    </row>
    <row r="70" spans="1:9" s="3" customFormat="1" ht="14.4">
      <c r="A70" s="112" t="s">
        <v>45</v>
      </c>
      <c r="B70" s="110" t="s">
        <v>46</v>
      </c>
      <c r="C70" s="124">
        <f>C43+C50+C57+C59+C60+C68</f>
        <v>0</v>
      </c>
      <c r="D70" s="124">
        <f>D43+D50+D57+D59+D60+D68</f>
        <v>0</v>
      </c>
      <c r="E70" s="114">
        <f t="shared" si="5"/>
        <v>0</v>
      </c>
      <c r="F70" s="2"/>
      <c r="G70" s="157"/>
      <c r="H70" s="145"/>
    </row>
    <row r="71" spans="1:9" s="3" customFormat="1">
      <c r="A71" s="112"/>
      <c r="B71" s="158"/>
      <c r="C71" s="125"/>
      <c r="D71" s="125"/>
      <c r="E71" s="114"/>
      <c r="F71" s="2"/>
      <c r="G71" s="105"/>
      <c r="H71" s="105"/>
    </row>
    <row r="72" spans="1:9" s="3" customFormat="1" ht="14.4">
      <c r="A72" s="112" t="s">
        <v>47</v>
      </c>
      <c r="B72" s="110" t="s">
        <v>48</v>
      </c>
      <c r="C72" s="111"/>
      <c r="D72" s="111"/>
      <c r="E72" s="114">
        <f t="shared" si="5"/>
        <v>0</v>
      </c>
      <c r="F72" s="101"/>
      <c r="G72" s="159"/>
      <c r="H72" s="160"/>
    </row>
    <row r="73" spans="1:9" s="3" customFormat="1">
      <c r="A73" s="112"/>
      <c r="B73" s="158"/>
      <c r="C73" s="125"/>
      <c r="D73" s="125"/>
      <c r="E73" s="114"/>
      <c r="F73" s="2"/>
      <c r="G73" s="105"/>
      <c r="H73" s="105"/>
      <c r="I73" s="105"/>
    </row>
    <row r="74" spans="1:9" s="3" customFormat="1">
      <c r="A74" s="112" t="s">
        <v>49</v>
      </c>
      <c r="B74" s="110" t="s">
        <v>50</v>
      </c>
      <c r="C74" s="114">
        <f>C70+C72</f>
        <v>0</v>
      </c>
      <c r="D74" s="114">
        <f>D70+D72</f>
        <v>0</v>
      </c>
      <c r="E74" s="114">
        <f>D74+C74</f>
        <v>0</v>
      </c>
      <c r="F74" s="2"/>
      <c r="G74" s="105"/>
      <c r="H74" s="105"/>
      <c r="I74" s="105"/>
    </row>
    <row r="75" spans="1:9" s="3" customFormat="1">
      <c r="A75" s="112"/>
      <c r="B75" s="110" t="s">
        <v>93</v>
      </c>
      <c r="C75" s="125"/>
      <c r="D75" s="125"/>
      <c r="E75" s="114">
        <f>D75+C75</f>
        <v>0</v>
      </c>
      <c r="F75" s="2"/>
      <c r="G75" s="105"/>
      <c r="H75" s="105"/>
      <c r="I75" s="105"/>
    </row>
    <row r="76" spans="1:9" s="3" customFormat="1" ht="13.8" thickBot="1">
      <c r="A76" s="161" t="s">
        <v>51</v>
      </c>
      <c r="B76" s="162" t="s">
        <v>64</v>
      </c>
      <c r="C76" s="163"/>
      <c r="D76" s="163"/>
      <c r="E76" s="114">
        <f>D76+C76</f>
        <v>0</v>
      </c>
      <c r="F76" s="2"/>
      <c r="G76" s="105"/>
      <c r="H76" s="105"/>
      <c r="I76" s="105"/>
    </row>
    <row r="77" spans="1:9" s="3" customFormat="1" ht="30.75" customHeight="1">
      <c r="A77" s="260" t="s">
        <v>56</v>
      </c>
      <c r="B77" s="261"/>
      <c r="C77" s="164">
        <f>C6+C33-C67-C74</f>
        <v>0</v>
      </c>
      <c r="D77" s="164">
        <f>D6+D33-D67-D74</f>
        <v>0</v>
      </c>
      <c r="E77" s="165">
        <f>(E6+E33)-(E67+E74)</f>
        <v>0</v>
      </c>
      <c r="F77" s="2"/>
      <c r="G77" s="105"/>
      <c r="H77" s="105"/>
      <c r="I77" s="105"/>
    </row>
    <row r="78" spans="1:9" s="3" customFormat="1" ht="16.2" customHeight="1">
      <c r="A78" s="166"/>
      <c r="B78" s="87" t="s">
        <v>67</v>
      </c>
      <c r="C78" s="167" t="e">
        <f>(C43+C57+C59+C60+C50)/(C43+C57+C59+C68+C60+C50)</f>
        <v>#DIV/0!</v>
      </c>
      <c r="D78" s="167" t="e">
        <f t="shared" ref="D78:E78" si="35">(D43+D57+D59+D60+D50)/(D43+D57+D59+D68+D60+D50)</f>
        <v>#DIV/0!</v>
      </c>
      <c r="E78" s="167" t="e">
        <f t="shared" si="35"/>
        <v>#DIV/0!</v>
      </c>
      <c r="F78" s="168"/>
      <c r="G78" s="105"/>
      <c r="H78" s="105"/>
      <c r="I78" s="105"/>
    </row>
    <row r="79" spans="1:9" s="3" customFormat="1" ht="16.2" customHeight="1">
      <c r="A79" s="166"/>
      <c r="B79" s="87" t="s">
        <v>68</v>
      </c>
      <c r="C79" s="167" t="e">
        <f>(C43+C57+C59+C60+C50)/(C43+C57+C59+C68+C72+C67+C60+C50)</f>
        <v>#DIV/0!</v>
      </c>
      <c r="D79" s="167" t="e">
        <f t="shared" ref="D79:E79" si="36">(D43+D57+D59+D60+D50)/(D43+D57+D59+D68+D72+D67+D60+D50)</f>
        <v>#DIV/0!</v>
      </c>
      <c r="E79" s="167" t="e">
        <f t="shared" si="36"/>
        <v>#DIV/0!</v>
      </c>
      <c r="F79" s="2"/>
      <c r="G79" s="105"/>
      <c r="H79" s="105"/>
      <c r="I79" s="105"/>
    </row>
    <row r="80" spans="1:9" ht="16.2" customHeight="1">
      <c r="A80" s="166"/>
      <c r="B80" s="87" t="s">
        <v>70</v>
      </c>
      <c r="C80" s="167" t="e">
        <f>C59/C35</f>
        <v>#DIV/0!</v>
      </c>
      <c r="D80" s="167" t="e">
        <f t="shared" ref="D80:E80" si="37">D59/D35</f>
        <v>#DIV/0!</v>
      </c>
      <c r="E80" s="167" t="e">
        <f t="shared" si="37"/>
        <v>#DIV/0!</v>
      </c>
    </row>
    <row r="81" spans="1:11" ht="16.2" customHeight="1">
      <c r="A81" s="166"/>
      <c r="B81" s="87" t="s">
        <v>69</v>
      </c>
      <c r="C81" s="167" t="e">
        <f>D66/E66</f>
        <v>#DIV/0!</v>
      </c>
      <c r="D81" s="167"/>
      <c r="E81" s="167"/>
    </row>
    <row r="82" spans="1:11" ht="16.2" customHeight="1">
      <c r="A82" s="166"/>
      <c r="B82" s="87" t="s">
        <v>88</v>
      </c>
      <c r="C82" s="169" t="e">
        <f>C20/C35</f>
        <v>#DIV/0!</v>
      </c>
      <c r="D82" s="169" t="e">
        <f t="shared" ref="D82:E82" si="38">D20/D35</f>
        <v>#DIV/0!</v>
      </c>
      <c r="E82" s="169" t="e">
        <f t="shared" si="38"/>
        <v>#DIV/0!</v>
      </c>
    </row>
    <row r="83" spans="1:11" ht="16.2" customHeight="1">
      <c r="A83" s="166"/>
      <c r="B83" s="87" t="s">
        <v>94</v>
      </c>
      <c r="C83" s="169" t="e">
        <f>(C43+C50+C57+C59+C60)/(C6+C33)</f>
        <v>#DIV/0!</v>
      </c>
      <c r="D83" s="169" t="e">
        <f t="shared" ref="D83:E83" si="39">(D43+D50+D57+D59+D60)/(D6+D33)</f>
        <v>#DIV/0!</v>
      </c>
      <c r="E83" s="169" t="e">
        <f t="shared" si="39"/>
        <v>#DIV/0!</v>
      </c>
    </row>
    <row r="84" spans="1:11" ht="82.2" customHeight="1">
      <c r="A84" s="262" t="s">
        <v>57</v>
      </c>
      <c r="B84" s="263"/>
      <c r="C84" s="263"/>
      <c r="D84" s="263"/>
      <c r="E84" s="263"/>
    </row>
    <row r="85" spans="1:11">
      <c r="A85" s="170"/>
    </row>
    <row r="86" spans="1:11" s="172" customFormat="1" ht="19.5" customHeight="1">
      <c r="A86" s="171" t="s">
        <v>62</v>
      </c>
      <c r="B86" s="93"/>
      <c r="F86" s="2"/>
      <c r="G86" s="105"/>
      <c r="H86" s="105"/>
      <c r="I86" s="105"/>
      <c r="J86" s="5"/>
      <c r="K86" s="5"/>
    </row>
    <row r="87" spans="1:11" s="172" customFormat="1" ht="19.5" customHeight="1">
      <c r="A87" s="171"/>
      <c r="B87" s="93"/>
      <c r="F87" s="2"/>
      <c r="G87" s="105"/>
      <c r="H87" s="105"/>
      <c r="I87" s="105"/>
      <c r="J87" s="5"/>
      <c r="K87" s="5"/>
    </row>
    <row r="88" spans="1:11" s="172" customFormat="1" ht="19.5" customHeight="1">
      <c r="A88" s="171"/>
      <c r="B88" s="93"/>
      <c r="F88" s="2"/>
      <c r="G88" s="105"/>
      <c r="H88" s="105"/>
      <c r="I88" s="105"/>
      <c r="J88" s="5"/>
      <c r="K88" s="5"/>
    </row>
    <row r="89" spans="1:11" s="172" customFormat="1" ht="19.5" customHeight="1">
      <c r="A89" s="171"/>
      <c r="B89" s="93"/>
      <c r="F89" s="2"/>
      <c r="G89" s="105"/>
      <c r="H89" s="105"/>
      <c r="I89" s="105"/>
      <c r="J89" s="5"/>
      <c r="K89" s="5"/>
    </row>
    <row r="90" spans="1:11" s="172" customFormat="1" ht="19.5" customHeight="1">
      <c r="A90" s="171"/>
      <c r="B90" s="93"/>
      <c r="F90" s="2"/>
      <c r="G90" s="105"/>
      <c r="H90" s="105"/>
      <c r="I90" s="105"/>
      <c r="J90" s="5"/>
      <c r="K90" s="5"/>
    </row>
    <row r="91" spans="1:11" s="172" customFormat="1" ht="19.5" customHeight="1">
      <c r="A91" s="171"/>
      <c r="B91" s="93"/>
      <c r="F91" s="2"/>
      <c r="G91" s="105"/>
      <c r="H91" s="105"/>
      <c r="I91" s="105"/>
      <c r="J91" s="5"/>
      <c r="K91" s="5"/>
    </row>
    <row r="92" spans="1:11" s="172" customFormat="1" ht="19.5" customHeight="1">
      <c r="A92" s="171"/>
      <c r="B92" s="93"/>
      <c r="F92" s="2"/>
      <c r="G92" s="105"/>
      <c r="H92" s="105"/>
      <c r="I92" s="105"/>
      <c r="J92" s="5"/>
      <c r="K92" s="5"/>
    </row>
    <row r="93" spans="1:11" s="172" customFormat="1" ht="19.5" customHeight="1">
      <c r="A93" s="171"/>
      <c r="B93" s="1" t="s">
        <v>65</v>
      </c>
      <c r="C93" s="172" t="e">
        <f>(C74-C68)/C74</f>
        <v>#DIV/0!</v>
      </c>
      <c r="D93" s="1" t="s">
        <v>66</v>
      </c>
      <c r="E93" s="172" t="e">
        <f>(D74-D68)/D74</f>
        <v>#DIV/0!</v>
      </c>
      <c r="F93" s="2"/>
      <c r="G93" s="105"/>
      <c r="H93" s="105"/>
      <c r="I93" s="105"/>
      <c r="J93" s="5"/>
      <c r="K93" s="5"/>
    </row>
    <row r="94" spans="1:11" ht="68.25" customHeight="1">
      <c r="A94" s="264" t="s">
        <v>52</v>
      </c>
      <c r="B94" s="264"/>
      <c r="C94" s="264"/>
      <c r="D94" s="264"/>
      <c r="E94" s="264"/>
    </row>
    <row r="95" spans="1:11" ht="25.5" customHeight="1"/>
    <row r="96" spans="1:11" ht="18.75" customHeight="1">
      <c r="A96" s="173" t="s">
        <v>53</v>
      </c>
    </row>
  </sheetData>
  <mergeCells count="3">
    <mergeCell ref="A77:B77"/>
    <mergeCell ref="A84:E84"/>
    <mergeCell ref="A94:E94"/>
  </mergeCells>
  <pageMargins left="0.27" right="0.25" top="0.3" bottom="0.22" header="0.25" footer="0.18"/>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
  <sheetViews>
    <sheetView topLeftCell="A61" workbookViewId="0">
      <selection activeCell="A75" sqref="A75:XFD75"/>
    </sheetView>
  </sheetViews>
  <sheetFormatPr defaultRowHeight="13.2"/>
  <cols>
    <col min="1" max="1" width="3.33203125" style="59" customWidth="1"/>
    <col min="2" max="2" width="28.6640625" style="60" customWidth="1"/>
    <col min="3" max="5" width="8.88671875" style="59"/>
    <col min="6" max="6" width="7.88671875" style="2" customWidth="1"/>
    <col min="7" max="8" width="7.88671875" style="105" customWidth="1"/>
    <col min="9" max="9" width="8.109375" style="105" customWidth="1"/>
    <col min="10" max="10" width="3" style="3" customWidth="1"/>
    <col min="11" max="11" width="8.88671875" style="3"/>
    <col min="12" max="16384" width="8.88671875" style="56"/>
  </cols>
  <sheetData>
    <row r="1" spans="1:9" s="3" customFormat="1">
      <c r="A1" s="59"/>
      <c r="B1" s="193" t="s">
        <v>89</v>
      </c>
      <c r="C1" s="59" t="s">
        <v>108</v>
      </c>
      <c r="D1" s="59"/>
      <c r="E1" s="59"/>
      <c r="F1" s="2" t="s">
        <v>90</v>
      </c>
      <c r="G1" s="99"/>
      <c r="H1" s="100"/>
      <c r="I1" s="100"/>
    </row>
    <row r="2" spans="1:9" s="3" customFormat="1" ht="15.6">
      <c r="A2" s="59"/>
      <c r="B2" s="193" t="s">
        <v>91</v>
      </c>
      <c r="C2" s="59"/>
      <c r="D2" s="59"/>
      <c r="E2" s="59"/>
      <c r="F2" s="101" t="s">
        <v>92</v>
      </c>
      <c r="G2" s="102"/>
      <c r="H2" s="103"/>
      <c r="I2" s="103"/>
    </row>
    <row r="3" spans="1:9" s="3" customFormat="1" ht="13.8" thickBot="1">
      <c r="A3" s="62"/>
      <c r="B3" s="60"/>
      <c r="C3" s="59"/>
      <c r="D3" s="59"/>
      <c r="E3" s="59"/>
      <c r="F3" s="2"/>
      <c r="G3" s="105"/>
      <c r="H3" s="105"/>
      <c r="I3" s="105"/>
    </row>
    <row r="4" spans="1:9" s="3" customFormat="1">
      <c r="A4" s="63"/>
      <c r="B4" s="232"/>
      <c r="C4" s="65" t="s">
        <v>0</v>
      </c>
      <c r="D4" s="65" t="s">
        <v>1</v>
      </c>
      <c r="E4" s="66" t="s">
        <v>2</v>
      </c>
      <c r="F4" s="2"/>
      <c r="G4" s="105"/>
      <c r="H4" s="105"/>
      <c r="I4" s="105"/>
    </row>
    <row r="5" spans="1:9" s="3" customFormat="1">
      <c r="A5" s="67"/>
      <c r="B5" s="233"/>
      <c r="C5" s="68"/>
      <c r="D5" s="68"/>
      <c r="E5" s="69"/>
      <c r="F5" s="4"/>
      <c r="G5" s="105"/>
      <c r="H5" s="105"/>
      <c r="I5" s="105"/>
    </row>
    <row r="6" spans="1:9" s="3" customFormat="1" ht="15.6">
      <c r="A6" s="70" t="s">
        <v>3</v>
      </c>
      <c r="B6" s="233" t="s">
        <v>63</v>
      </c>
      <c r="C6" s="234"/>
      <c r="D6" s="234"/>
      <c r="E6" s="71">
        <f>D6+C6</f>
        <v>0</v>
      </c>
      <c r="F6" s="101"/>
      <c r="G6" s="115"/>
      <c r="H6" s="103"/>
      <c r="I6" s="103"/>
    </row>
    <row r="7" spans="1:9" s="3" customFormat="1" ht="15.6">
      <c r="A7" s="70"/>
      <c r="B7" s="233"/>
      <c r="C7" s="235"/>
      <c r="D7" s="235"/>
      <c r="E7" s="71"/>
      <c r="F7" s="101"/>
      <c r="G7" s="115"/>
      <c r="H7" s="115"/>
      <c r="I7" s="103"/>
    </row>
    <row r="8" spans="1:9" s="3" customFormat="1" ht="15.6">
      <c r="A8" s="70"/>
      <c r="B8" s="233" t="s">
        <v>4</v>
      </c>
      <c r="C8" s="235"/>
      <c r="D8" s="235"/>
      <c r="E8" s="71"/>
      <c r="F8" s="101"/>
      <c r="G8" s="115"/>
      <c r="H8" s="103"/>
      <c r="I8" s="115"/>
    </row>
    <row r="9" spans="1:9" s="3" customFormat="1" ht="15.6">
      <c r="A9" s="70"/>
      <c r="B9" s="236" t="s">
        <v>5</v>
      </c>
      <c r="C9" s="59"/>
      <c r="D9" s="59"/>
      <c r="E9" s="71"/>
      <c r="F9" s="2"/>
      <c r="G9" s="115"/>
      <c r="H9" s="119"/>
      <c r="I9" s="103"/>
    </row>
    <row r="10" spans="1:9" s="3" customFormat="1" ht="15.6">
      <c r="A10" s="70"/>
      <c r="B10" s="237" t="s">
        <v>6</v>
      </c>
      <c r="C10" s="238">
        <v>1435</v>
      </c>
      <c r="D10" s="238">
        <v>2190</v>
      </c>
      <c r="E10" s="71">
        <f>D10+C10</f>
        <v>3625</v>
      </c>
      <c r="F10" s="122">
        <f ca="1">C10/OFFSET(C10,4,0)</f>
        <v>1</v>
      </c>
      <c r="G10" s="122">
        <f t="shared" ref="G10:H10" ca="1" si="0">D10/OFFSET(D10,4,0)</f>
        <v>1</v>
      </c>
      <c r="H10" s="122">
        <f t="shared" ca="1" si="0"/>
        <v>1</v>
      </c>
      <c r="I10" s="103"/>
    </row>
    <row r="11" spans="1:9" s="3" customFormat="1">
      <c r="A11" s="70"/>
      <c r="B11" s="237" t="s">
        <v>7</v>
      </c>
      <c r="C11" s="238"/>
      <c r="D11" s="238"/>
      <c r="E11" s="71">
        <f t="shared" ref="E11:E14" si="1">D11+C11</f>
        <v>0</v>
      </c>
      <c r="F11" s="122">
        <f ca="1">C11/OFFSET(C11,3,0)</f>
        <v>0</v>
      </c>
      <c r="G11" s="122">
        <f t="shared" ref="G11:H11" ca="1" si="2">D11/OFFSET(D11,3,0)</f>
        <v>0</v>
      </c>
      <c r="H11" s="122">
        <f t="shared" ca="1" si="2"/>
        <v>0</v>
      </c>
      <c r="I11" s="105"/>
    </row>
    <row r="12" spans="1:9" s="3" customFormat="1">
      <c r="A12" s="70"/>
      <c r="B12" s="237" t="s">
        <v>8</v>
      </c>
      <c r="C12" s="238"/>
      <c r="D12" s="238"/>
      <c r="E12" s="71">
        <f t="shared" si="1"/>
        <v>0</v>
      </c>
      <c r="F12" s="122">
        <f ca="1">C12/OFFSET(C12,2,0)</f>
        <v>0</v>
      </c>
      <c r="G12" s="122">
        <f t="shared" ref="G12:H12" ca="1" si="3">D12/OFFSET(D12,2,0)</f>
        <v>0</v>
      </c>
      <c r="H12" s="122">
        <f t="shared" ca="1" si="3"/>
        <v>0</v>
      </c>
      <c r="I12" s="105"/>
    </row>
    <row r="13" spans="1:9" s="3" customFormat="1">
      <c r="A13" s="70"/>
      <c r="B13" s="237" t="s">
        <v>9</v>
      </c>
      <c r="C13" s="238"/>
      <c r="D13" s="238"/>
      <c r="E13" s="71">
        <f t="shared" si="1"/>
        <v>0</v>
      </c>
      <c r="F13" s="122">
        <f ca="1">C13/OFFSET(C13,1,0)</f>
        <v>0</v>
      </c>
      <c r="G13" s="122">
        <f t="shared" ref="G13:H13" ca="1" si="4">D13/OFFSET(D13,1,0)</f>
        <v>0</v>
      </c>
      <c r="H13" s="122">
        <f t="shared" ca="1" si="4"/>
        <v>0</v>
      </c>
      <c r="I13" s="105"/>
    </row>
    <row r="14" spans="1:9" s="3" customFormat="1">
      <c r="A14" s="70" t="s">
        <v>10</v>
      </c>
      <c r="B14" s="239" t="s">
        <v>11</v>
      </c>
      <c r="C14" s="72">
        <f>SUM(C10:C13)</f>
        <v>1435</v>
      </c>
      <c r="D14" s="72">
        <f>SUM(D10:D13)</f>
        <v>2190</v>
      </c>
      <c r="E14" s="71">
        <f t="shared" si="1"/>
        <v>3625</v>
      </c>
      <c r="F14" s="122"/>
      <c r="G14" s="122"/>
      <c r="H14" s="122"/>
      <c r="I14" s="105"/>
    </row>
    <row r="15" spans="1:9" s="3" customFormat="1">
      <c r="A15" s="70"/>
      <c r="C15" s="73"/>
      <c r="D15" s="73"/>
      <c r="E15" s="71"/>
      <c r="F15" s="2"/>
      <c r="G15" s="105"/>
      <c r="H15" s="105"/>
      <c r="I15" s="105"/>
    </row>
    <row r="16" spans="1:9" s="3" customFormat="1">
      <c r="A16" s="70"/>
      <c r="B16" s="236" t="s">
        <v>125</v>
      </c>
      <c r="C16" s="73">
        <v>5546</v>
      </c>
      <c r="D16" s="73">
        <v>4246</v>
      </c>
      <c r="E16" s="71">
        <f t="shared" ref="E16:E72" si="5">D16+C16</f>
        <v>9792</v>
      </c>
      <c r="F16" s="122">
        <f ca="1">C16/OFFSET(C16,4,0)</f>
        <v>1</v>
      </c>
      <c r="G16" s="122">
        <f t="shared" ref="G16:H16" ca="1" si="6">D16/OFFSET(D16,4,0)</f>
        <v>0.94797945970082609</v>
      </c>
      <c r="H16" s="122">
        <f t="shared" ca="1" si="6"/>
        <v>0.97675810473815461</v>
      </c>
      <c r="I16" s="105"/>
    </row>
    <row r="17" spans="1:9" s="3" customFormat="1">
      <c r="A17" s="70"/>
      <c r="B17" s="237" t="s">
        <v>126</v>
      </c>
      <c r="C17" s="73"/>
      <c r="D17" s="73">
        <v>233</v>
      </c>
      <c r="E17" s="71">
        <f t="shared" si="5"/>
        <v>233</v>
      </c>
      <c r="F17" s="122">
        <f ca="1">C17/OFFSET(C17,3,0)</f>
        <v>0</v>
      </c>
      <c r="G17" s="122">
        <f t="shared" ref="G17:H17" ca="1" si="7">D17/OFFSET(D17,3,0)</f>
        <v>5.2020540299173926E-2</v>
      </c>
      <c r="H17" s="122">
        <f t="shared" ca="1" si="7"/>
        <v>2.3241895261845388E-2</v>
      </c>
      <c r="I17" s="105"/>
    </row>
    <row r="18" spans="1:9" s="3" customFormat="1" ht="15.6">
      <c r="A18" s="70"/>
      <c r="B18" s="237" t="s">
        <v>8</v>
      </c>
      <c r="C18" s="73"/>
      <c r="D18" s="73"/>
      <c r="E18" s="71">
        <f t="shared" si="5"/>
        <v>0</v>
      </c>
      <c r="F18" s="122">
        <f ca="1">C18/OFFSET(C18,2,0)</f>
        <v>0</v>
      </c>
      <c r="G18" s="122">
        <f t="shared" ref="G18:H18" ca="1" si="8">D18/OFFSET(D18,2,0)</f>
        <v>0</v>
      </c>
      <c r="H18" s="122">
        <f t="shared" ca="1" si="8"/>
        <v>0</v>
      </c>
      <c r="I18" s="126"/>
    </row>
    <row r="19" spans="1:9" s="3" customFormat="1">
      <c r="A19" s="70"/>
      <c r="B19" s="237" t="s">
        <v>9</v>
      </c>
      <c r="C19" s="73"/>
      <c r="D19" s="73"/>
      <c r="E19" s="71">
        <f t="shared" si="5"/>
        <v>0</v>
      </c>
      <c r="F19" s="122">
        <f ca="1">C19/OFFSET(C19,1,0)</f>
        <v>0</v>
      </c>
      <c r="G19" s="122">
        <f t="shared" ref="G19:H19" ca="1" si="9">D19/OFFSET(D19,1,0)</f>
        <v>0</v>
      </c>
      <c r="H19" s="127">
        <f t="shared" ca="1" si="9"/>
        <v>0</v>
      </c>
      <c r="I19" s="105"/>
    </row>
    <row r="20" spans="1:9" s="3" customFormat="1">
      <c r="A20" s="70" t="s">
        <v>12</v>
      </c>
      <c r="B20" s="239" t="s">
        <v>13</v>
      </c>
      <c r="C20" s="74">
        <f>SUM(C16:C19)</f>
        <v>5546</v>
      </c>
      <c r="D20" s="74">
        <f>SUM(D16:D19)</f>
        <v>4479</v>
      </c>
      <c r="E20" s="71">
        <f t="shared" si="5"/>
        <v>10025</v>
      </c>
      <c r="F20" s="122"/>
      <c r="G20" s="122"/>
      <c r="H20" s="122"/>
      <c r="I20" s="105"/>
    </row>
    <row r="21" spans="1:9" s="3" customFormat="1">
      <c r="A21" s="70"/>
      <c r="B21" s="236" t="s">
        <v>59</v>
      </c>
      <c r="C21" s="73"/>
      <c r="D21" s="73"/>
      <c r="E21" s="71"/>
      <c r="F21" s="2"/>
      <c r="G21" s="105"/>
      <c r="H21" s="105"/>
      <c r="I21" s="105"/>
    </row>
    <row r="22" spans="1:9" s="3" customFormat="1" ht="15.6">
      <c r="A22" s="70"/>
      <c r="B22" s="237" t="s">
        <v>6</v>
      </c>
      <c r="C22" s="240"/>
      <c r="D22" s="240"/>
      <c r="E22" s="71">
        <f t="shared" si="5"/>
        <v>0</v>
      </c>
      <c r="F22" s="122" t="e">
        <f ca="1">C22/OFFSET(C22,4,0)</f>
        <v>#DIV/0!</v>
      </c>
      <c r="G22" s="122" t="e">
        <f t="shared" ref="G22:H22" ca="1" si="10">D22/OFFSET(D22,4,0)</f>
        <v>#DIV/0!</v>
      </c>
      <c r="H22" s="122" t="e">
        <f t="shared" ca="1" si="10"/>
        <v>#DIV/0!</v>
      </c>
      <c r="I22" s="126"/>
    </row>
    <row r="23" spans="1:9" s="3" customFormat="1">
      <c r="A23" s="70"/>
      <c r="B23" s="237" t="s">
        <v>7</v>
      </c>
      <c r="C23" s="240"/>
      <c r="D23" s="240"/>
      <c r="E23" s="71">
        <f t="shared" si="5"/>
        <v>0</v>
      </c>
      <c r="F23" s="122" t="e">
        <f ca="1">C23/OFFSET(C23,3,0)</f>
        <v>#DIV/0!</v>
      </c>
      <c r="G23" s="122" t="e">
        <f t="shared" ref="G23:H23" ca="1" si="11">D23/OFFSET(D23,3,0)</f>
        <v>#DIV/0!</v>
      </c>
      <c r="H23" s="122" t="e">
        <f t="shared" ca="1" si="11"/>
        <v>#DIV/0!</v>
      </c>
      <c r="I23" s="105"/>
    </row>
    <row r="24" spans="1:9" s="3" customFormat="1">
      <c r="A24" s="70"/>
      <c r="B24" s="237" t="s">
        <v>8</v>
      </c>
      <c r="C24" s="240"/>
      <c r="D24" s="240"/>
      <c r="E24" s="71">
        <f t="shared" si="5"/>
        <v>0</v>
      </c>
      <c r="F24" s="122" t="e">
        <f ca="1">C24/OFFSET(C24,2,0)</f>
        <v>#DIV/0!</v>
      </c>
      <c r="G24" s="122" t="e">
        <f t="shared" ref="G24:H24" ca="1" si="12">D24/OFFSET(D24,2,0)</f>
        <v>#DIV/0!</v>
      </c>
      <c r="H24" s="122" t="e">
        <f t="shared" ca="1" si="12"/>
        <v>#DIV/0!</v>
      </c>
      <c r="I24" s="105"/>
    </row>
    <row r="25" spans="1:9" s="3" customFormat="1">
      <c r="A25" s="70"/>
      <c r="B25" s="237" t="s">
        <v>9</v>
      </c>
      <c r="C25" s="240"/>
      <c r="D25" s="240"/>
      <c r="E25" s="71">
        <f t="shared" si="5"/>
        <v>0</v>
      </c>
      <c r="F25" s="122" t="e">
        <f ca="1">C25/OFFSET(C25,1,0)</f>
        <v>#DIV/0!</v>
      </c>
      <c r="G25" s="122" t="e">
        <f t="shared" ref="G25:H25" ca="1" si="13">D25/OFFSET(D25,1,0)</f>
        <v>#DIV/0!</v>
      </c>
      <c r="H25" s="127" t="e">
        <f t="shared" ca="1" si="13"/>
        <v>#DIV/0!</v>
      </c>
      <c r="I25" s="105"/>
    </row>
    <row r="26" spans="1:9" s="3" customFormat="1">
      <c r="A26" s="70" t="s">
        <v>14</v>
      </c>
      <c r="B26" s="239" t="s">
        <v>15</v>
      </c>
      <c r="C26" s="74">
        <f>SUM(C22:C25)</f>
        <v>0</v>
      </c>
      <c r="D26" s="74">
        <f>SUM(D22:D25)</f>
        <v>0</v>
      </c>
      <c r="E26" s="71">
        <f t="shared" si="5"/>
        <v>0</v>
      </c>
      <c r="F26" s="122"/>
      <c r="G26" s="122"/>
      <c r="H26" s="122"/>
      <c r="I26" s="105"/>
    </row>
    <row r="27" spans="1:9" s="3" customFormat="1">
      <c r="A27" s="70"/>
      <c r="B27" s="236" t="s">
        <v>16</v>
      </c>
      <c r="C27" s="73"/>
      <c r="D27" s="73"/>
      <c r="E27" s="71"/>
      <c r="F27" s="2"/>
      <c r="G27" s="105"/>
      <c r="H27" s="105"/>
      <c r="I27" s="105"/>
    </row>
    <row r="28" spans="1:9" s="3" customFormat="1">
      <c r="A28" s="70"/>
      <c r="B28" s="237" t="s">
        <v>6</v>
      </c>
      <c r="C28" s="73"/>
      <c r="D28" s="73"/>
      <c r="E28" s="71">
        <f t="shared" si="5"/>
        <v>0</v>
      </c>
      <c r="F28" s="122" t="e">
        <f ca="1">C28/OFFSET(C28,4,0)</f>
        <v>#DIV/0!</v>
      </c>
      <c r="G28" s="122" t="e">
        <f t="shared" ref="G28:H28" ca="1" si="14">D28/OFFSET(D28,4,0)</f>
        <v>#DIV/0!</v>
      </c>
      <c r="H28" s="122" t="e">
        <f t="shared" ca="1" si="14"/>
        <v>#DIV/0!</v>
      </c>
      <c r="I28" s="105"/>
    </row>
    <row r="29" spans="1:9" s="3" customFormat="1" ht="15.6">
      <c r="A29" s="70"/>
      <c r="B29" s="237" t="s">
        <v>7</v>
      </c>
      <c r="C29" s="73"/>
      <c r="D29" s="73"/>
      <c r="E29" s="71">
        <f t="shared" si="5"/>
        <v>0</v>
      </c>
      <c r="F29" s="122" t="e">
        <f ca="1">C29/OFFSET(C29,3,0)</f>
        <v>#DIV/0!</v>
      </c>
      <c r="G29" s="122" t="e">
        <f t="shared" ref="G29:H29" ca="1" si="15">D29/OFFSET(D29,3,0)</f>
        <v>#DIV/0!</v>
      </c>
      <c r="H29" s="122" t="e">
        <f t="shared" ca="1" si="15"/>
        <v>#DIV/0!</v>
      </c>
      <c r="I29" s="103"/>
    </row>
    <row r="30" spans="1:9" s="3" customFormat="1">
      <c r="A30" s="70"/>
      <c r="B30" s="237" t="s">
        <v>8</v>
      </c>
      <c r="C30" s="73"/>
      <c r="D30" s="73"/>
      <c r="E30" s="71">
        <f t="shared" si="5"/>
        <v>0</v>
      </c>
      <c r="F30" s="122" t="e">
        <f ca="1">C30/OFFSET(C30,2,0)</f>
        <v>#DIV/0!</v>
      </c>
      <c r="G30" s="122" t="e">
        <f t="shared" ref="G30:H30" ca="1" si="16">D30/OFFSET(D30,2,0)</f>
        <v>#DIV/0!</v>
      </c>
      <c r="H30" s="122" t="e">
        <f t="shared" ca="1" si="16"/>
        <v>#DIV/0!</v>
      </c>
      <c r="I30" s="105"/>
    </row>
    <row r="31" spans="1:9" s="3" customFormat="1" ht="15.6">
      <c r="A31" s="70"/>
      <c r="B31" s="237" t="s">
        <v>9</v>
      </c>
      <c r="C31" s="73"/>
      <c r="D31" s="73"/>
      <c r="E31" s="71">
        <f t="shared" si="5"/>
        <v>0</v>
      </c>
      <c r="F31" s="122" t="e">
        <f ca="1">C31/OFFSET(C31,1,0)</f>
        <v>#DIV/0!</v>
      </c>
      <c r="G31" s="122" t="e">
        <f t="shared" ref="G31:H31" ca="1" si="17">D31/OFFSET(D31,1,0)</f>
        <v>#DIV/0!</v>
      </c>
      <c r="H31" s="127" t="e">
        <f t="shared" ca="1" si="17"/>
        <v>#DIV/0!</v>
      </c>
      <c r="I31" s="103"/>
    </row>
    <row r="32" spans="1:9" s="3" customFormat="1">
      <c r="A32" s="70" t="s">
        <v>17</v>
      </c>
      <c r="B32" s="239" t="s">
        <v>18</v>
      </c>
      <c r="C32" s="74">
        <f>SUM(C28:C31)</f>
        <v>0</v>
      </c>
      <c r="D32" s="74">
        <f>SUM(D28:D31)</f>
        <v>0</v>
      </c>
      <c r="E32" s="71">
        <f t="shared" si="5"/>
        <v>0</v>
      </c>
      <c r="F32" s="2"/>
      <c r="G32" s="105"/>
      <c r="H32" s="105"/>
      <c r="I32" s="105"/>
    </row>
    <row r="33" spans="1:9" s="3" customFormat="1">
      <c r="A33" s="70" t="s">
        <v>19</v>
      </c>
      <c r="B33" s="241" t="s">
        <v>54</v>
      </c>
      <c r="C33" s="68">
        <f>C14+C20+C26+C32</f>
        <v>6981</v>
      </c>
      <c r="D33" s="68">
        <f>D14+D20+D26+D32</f>
        <v>6669</v>
      </c>
      <c r="E33" s="71">
        <f t="shared" si="5"/>
        <v>13650</v>
      </c>
      <c r="F33" s="101"/>
      <c r="G33" s="105"/>
      <c r="H33" s="105"/>
      <c r="I33" s="105"/>
    </row>
    <row r="34" spans="1:9" s="3" customFormat="1" ht="15.6">
      <c r="A34" s="75" t="s">
        <v>20</v>
      </c>
      <c r="B34" s="242" t="s">
        <v>21</v>
      </c>
      <c r="C34" s="76"/>
      <c r="D34" s="76"/>
      <c r="E34" s="71">
        <f t="shared" si="5"/>
        <v>0</v>
      </c>
      <c r="F34" s="101"/>
      <c r="G34" s="115"/>
      <c r="H34" s="133"/>
      <c r="I34" s="115"/>
    </row>
    <row r="35" spans="1:9" s="3" customFormat="1" ht="15.6">
      <c r="A35" s="70" t="s">
        <v>22</v>
      </c>
      <c r="B35" s="233" t="s">
        <v>23</v>
      </c>
      <c r="C35" s="68">
        <f>C33-C34</f>
        <v>6981</v>
      </c>
      <c r="D35" s="68">
        <f>D33-D34</f>
        <v>6669</v>
      </c>
      <c r="E35" s="71">
        <f t="shared" si="5"/>
        <v>13650</v>
      </c>
      <c r="F35" s="101"/>
      <c r="G35" s="134"/>
      <c r="H35" s="135"/>
      <c r="I35" s="134"/>
    </row>
    <row r="36" spans="1:9" s="3" customFormat="1" ht="16.2" thickBot="1">
      <c r="A36" s="77"/>
      <c r="B36" s="243"/>
      <c r="C36" s="78"/>
      <c r="D36" s="78"/>
      <c r="E36" s="71"/>
      <c r="F36" s="101"/>
      <c r="G36" s="126"/>
      <c r="H36" s="103"/>
      <c r="I36" s="115"/>
    </row>
    <row r="37" spans="1:9" s="3" customFormat="1" ht="13.8" thickTop="1">
      <c r="A37" s="79"/>
      <c r="B37" s="244"/>
      <c r="C37" s="80"/>
      <c r="D37" s="80"/>
      <c r="E37" s="71"/>
      <c r="F37" s="2"/>
      <c r="G37" s="105"/>
      <c r="H37" s="105"/>
      <c r="I37" s="105"/>
    </row>
    <row r="38" spans="1:9" s="3" customFormat="1" ht="15.6">
      <c r="A38" s="70"/>
      <c r="B38" s="233" t="s">
        <v>24</v>
      </c>
      <c r="C38" s="73"/>
      <c r="D38" s="73"/>
      <c r="E38" s="71"/>
      <c r="F38" s="101"/>
      <c r="G38" s="103"/>
      <c r="H38" s="115"/>
      <c r="I38" s="115"/>
    </row>
    <row r="39" spans="1:9" s="3" customFormat="1">
      <c r="A39" s="70"/>
      <c r="B39" s="237" t="s">
        <v>6</v>
      </c>
      <c r="C39" s="245">
        <v>1560</v>
      </c>
      <c r="D39" s="245">
        <v>1092</v>
      </c>
      <c r="E39" s="71">
        <f t="shared" si="5"/>
        <v>2652</v>
      </c>
      <c r="F39" s="122">
        <f ca="1">C39/OFFSET(C39,4,0)</f>
        <v>1</v>
      </c>
      <c r="G39" s="122">
        <f t="shared" ref="G39:H39" ca="1" si="18">D39/OFFSET(D39,4,0)</f>
        <v>1</v>
      </c>
      <c r="H39" s="122">
        <f t="shared" ca="1" si="18"/>
        <v>1</v>
      </c>
      <c r="I39" s="105"/>
    </row>
    <row r="40" spans="1:9" s="3" customFormat="1">
      <c r="A40" s="70"/>
      <c r="B40" s="237" t="s">
        <v>7</v>
      </c>
      <c r="C40" s="245"/>
      <c r="D40" s="245"/>
      <c r="E40" s="71">
        <f t="shared" si="5"/>
        <v>0</v>
      </c>
      <c r="F40" s="122">
        <f ca="1">C40/OFFSET(C40,3,0)</f>
        <v>0</v>
      </c>
      <c r="G40" s="122">
        <f t="shared" ref="G40:H40" ca="1" si="19">D40/OFFSET(D40,3,0)</f>
        <v>0</v>
      </c>
      <c r="H40" s="122">
        <f t="shared" ca="1" si="19"/>
        <v>0</v>
      </c>
      <c r="I40" s="105"/>
    </row>
    <row r="41" spans="1:9" s="3" customFormat="1">
      <c r="A41" s="70"/>
      <c r="B41" s="237" t="s">
        <v>8</v>
      </c>
      <c r="C41" s="245"/>
      <c r="D41" s="245"/>
      <c r="E41" s="71">
        <f t="shared" si="5"/>
        <v>0</v>
      </c>
      <c r="F41" s="122">
        <f ca="1">C41/OFFSET(C41,2,0)</f>
        <v>0</v>
      </c>
      <c r="G41" s="122">
        <f t="shared" ref="G41:H41" ca="1" si="20">D41/OFFSET(D41,2,0)</f>
        <v>0</v>
      </c>
      <c r="H41" s="122">
        <f t="shared" ca="1" si="20"/>
        <v>0</v>
      </c>
      <c r="I41" s="105"/>
    </row>
    <row r="42" spans="1:9" s="3" customFormat="1">
      <c r="A42" s="70"/>
      <c r="B42" s="237" t="s">
        <v>9</v>
      </c>
      <c r="C42" s="245"/>
      <c r="D42" s="245"/>
      <c r="E42" s="71">
        <f t="shared" si="5"/>
        <v>0</v>
      </c>
      <c r="F42" s="122">
        <f ca="1">C42/OFFSET(C42,1,0)</f>
        <v>0</v>
      </c>
      <c r="G42" s="122">
        <f t="shared" ref="G42:H42" ca="1" si="21">D42/OFFSET(D42,1,0)</f>
        <v>0</v>
      </c>
      <c r="H42" s="127">
        <f t="shared" ca="1" si="21"/>
        <v>0</v>
      </c>
      <c r="I42" s="105"/>
    </row>
    <row r="43" spans="1:9" s="3" customFormat="1">
      <c r="A43" s="70" t="s">
        <v>25</v>
      </c>
      <c r="B43" s="239" t="s">
        <v>26</v>
      </c>
      <c r="C43" s="68">
        <f>SUM(C39:C42)</f>
        <v>1560</v>
      </c>
      <c r="D43" s="68">
        <f>SUM(D39:D42)</f>
        <v>1092</v>
      </c>
      <c r="E43" s="71">
        <f t="shared" si="5"/>
        <v>2652</v>
      </c>
      <c r="F43" s="122"/>
      <c r="G43" s="122"/>
      <c r="H43" s="122"/>
      <c r="I43" s="105"/>
    </row>
    <row r="44" spans="1:9" s="3" customFormat="1">
      <c r="A44" s="70"/>
      <c r="B44" s="233"/>
      <c r="C44" s="73"/>
      <c r="D44" s="73"/>
      <c r="E44" s="71"/>
      <c r="F44" s="2"/>
      <c r="G44" s="105"/>
      <c r="H44" s="105"/>
      <c r="I44" s="105"/>
    </row>
    <row r="45" spans="1:9" s="3" customFormat="1">
      <c r="A45" s="70"/>
      <c r="B45" s="233" t="s">
        <v>60</v>
      </c>
      <c r="C45" s="73"/>
      <c r="D45" s="73"/>
      <c r="E45" s="71"/>
      <c r="F45" s="2"/>
      <c r="G45" s="105"/>
      <c r="H45" s="105"/>
      <c r="I45" s="105"/>
    </row>
    <row r="46" spans="1:9" s="3" customFormat="1">
      <c r="A46" s="70"/>
      <c r="B46" s="237" t="s">
        <v>6</v>
      </c>
      <c r="C46" s="246"/>
      <c r="D46" s="246"/>
      <c r="E46" s="71">
        <f t="shared" si="5"/>
        <v>0</v>
      </c>
      <c r="F46" s="122" t="e">
        <f ca="1">C46/OFFSET(C46,4,0)</f>
        <v>#DIV/0!</v>
      </c>
      <c r="G46" s="122" t="e">
        <f t="shared" ref="G46:H46" ca="1" si="22">D46/OFFSET(D46,4,0)</f>
        <v>#DIV/0!</v>
      </c>
      <c r="H46" s="122" t="e">
        <f t="shared" ca="1" si="22"/>
        <v>#DIV/0!</v>
      </c>
      <c r="I46" s="105"/>
    </row>
    <row r="47" spans="1:9" s="3" customFormat="1">
      <c r="A47" s="70"/>
      <c r="B47" s="237" t="s">
        <v>7</v>
      </c>
      <c r="C47" s="246"/>
      <c r="D47" s="246"/>
      <c r="E47" s="71">
        <f t="shared" si="5"/>
        <v>0</v>
      </c>
      <c r="F47" s="122" t="e">
        <f ca="1">C47/OFFSET(C47,3,0)</f>
        <v>#DIV/0!</v>
      </c>
      <c r="G47" s="122" t="e">
        <f t="shared" ref="G47:H47" ca="1" si="23">D47/OFFSET(D47,3,0)</f>
        <v>#DIV/0!</v>
      </c>
      <c r="H47" s="122" t="e">
        <f t="shared" ca="1" si="23"/>
        <v>#DIV/0!</v>
      </c>
      <c r="I47" s="105"/>
    </row>
    <row r="48" spans="1:9" s="3" customFormat="1">
      <c r="A48" s="70"/>
      <c r="B48" s="237" t="s">
        <v>8</v>
      </c>
      <c r="C48" s="246"/>
      <c r="D48" s="246"/>
      <c r="E48" s="71">
        <f t="shared" si="5"/>
        <v>0</v>
      </c>
      <c r="F48" s="122" t="e">
        <f ca="1">C48/OFFSET(C48,2,0)</f>
        <v>#DIV/0!</v>
      </c>
      <c r="G48" s="122" t="e">
        <f t="shared" ref="G48:H48" ca="1" si="24">D48/OFFSET(D48,2,0)</f>
        <v>#DIV/0!</v>
      </c>
      <c r="H48" s="122" t="e">
        <f t="shared" ca="1" si="24"/>
        <v>#DIV/0!</v>
      </c>
      <c r="I48" s="105"/>
    </row>
    <row r="49" spans="1:9" s="3" customFormat="1" ht="14.4">
      <c r="A49" s="70"/>
      <c r="B49" s="237" t="s">
        <v>9</v>
      </c>
      <c r="C49" s="246"/>
      <c r="D49" s="246"/>
      <c r="E49" s="71">
        <f t="shared" si="5"/>
        <v>0</v>
      </c>
      <c r="F49" s="122" t="e">
        <f ca="1">C49/OFFSET(C49,1,0)</f>
        <v>#DIV/0!</v>
      </c>
      <c r="G49" s="122" t="e">
        <f t="shared" ref="G49:H49" ca="1" si="25">D49/OFFSET(D49,1,0)</f>
        <v>#DIV/0!</v>
      </c>
      <c r="H49" s="127" t="e">
        <f t="shared" ca="1" si="25"/>
        <v>#DIV/0!</v>
      </c>
      <c r="I49" s="142"/>
    </row>
    <row r="50" spans="1:9" s="3" customFormat="1">
      <c r="A50" s="70" t="s">
        <v>27</v>
      </c>
      <c r="B50" s="233" t="s">
        <v>28</v>
      </c>
      <c r="C50" s="68">
        <f>SUM(C46:C49)</f>
        <v>0</v>
      </c>
      <c r="D50" s="68">
        <f>SUM(D46:D49)</f>
        <v>0</v>
      </c>
      <c r="E50" s="71">
        <f t="shared" si="5"/>
        <v>0</v>
      </c>
      <c r="F50" s="56"/>
      <c r="G50" s="56"/>
      <c r="H50" s="56"/>
      <c r="I50" s="105"/>
    </row>
    <row r="51" spans="1:9" s="3" customFormat="1" ht="14.4">
      <c r="A51" s="70"/>
      <c r="B51" s="233"/>
      <c r="C51" s="73"/>
      <c r="D51" s="73"/>
      <c r="E51" s="71"/>
      <c r="F51" s="101"/>
      <c r="G51" s="142"/>
      <c r="H51" s="143"/>
      <c r="I51" s="144"/>
    </row>
    <row r="52" spans="1:9" s="3" customFormat="1" ht="15.6">
      <c r="A52" s="70"/>
      <c r="B52" s="233" t="s">
        <v>61</v>
      </c>
      <c r="C52" s="73"/>
      <c r="D52" s="73"/>
      <c r="E52" s="71"/>
      <c r="F52" s="2"/>
      <c r="G52" s="145"/>
      <c r="H52" s="144"/>
      <c r="I52" s="146"/>
    </row>
    <row r="53" spans="1:9" s="3" customFormat="1" ht="14.4">
      <c r="A53" s="70"/>
      <c r="B53" s="237" t="s">
        <v>6</v>
      </c>
      <c r="C53" s="247">
        <v>43</v>
      </c>
      <c r="D53" s="247">
        <v>7</v>
      </c>
      <c r="E53" s="71">
        <f t="shared" si="5"/>
        <v>50</v>
      </c>
      <c r="F53" s="122">
        <f ca="1">C53/OFFSET(C53,4,0)</f>
        <v>1</v>
      </c>
      <c r="G53" s="122">
        <f t="shared" ref="G53:H53" ca="1" si="26">D53/OFFSET(D53,4,0)</f>
        <v>1</v>
      </c>
      <c r="H53" s="122">
        <f t="shared" ca="1" si="26"/>
        <v>1</v>
      </c>
      <c r="I53" s="142"/>
    </row>
    <row r="54" spans="1:9" s="3" customFormat="1">
      <c r="A54" s="70"/>
      <c r="B54" s="237" t="s">
        <v>7</v>
      </c>
      <c r="C54" s="73"/>
      <c r="D54" s="73"/>
      <c r="E54" s="71">
        <f t="shared" si="5"/>
        <v>0</v>
      </c>
      <c r="F54" s="122">
        <f ca="1">C54/OFFSET(C54,3,0)</f>
        <v>0</v>
      </c>
      <c r="G54" s="122">
        <f t="shared" ref="G54:H54" ca="1" si="27">D54/OFFSET(D54,3,0)</f>
        <v>0</v>
      </c>
      <c r="H54" s="122">
        <f t="shared" ca="1" si="27"/>
        <v>0</v>
      </c>
      <c r="I54" s="105"/>
    </row>
    <row r="55" spans="1:9" s="3" customFormat="1">
      <c r="A55" s="70"/>
      <c r="B55" s="237" t="s">
        <v>8</v>
      </c>
      <c r="C55" s="73"/>
      <c r="D55" s="73"/>
      <c r="E55" s="71">
        <f t="shared" si="5"/>
        <v>0</v>
      </c>
      <c r="F55" s="122">
        <f ca="1">C55/OFFSET(C55,2,0)</f>
        <v>0</v>
      </c>
      <c r="G55" s="122">
        <f t="shared" ref="G55:H55" ca="1" si="28">D55/OFFSET(D55,2,0)</f>
        <v>0</v>
      </c>
      <c r="H55" s="122">
        <f t="shared" ca="1" si="28"/>
        <v>0</v>
      </c>
      <c r="I55" s="148"/>
    </row>
    <row r="56" spans="1:9" s="3" customFormat="1">
      <c r="A56" s="70"/>
      <c r="B56" s="237" t="s">
        <v>9</v>
      </c>
      <c r="C56" s="248"/>
      <c r="D56" s="248"/>
      <c r="E56" s="71">
        <f t="shared" si="5"/>
        <v>0</v>
      </c>
      <c r="F56" s="122">
        <f ca="1">C56/OFFSET(C56,1,0)</f>
        <v>0</v>
      </c>
      <c r="G56" s="122">
        <f t="shared" ref="G56:H56" ca="1" si="29">D56/OFFSET(D56,1,0)</f>
        <v>0</v>
      </c>
      <c r="H56" s="127">
        <f t="shared" ca="1" si="29"/>
        <v>0</v>
      </c>
      <c r="I56" s="105"/>
    </row>
    <row r="57" spans="1:9" s="3" customFormat="1">
      <c r="A57" s="70" t="s">
        <v>29</v>
      </c>
      <c r="B57" s="233" t="s">
        <v>30</v>
      </c>
      <c r="C57" s="68">
        <f>SUM(C53:C56)</f>
        <v>43</v>
      </c>
      <c r="D57" s="68">
        <f>SUM(D53:D56)</f>
        <v>7</v>
      </c>
      <c r="E57" s="71">
        <f t="shared" si="5"/>
        <v>50</v>
      </c>
      <c r="F57" s="56"/>
      <c r="G57" s="56"/>
      <c r="H57" s="56"/>
      <c r="I57" s="105"/>
    </row>
    <row r="58" spans="1:9" s="3" customFormat="1">
      <c r="A58" s="70"/>
      <c r="B58" s="233"/>
      <c r="C58" s="73"/>
      <c r="D58" s="73"/>
      <c r="E58" s="71"/>
      <c r="F58" s="2"/>
      <c r="G58" s="105"/>
      <c r="H58" s="105"/>
      <c r="I58" s="105"/>
    </row>
    <row r="59" spans="1:9" s="3" customFormat="1">
      <c r="A59" s="150" t="s">
        <v>72</v>
      </c>
      <c r="B59" s="233" t="s">
        <v>31</v>
      </c>
      <c r="C59" s="254">
        <v>4146</v>
      </c>
      <c r="D59" s="254">
        <v>86</v>
      </c>
      <c r="E59" s="71">
        <f t="shared" si="5"/>
        <v>4232</v>
      </c>
      <c r="F59" s="2"/>
      <c r="G59" s="105"/>
      <c r="H59" s="105"/>
      <c r="I59" s="105"/>
    </row>
    <row r="60" spans="1:9" s="3" customFormat="1">
      <c r="A60" s="150" t="s">
        <v>73</v>
      </c>
      <c r="B60" s="255" t="s">
        <v>71</v>
      </c>
      <c r="C60" s="256"/>
      <c r="D60" s="256"/>
      <c r="E60" s="71">
        <f t="shared" si="5"/>
        <v>0</v>
      </c>
      <c r="F60" s="2"/>
      <c r="G60" s="105"/>
      <c r="H60" s="105"/>
      <c r="I60" s="105"/>
    </row>
    <row r="61" spans="1:9" s="3" customFormat="1" ht="14.4">
      <c r="A61" s="70"/>
      <c r="B61" s="233" t="s">
        <v>32</v>
      </c>
      <c r="C61" s="73"/>
      <c r="D61" s="73"/>
      <c r="E61" s="71"/>
      <c r="F61" s="2"/>
      <c r="G61" s="105"/>
      <c r="H61" s="143"/>
      <c r="I61" s="142"/>
    </row>
    <row r="62" spans="1:9" s="3" customFormat="1" ht="14.4">
      <c r="A62" s="70" t="s">
        <v>33</v>
      </c>
      <c r="B62" s="250"/>
      <c r="C62" s="257"/>
      <c r="D62" s="257"/>
      <c r="E62" s="71">
        <f t="shared" si="5"/>
        <v>0</v>
      </c>
      <c r="F62" s="122">
        <f ca="1">C62/OFFSET(C62,4,0)</f>
        <v>0</v>
      </c>
      <c r="G62" s="122">
        <f t="shared" ref="G62:H62" ca="1" si="30">D62/OFFSET(D62,4,0)</f>
        <v>0</v>
      </c>
      <c r="H62" s="122">
        <f t="shared" ca="1" si="30"/>
        <v>0</v>
      </c>
      <c r="I62" s="145"/>
    </row>
    <row r="63" spans="1:9" s="3" customFormat="1">
      <c r="A63" s="70" t="s">
        <v>35</v>
      </c>
      <c r="B63" s="250"/>
      <c r="C63" s="257">
        <v>2378</v>
      </c>
      <c r="D63" s="257">
        <v>4114</v>
      </c>
      <c r="E63" s="71">
        <f t="shared" si="5"/>
        <v>6492</v>
      </c>
      <c r="F63" s="122">
        <f ca="1">C63/OFFSET(C63,3,0)</f>
        <v>0.99083333333333334</v>
      </c>
      <c r="G63" s="122">
        <f t="shared" ref="G63:H63" ca="1" si="31">D63/OFFSET(D63,3,0)</f>
        <v>0.98022396950202528</v>
      </c>
      <c r="H63" s="122">
        <f t="shared" ca="1" si="31"/>
        <v>0.98408367439745337</v>
      </c>
      <c r="I63" s="105"/>
    </row>
    <row r="64" spans="1:9" s="3" customFormat="1">
      <c r="A64" s="70" t="s">
        <v>37</v>
      </c>
      <c r="B64" s="250" t="s">
        <v>127</v>
      </c>
      <c r="C64" s="257">
        <v>22</v>
      </c>
      <c r="D64" s="257">
        <v>83</v>
      </c>
      <c r="E64" s="71">
        <f t="shared" si="5"/>
        <v>105</v>
      </c>
      <c r="F64" s="122">
        <f ca="1">C64/OFFSET(C64,2,0)</f>
        <v>9.1666666666666667E-3</v>
      </c>
      <c r="G64" s="122">
        <f t="shared" ref="G64:H64" ca="1" si="32">D64/OFFSET(D64,2,0)</f>
        <v>1.9776030497974745E-2</v>
      </c>
      <c r="H64" s="122">
        <f t="shared" ca="1" si="32"/>
        <v>1.5916325602546612E-2</v>
      </c>
    </row>
    <row r="65" spans="1:9" s="3" customFormat="1">
      <c r="A65" s="70" t="s">
        <v>39</v>
      </c>
      <c r="B65" s="250" t="s">
        <v>40</v>
      </c>
      <c r="C65" s="257"/>
      <c r="D65" s="257"/>
      <c r="E65" s="71">
        <f t="shared" si="5"/>
        <v>0</v>
      </c>
      <c r="F65" s="122">
        <f ca="1">C65/OFFSET(C65,1,0)</f>
        <v>0</v>
      </c>
      <c r="G65" s="122">
        <f t="shared" ref="G65:H65" ca="1" si="33">D65/OFFSET(D65,1,0)</f>
        <v>0</v>
      </c>
      <c r="H65" s="127">
        <f t="shared" ca="1" si="33"/>
        <v>0</v>
      </c>
    </row>
    <row r="66" spans="1:9" s="3" customFormat="1">
      <c r="A66" s="70" t="s">
        <v>41</v>
      </c>
      <c r="B66" s="241" t="s">
        <v>55</v>
      </c>
      <c r="C66" s="68">
        <f>SUM(C62:C65)</f>
        <v>2400</v>
      </c>
      <c r="D66" s="68">
        <f>SUM(D62:D65)</f>
        <v>4197</v>
      </c>
      <c r="E66" s="71">
        <f t="shared" si="5"/>
        <v>6597</v>
      </c>
      <c r="F66" s="122">
        <f>C66/C33</f>
        <v>0.34379028792436611</v>
      </c>
      <c r="G66" s="122">
        <f t="shared" ref="G66:H66" si="34">D66/D33</f>
        <v>0.62932973459289254</v>
      </c>
      <c r="H66" s="122">
        <f t="shared" si="34"/>
        <v>0.48329670329670332</v>
      </c>
      <c r="I66" s="101" t="s">
        <v>120</v>
      </c>
    </row>
    <row r="67" spans="1:9" s="3" customFormat="1">
      <c r="A67" s="75" t="s">
        <v>42</v>
      </c>
      <c r="B67" s="242" t="s">
        <v>21</v>
      </c>
      <c r="C67" s="76"/>
      <c r="D67" s="76"/>
      <c r="E67" s="71">
        <f t="shared" si="5"/>
        <v>0</v>
      </c>
      <c r="F67" s="2"/>
      <c r="G67" s="105"/>
      <c r="H67" s="105"/>
    </row>
    <row r="68" spans="1:9" s="3" customFormat="1" ht="14.4">
      <c r="A68" s="70" t="s">
        <v>43</v>
      </c>
      <c r="B68" s="233" t="s">
        <v>44</v>
      </c>
      <c r="C68" s="68">
        <f>C66-C67</f>
        <v>2400</v>
      </c>
      <c r="D68" s="68">
        <f>D66-D67</f>
        <v>4197</v>
      </c>
      <c r="E68" s="71">
        <f t="shared" si="5"/>
        <v>6597</v>
      </c>
      <c r="F68" s="2"/>
      <c r="G68" s="144"/>
      <c r="H68" s="156"/>
    </row>
    <row r="69" spans="1:9" s="3" customFormat="1">
      <c r="A69" s="70"/>
      <c r="B69" s="233"/>
      <c r="C69" s="73"/>
      <c r="D69" s="73"/>
      <c r="E69" s="71"/>
      <c r="F69" s="2"/>
      <c r="G69" s="105"/>
      <c r="H69" s="105"/>
    </row>
    <row r="70" spans="1:9" s="3" customFormat="1" ht="14.4">
      <c r="A70" s="70" t="s">
        <v>45</v>
      </c>
      <c r="B70" s="233" t="s">
        <v>46</v>
      </c>
      <c r="C70" s="72">
        <f>C43+C50+C57+C59+C60+C68</f>
        <v>8149</v>
      </c>
      <c r="D70" s="72">
        <f>D43+D50+D57+D59+D60+D68</f>
        <v>5382</v>
      </c>
      <c r="E70" s="71">
        <f t="shared" si="5"/>
        <v>13531</v>
      </c>
      <c r="F70" s="2"/>
      <c r="G70" s="157"/>
      <c r="H70" s="145"/>
    </row>
    <row r="71" spans="1:9" s="3" customFormat="1">
      <c r="A71" s="70"/>
      <c r="B71" s="250"/>
      <c r="C71" s="73"/>
      <c r="D71" s="73"/>
      <c r="E71" s="71"/>
      <c r="F71" s="2"/>
      <c r="G71" s="105"/>
      <c r="H71" s="105"/>
    </row>
    <row r="72" spans="1:9" s="3" customFormat="1" ht="14.4">
      <c r="A72" s="70" t="s">
        <v>47</v>
      </c>
      <c r="B72" s="233" t="s">
        <v>48</v>
      </c>
      <c r="C72" s="68"/>
      <c r="D72" s="68"/>
      <c r="E72" s="71">
        <f t="shared" si="5"/>
        <v>0</v>
      </c>
      <c r="F72" s="101"/>
      <c r="G72" s="159"/>
      <c r="H72" s="160"/>
    </row>
    <row r="73" spans="1:9" s="3" customFormat="1">
      <c r="A73" s="70"/>
      <c r="B73" s="250"/>
      <c r="C73" s="73"/>
      <c r="D73" s="73"/>
      <c r="E73" s="71"/>
      <c r="F73" s="2"/>
      <c r="G73" s="105"/>
      <c r="H73" s="105"/>
      <c r="I73" s="105"/>
    </row>
    <row r="74" spans="1:9" s="3" customFormat="1">
      <c r="A74" s="70" t="s">
        <v>49</v>
      </c>
      <c r="B74" s="233" t="s">
        <v>50</v>
      </c>
      <c r="C74" s="74">
        <f>C70+C72</f>
        <v>8149</v>
      </c>
      <c r="D74" s="74">
        <f>D70+D72</f>
        <v>5382</v>
      </c>
      <c r="E74" s="71">
        <f>D74+C74</f>
        <v>13531</v>
      </c>
      <c r="F74" s="2"/>
      <c r="G74" s="105"/>
      <c r="H74" s="105"/>
      <c r="I74" s="105"/>
    </row>
    <row r="75" spans="1:9" s="3" customFormat="1">
      <c r="A75" s="70"/>
      <c r="B75" s="233" t="s">
        <v>128</v>
      </c>
      <c r="C75" s="73">
        <v>2208</v>
      </c>
      <c r="D75" s="73">
        <v>2649</v>
      </c>
      <c r="E75" s="71">
        <f>D75+C75</f>
        <v>4857</v>
      </c>
      <c r="F75" s="2"/>
      <c r="G75" s="105"/>
      <c r="H75" s="105"/>
      <c r="I75" s="105"/>
    </row>
    <row r="76" spans="1:9" s="3" customFormat="1" ht="13.8" thickBot="1">
      <c r="A76" s="81" t="s">
        <v>51</v>
      </c>
      <c r="B76" s="252" t="s">
        <v>64</v>
      </c>
      <c r="C76" s="253"/>
      <c r="D76" s="253"/>
      <c r="E76" s="71">
        <f>D76+C76</f>
        <v>0</v>
      </c>
      <c r="F76" s="2"/>
      <c r="G76" s="105"/>
      <c r="H76" s="105"/>
      <c r="I76" s="105"/>
    </row>
    <row r="77" spans="1:9" s="3" customFormat="1" ht="30.75" customHeight="1">
      <c r="A77" s="82" t="s">
        <v>56</v>
      </c>
      <c r="B77" s="83"/>
      <c r="C77" s="84">
        <f>C6+C33-C67-C74</f>
        <v>-1168</v>
      </c>
      <c r="D77" s="84">
        <f>D6+D33-D67-D74</f>
        <v>1287</v>
      </c>
      <c r="E77" s="85">
        <f>(E6+E33)-(E67+E74)</f>
        <v>119</v>
      </c>
      <c r="F77" s="2"/>
      <c r="G77" s="105"/>
      <c r="H77" s="105"/>
      <c r="I77" s="105"/>
    </row>
    <row r="78" spans="1:9" s="3" customFormat="1" ht="16.2" customHeight="1">
      <c r="A78" s="86"/>
      <c r="B78" s="227" t="s">
        <v>67</v>
      </c>
      <c r="C78" s="88">
        <f>(C43+C57+C59)/(C43+C57+C59+C68)</f>
        <v>0.70548533562400295</v>
      </c>
      <c r="D78" s="88">
        <f t="shared" ref="D78:E78" si="35">(D43+D57+D59)/(D43+D57+D59+D68)</f>
        <v>0.22017837235228541</v>
      </c>
      <c r="E78" s="88">
        <f t="shared" si="35"/>
        <v>0.5124528859655606</v>
      </c>
      <c r="F78" s="168"/>
      <c r="G78" s="105"/>
      <c r="H78" s="105"/>
      <c r="I78" s="105"/>
    </row>
    <row r="79" spans="1:9" s="3" customFormat="1" ht="16.2" customHeight="1">
      <c r="A79" s="86"/>
      <c r="B79" s="227" t="s">
        <v>68</v>
      </c>
      <c r="C79" s="88">
        <f>(C43+C57+C59)/(C43+C57+C59+C68+C72+C67)</f>
        <v>0.70548533562400295</v>
      </c>
      <c r="D79" s="88">
        <f t="shared" ref="D79:E79" si="36">(D43+D57+D59)/(D43+D57+D59+D68+D72+D67)</f>
        <v>0.22017837235228541</v>
      </c>
      <c r="E79" s="88">
        <f t="shared" si="36"/>
        <v>0.5124528859655606</v>
      </c>
      <c r="F79" s="2"/>
      <c r="G79" s="105"/>
      <c r="H79" s="105"/>
      <c r="I79" s="105"/>
    </row>
    <row r="80" spans="1:9" ht="16.2" customHeight="1">
      <c r="A80" s="86"/>
      <c r="B80" s="227" t="s">
        <v>70</v>
      </c>
      <c r="C80" s="88">
        <f>C59/C35</f>
        <v>0.59389772238934246</v>
      </c>
      <c r="D80" s="88">
        <f t="shared" ref="D80:E80" si="37">D59/D35</f>
        <v>1.2895486579697106E-2</v>
      </c>
      <c r="E80" s="88">
        <f t="shared" si="37"/>
        <v>0.31003663003663001</v>
      </c>
    </row>
    <row r="81" spans="1:11" ht="16.2" customHeight="1">
      <c r="A81" s="86"/>
      <c r="B81" s="227" t="s">
        <v>69</v>
      </c>
      <c r="C81" s="88">
        <f>D66/E66</f>
        <v>0.63619827194179168</v>
      </c>
      <c r="D81" s="88"/>
      <c r="E81" s="88"/>
    </row>
    <row r="82" spans="1:11" ht="16.2" customHeight="1">
      <c r="A82" s="86"/>
      <c r="B82" s="227" t="s">
        <v>88</v>
      </c>
      <c r="C82" s="95">
        <f>C20/C35</f>
        <v>0.79444205701188941</v>
      </c>
      <c r="D82" s="95">
        <f t="shared" ref="D82:E82" si="38">D20/D35</f>
        <v>0.67161493477282952</v>
      </c>
      <c r="E82" s="95">
        <f t="shared" si="38"/>
        <v>0.73443223443223449</v>
      </c>
    </row>
    <row r="83" spans="1:11" ht="82.2" customHeight="1">
      <c r="A83" s="89" t="s">
        <v>57</v>
      </c>
      <c r="B83" s="90"/>
      <c r="C83" s="90"/>
      <c r="D83" s="90"/>
      <c r="E83" s="90"/>
    </row>
    <row r="84" spans="1:11">
      <c r="A84" s="91"/>
    </row>
    <row r="85" spans="1:11" s="172" customFormat="1" ht="19.5" customHeight="1">
      <c r="A85" s="92" t="s">
        <v>62</v>
      </c>
      <c r="B85" s="229"/>
      <c r="C85" s="93"/>
      <c r="D85" s="93"/>
      <c r="E85" s="93"/>
      <c r="F85" s="2"/>
      <c r="G85" s="105"/>
      <c r="H85" s="105"/>
      <c r="I85" s="105"/>
      <c r="J85" s="5"/>
      <c r="K85" s="5"/>
    </row>
    <row r="86" spans="1:11" s="172" customFormat="1" ht="19.5" customHeight="1">
      <c r="A86" s="92"/>
      <c r="B86" s="229"/>
      <c r="C86" s="93"/>
      <c r="D86" s="93"/>
      <c r="E86" s="93"/>
      <c r="F86" s="2"/>
      <c r="G86" s="105"/>
      <c r="H86" s="105"/>
      <c r="I86" s="105"/>
      <c r="J86" s="5"/>
      <c r="K86" s="5"/>
    </row>
    <row r="87" spans="1:11" s="172" customFormat="1" ht="19.5" customHeight="1">
      <c r="A87" s="92"/>
      <c r="B87" s="229"/>
      <c r="C87" s="93"/>
      <c r="D87" s="93"/>
      <c r="E87" s="93"/>
      <c r="F87" s="2"/>
      <c r="G87" s="105"/>
      <c r="H87" s="105"/>
      <c r="I87" s="105"/>
      <c r="J87" s="5"/>
      <c r="K87" s="5"/>
    </row>
    <row r="88" spans="1:11" s="172" customFormat="1" ht="19.5" customHeight="1">
      <c r="A88" s="92"/>
      <c r="B88" s="229"/>
      <c r="C88" s="93"/>
      <c r="D88" s="93"/>
      <c r="E88" s="93"/>
      <c r="F88" s="2"/>
      <c r="G88" s="105"/>
      <c r="H88" s="105"/>
      <c r="I88" s="105"/>
      <c r="J88" s="5"/>
      <c r="K88" s="5"/>
    </row>
    <row r="89" spans="1:11" s="172" customFormat="1" ht="19.5" customHeight="1">
      <c r="A89" s="92"/>
      <c r="B89" s="229"/>
      <c r="C89" s="93"/>
      <c r="D89" s="93"/>
      <c r="E89" s="93"/>
      <c r="F89" s="2"/>
      <c r="G89" s="105"/>
      <c r="H89" s="105"/>
      <c r="I89" s="105"/>
      <c r="J89" s="5"/>
      <c r="K89" s="5"/>
    </row>
    <row r="90" spans="1:11" s="172" customFormat="1" ht="19.5" customHeight="1">
      <c r="A90" s="92"/>
      <c r="B90" s="229"/>
      <c r="C90" s="93"/>
      <c r="D90" s="93"/>
      <c r="E90" s="93"/>
      <c r="F90" s="2"/>
      <c r="G90" s="105"/>
      <c r="H90" s="105"/>
      <c r="I90" s="105"/>
      <c r="J90" s="5"/>
      <c r="K90" s="5"/>
    </row>
    <row r="91" spans="1:11" s="172" customFormat="1" ht="19.5" customHeight="1">
      <c r="A91" s="92"/>
      <c r="B91" s="229"/>
      <c r="C91" s="93"/>
      <c r="D91" s="93"/>
      <c r="E91" s="93"/>
      <c r="F91" s="2"/>
      <c r="G91" s="105"/>
      <c r="H91" s="105"/>
      <c r="I91" s="105"/>
      <c r="J91" s="5"/>
      <c r="K91" s="5"/>
    </row>
    <row r="92" spans="1:11" s="172" customFormat="1" ht="19.5" customHeight="1">
      <c r="A92" s="92"/>
      <c r="B92" s="230" t="s">
        <v>65</v>
      </c>
      <c r="C92" s="93">
        <f>(C74-C68)/C74</f>
        <v>0.70548533562400295</v>
      </c>
      <c r="D92" s="1" t="s">
        <v>66</v>
      </c>
      <c r="E92" s="93">
        <f>(D74-D68)/D74</f>
        <v>0.22017837235228541</v>
      </c>
      <c r="F92" s="2"/>
      <c r="G92" s="105"/>
      <c r="H92" s="105"/>
      <c r="I92" s="105"/>
      <c r="J92" s="5"/>
      <c r="K92" s="5"/>
    </row>
    <row r="93" spans="1:11" ht="68.25" customHeight="1">
      <c r="A93" s="94" t="s">
        <v>52</v>
      </c>
      <c r="B93" s="94"/>
      <c r="C93" s="94"/>
      <c r="D93" s="94"/>
      <c r="E93" s="94"/>
    </row>
    <row r="94" spans="1:11" ht="25.5" customHeight="1"/>
    <row r="95" spans="1:11" ht="18.75" customHeight="1">
      <c r="A95" s="94" t="s">
        <v>53</v>
      </c>
    </row>
  </sheetData>
  <pageMargins left="0.27" right="0.25" top="0.3" bottom="0.22" header="0.25" footer="0.18"/>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
  <sheetViews>
    <sheetView topLeftCell="A65" workbookViewId="0">
      <selection activeCell="A75" sqref="A75:XFD75"/>
    </sheetView>
  </sheetViews>
  <sheetFormatPr defaultRowHeight="13.2"/>
  <cols>
    <col min="1" max="1" width="3.33203125" style="59" customWidth="1"/>
    <col min="2" max="2" width="28.6640625" style="60" customWidth="1"/>
    <col min="3" max="5" width="6.21875" style="59" customWidth="1"/>
    <col min="6" max="6" width="6.21875" style="2" customWidth="1"/>
    <col min="7" max="8" width="6.21875" style="105" customWidth="1"/>
    <col min="9" max="9" width="8.109375" style="105" customWidth="1"/>
    <col min="10" max="10" width="3" style="3" customWidth="1"/>
    <col min="11" max="11" width="8.88671875" style="3"/>
    <col min="12" max="16384" width="8.88671875" style="56"/>
  </cols>
  <sheetData>
    <row r="1" spans="1:9" s="3" customFormat="1">
      <c r="A1" s="59"/>
      <c r="B1" s="193" t="s">
        <v>89</v>
      </c>
      <c r="C1" s="59" t="s">
        <v>108</v>
      </c>
      <c r="D1" s="59"/>
      <c r="E1" s="59"/>
      <c r="F1" s="2" t="s">
        <v>90</v>
      </c>
      <c r="G1" s="99"/>
      <c r="H1" s="100"/>
      <c r="I1" s="100"/>
    </row>
    <row r="2" spans="1:9" s="3" customFormat="1" ht="15.6">
      <c r="A2" s="59"/>
      <c r="B2" s="2" t="s">
        <v>109</v>
      </c>
      <c r="C2" s="59"/>
      <c r="D2" s="59"/>
      <c r="E2" s="59"/>
      <c r="F2" s="101" t="s">
        <v>92</v>
      </c>
      <c r="G2" s="102"/>
      <c r="H2" s="103"/>
      <c r="I2" s="103"/>
    </row>
    <row r="3" spans="1:9" s="3" customFormat="1" ht="13.8" thickBot="1">
      <c r="A3" s="62"/>
      <c r="B3" s="60"/>
      <c r="C3" s="59"/>
      <c r="D3" s="59"/>
      <c r="E3" s="59"/>
      <c r="F3" s="2"/>
      <c r="G3" s="105"/>
      <c r="H3" s="105"/>
      <c r="I3" s="105"/>
    </row>
    <row r="4" spans="1:9" s="3" customFormat="1">
      <c r="A4" s="63"/>
      <c r="B4" s="194"/>
      <c r="C4" s="195" t="s">
        <v>0</v>
      </c>
      <c r="D4" s="195" t="s">
        <v>1</v>
      </c>
      <c r="E4" s="195" t="s">
        <v>2</v>
      </c>
      <c r="F4" s="2"/>
      <c r="G4" s="105"/>
      <c r="H4" s="105"/>
      <c r="I4" s="105"/>
    </row>
    <row r="5" spans="1:9" s="3" customFormat="1">
      <c r="A5" s="67"/>
      <c r="B5" s="196"/>
      <c r="C5" s="68"/>
      <c r="D5" s="68"/>
      <c r="E5" s="68"/>
      <c r="F5" s="4"/>
      <c r="G5" s="105"/>
      <c r="H5" s="105"/>
      <c r="I5" s="105"/>
    </row>
    <row r="6" spans="1:9" s="3" customFormat="1" ht="15.6">
      <c r="A6" s="70" t="s">
        <v>3</v>
      </c>
      <c r="B6" s="196" t="s">
        <v>63</v>
      </c>
      <c r="C6" s="197">
        <v>318</v>
      </c>
      <c r="D6" s="197">
        <v>175</v>
      </c>
      <c r="E6" s="74"/>
      <c r="F6" s="101"/>
      <c r="G6" s="115"/>
      <c r="H6" s="103"/>
      <c r="I6" s="103"/>
    </row>
    <row r="7" spans="1:9" s="3" customFormat="1" ht="15.6">
      <c r="A7" s="70"/>
      <c r="B7" s="196"/>
      <c r="C7" s="198"/>
      <c r="D7" s="198"/>
      <c r="E7" s="74"/>
      <c r="F7" s="101"/>
      <c r="G7" s="115"/>
      <c r="H7" s="115"/>
      <c r="I7" s="103"/>
    </row>
    <row r="8" spans="1:9" s="3" customFormat="1" ht="15.6">
      <c r="A8" s="70"/>
      <c r="B8" s="196" t="s">
        <v>4</v>
      </c>
      <c r="C8" s="198"/>
      <c r="D8" s="198"/>
      <c r="E8" s="74"/>
      <c r="F8" s="101"/>
      <c r="G8" s="115"/>
      <c r="H8" s="103"/>
      <c r="I8" s="115"/>
    </row>
    <row r="9" spans="1:9" s="3" customFormat="1" ht="15.6">
      <c r="A9" s="70"/>
      <c r="B9" s="199" t="s">
        <v>5</v>
      </c>
      <c r="C9" s="200"/>
      <c r="D9" s="200"/>
      <c r="E9" s="74"/>
      <c r="F9" s="2"/>
      <c r="G9" s="115"/>
      <c r="H9" s="119"/>
      <c r="I9" s="103"/>
    </row>
    <row r="10" spans="1:9" s="3" customFormat="1" ht="15.6">
      <c r="A10" s="70"/>
      <c r="B10" s="201" t="s">
        <v>6</v>
      </c>
      <c r="C10" s="202">
        <v>7674</v>
      </c>
      <c r="D10" s="202">
        <v>8030</v>
      </c>
      <c r="E10" s="74">
        <f>D10+C10</f>
        <v>15704</v>
      </c>
      <c r="F10" s="122">
        <f ca="1">C10/OFFSET(C10,4,0)</f>
        <v>1</v>
      </c>
      <c r="G10" s="122">
        <f t="shared" ref="G10:H10" ca="1" si="0">D10/OFFSET(D10,4,0)</f>
        <v>1</v>
      </c>
      <c r="H10" s="122">
        <f t="shared" ca="1" si="0"/>
        <v>1</v>
      </c>
      <c r="I10" s="103"/>
    </row>
    <row r="11" spans="1:9" s="3" customFormat="1">
      <c r="A11" s="70"/>
      <c r="B11" s="201" t="s">
        <v>7</v>
      </c>
      <c r="C11" s="202"/>
      <c r="D11" s="202"/>
      <c r="E11" s="74">
        <f t="shared" ref="E11:E14" si="1">D11+C11</f>
        <v>0</v>
      </c>
      <c r="F11" s="122">
        <f ca="1">C11/OFFSET(C11,3,0)</f>
        <v>0</v>
      </c>
      <c r="G11" s="122">
        <f t="shared" ref="G11:H11" ca="1" si="2">D11/OFFSET(D11,3,0)</f>
        <v>0</v>
      </c>
      <c r="H11" s="122">
        <f t="shared" ca="1" si="2"/>
        <v>0</v>
      </c>
      <c r="I11" s="105"/>
    </row>
    <row r="12" spans="1:9" s="3" customFormat="1">
      <c r="A12" s="70"/>
      <c r="B12" s="201" t="s">
        <v>8</v>
      </c>
      <c r="C12" s="202"/>
      <c r="D12" s="202"/>
      <c r="E12" s="74">
        <f t="shared" si="1"/>
        <v>0</v>
      </c>
      <c r="F12" s="122">
        <f ca="1">C12/OFFSET(C12,2,0)</f>
        <v>0</v>
      </c>
      <c r="G12" s="122">
        <f t="shared" ref="G12:H12" ca="1" si="3">D12/OFFSET(D12,2,0)</f>
        <v>0</v>
      </c>
      <c r="H12" s="122">
        <f t="shared" ca="1" si="3"/>
        <v>0</v>
      </c>
      <c r="I12" s="105"/>
    </row>
    <row r="13" spans="1:9" s="3" customFormat="1">
      <c r="A13" s="70"/>
      <c r="B13" s="201" t="s">
        <v>9</v>
      </c>
      <c r="C13" s="202"/>
      <c r="D13" s="202"/>
      <c r="E13" s="74">
        <f t="shared" si="1"/>
        <v>0</v>
      </c>
      <c r="F13" s="122">
        <f ca="1">C13/OFFSET(C13,1,0)</f>
        <v>0</v>
      </c>
      <c r="G13" s="122">
        <f t="shared" ref="G13:H13" ca="1" si="4">D13/OFFSET(D13,1,0)</f>
        <v>0</v>
      </c>
      <c r="H13" s="122">
        <f t="shared" ca="1" si="4"/>
        <v>0</v>
      </c>
      <c r="I13" s="105"/>
    </row>
    <row r="14" spans="1:9" s="3" customFormat="1">
      <c r="A14" s="70" t="s">
        <v>10</v>
      </c>
      <c r="B14" s="203" t="s">
        <v>11</v>
      </c>
      <c r="C14" s="72">
        <f>SUM(C10:C13)</f>
        <v>7674</v>
      </c>
      <c r="D14" s="72">
        <f>SUM(D10:D13)</f>
        <v>8030</v>
      </c>
      <c r="E14" s="74">
        <f t="shared" si="1"/>
        <v>15704</v>
      </c>
      <c r="F14" s="122"/>
      <c r="G14" s="122"/>
      <c r="H14" s="122"/>
      <c r="I14" s="105"/>
    </row>
    <row r="15" spans="1:9" s="3" customFormat="1">
      <c r="A15" s="70"/>
      <c r="B15" s="199" t="s">
        <v>58</v>
      </c>
      <c r="C15" s="73"/>
      <c r="D15" s="73"/>
      <c r="E15" s="74"/>
      <c r="F15" s="2"/>
      <c r="G15" s="105"/>
      <c r="H15" s="105"/>
      <c r="I15" s="105"/>
    </row>
    <row r="16" spans="1:9" s="3" customFormat="1">
      <c r="A16" s="70"/>
      <c r="B16" s="201" t="s">
        <v>6</v>
      </c>
      <c r="C16" s="73"/>
      <c r="D16" s="73"/>
      <c r="E16" s="74">
        <f t="shared" ref="E16:E73" si="5">D16+C16</f>
        <v>0</v>
      </c>
      <c r="F16" s="122" t="e">
        <f ca="1">C16/OFFSET(C16,4,0)</f>
        <v>#DIV/0!</v>
      </c>
      <c r="G16" s="122" t="e">
        <f t="shared" ref="G16:H16" ca="1" si="6">D16/OFFSET(D16,4,0)</f>
        <v>#DIV/0!</v>
      </c>
      <c r="H16" s="122" t="e">
        <f t="shared" ca="1" si="6"/>
        <v>#DIV/0!</v>
      </c>
      <c r="I16" s="105"/>
    </row>
    <row r="17" spans="1:9" s="3" customFormat="1">
      <c r="A17" s="70"/>
      <c r="B17" s="201" t="s">
        <v>7</v>
      </c>
      <c r="C17" s="73"/>
      <c r="D17" s="73"/>
      <c r="E17" s="74">
        <f t="shared" si="5"/>
        <v>0</v>
      </c>
      <c r="F17" s="122" t="e">
        <f ca="1">C17/OFFSET(C17,3,0)</f>
        <v>#DIV/0!</v>
      </c>
      <c r="G17" s="122" t="e">
        <f t="shared" ref="G17:H17" ca="1" si="7">D17/OFFSET(D17,3,0)</f>
        <v>#DIV/0!</v>
      </c>
      <c r="H17" s="122" t="e">
        <f t="shared" ca="1" si="7"/>
        <v>#DIV/0!</v>
      </c>
      <c r="I17" s="105"/>
    </row>
    <row r="18" spans="1:9" s="3" customFormat="1" ht="15.6">
      <c r="A18" s="70"/>
      <c r="B18" s="201" t="s">
        <v>8</v>
      </c>
      <c r="C18" s="73"/>
      <c r="D18" s="73"/>
      <c r="E18" s="74">
        <f t="shared" si="5"/>
        <v>0</v>
      </c>
      <c r="F18" s="122" t="e">
        <f ca="1">C18/OFFSET(C18,2,0)</f>
        <v>#DIV/0!</v>
      </c>
      <c r="G18" s="122" t="e">
        <f t="shared" ref="G18:H18" ca="1" si="8">D18/OFFSET(D18,2,0)</f>
        <v>#DIV/0!</v>
      </c>
      <c r="H18" s="122" t="e">
        <f t="shared" ca="1" si="8"/>
        <v>#DIV/0!</v>
      </c>
      <c r="I18" s="126"/>
    </row>
    <row r="19" spans="1:9" s="3" customFormat="1">
      <c r="A19" s="70"/>
      <c r="B19" s="201" t="s">
        <v>9</v>
      </c>
      <c r="C19" s="73"/>
      <c r="D19" s="73"/>
      <c r="E19" s="74">
        <f t="shared" si="5"/>
        <v>0</v>
      </c>
      <c r="F19" s="122" t="e">
        <f ca="1">C19/OFFSET(C19,1,0)</f>
        <v>#DIV/0!</v>
      </c>
      <c r="G19" s="122" t="e">
        <f t="shared" ref="G19:H19" ca="1" si="9">D19/OFFSET(D19,1,0)</f>
        <v>#DIV/0!</v>
      </c>
      <c r="H19" s="127" t="e">
        <f t="shared" ca="1" si="9"/>
        <v>#DIV/0!</v>
      </c>
      <c r="I19" s="105"/>
    </row>
    <row r="20" spans="1:9" s="3" customFormat="1">
      <c r="A20" s="70" t="s">
        <v>12</v>
      </c>
      <c r="B20" s="203" t="s">
        <v>13</v>
      </c>
      <c r="C20" s="74">
        <f>SUM(C16:C19)</f>
        <v>0</v>
      </c>
      <c r="D20" s="74">
        <f>SUM(D16:D19)</f>
        <v>0</v>
      </c>
      <c r="E20" s="74">
        <f t="shared" si="5"/>
        <v>0</v>
      </c>
      <c r="F20" s="122"/>
      <c r="G20" s="122"/>
      <c r="H20" s="122"/>
      <c r="I20" s="105"/>
    </row>
    <row r="21" spans="1:9" s="3" customFormat="1">
      <c r="A21" s="70"/>
      <c r="B21" s="199" t="s">
        <v>59</v>
      </c>
      <c r="C21" s="73"/>
      <c r="D21" s="73"/>
      <c r="E21" s="74"/>
      <c r="F21" s="2"/>
      <c r="G21" s="105"/>
      <c r="H21" s="105"/>
      <c r="I21" s="105"/>
    </row>
    <row r="22" spans="1:9" s="3" customFormat="1" ht="15.6">
      <c r="A22" s="70"/>
      <c r="B22" s="201" t="s">
        <v>6</v>
      </c>
      <c r="C22" s="204"/>
      <c r="D22" s="204"/>
      <c r="E22" s="74">
        <f t="shared" si="5"/>
        <v>0</v>
      </c>
      <c r="F22" s="122" t="e">
        <f ca="1">C22/OFFSET(C22,4,0)</f>
        <v>#DIV/0!</v>
      </c>
      <c r="G22" s="122" t="e">
        <f t="shared" ref="G22:H22" ca="1" si="10">D22/OFFSET(D22,4,0)</f>
        <v>#DIV/0!</v>
      </c>
      <c r="H22" s="122" t="e">
        <f t="shared" ca="1" si="10"/>
        <v>#DIV/0!</v>
      </c>
      <c r="I22" s="126"/>
    </row>
    <row r="23" spans="1:9" s="3" customFormat="1">
      <c r="A23" s="70"/>
      <c r="B23" s="201" t="s">
        <v>7</v>
      </c>
      <c r="C23" s="204"/>
      <c r="D23" s="204"/>
      <c r="E23" s="74">
        <f t="shared" si="5"/>
        <v>0</v>
      </c>
      <c r="F23" s="122" t="e">
        <f ca="1">C23/OFFSET(C23,3,0)</f>
        <v>#DIV/0!</v>
      </c>
      <c r="G23" s="122" t="e">
        <f t="shared" ref="G23:H23" ca="1" si="11">D23/OFFSET(D23,3,0)</f>
        <v>#DIV/0!</v>
      </c>
      <c r="H23" s="122" t="e">
        <f t="shared" ca="1" si="11"/>
        <v>#DIV/0!</v>
      </c>
      <c r="I23" s="105"/>
    </row>
    <row r="24" spans="1:9" s="3" customFormat="1">
      <c r="A24" s="70"/>
      <c r="B24" s="201" t="s">
        <v>8</v>
      </c>
      <c r="C24" s="204"/>
      <c r="D24" s="204"/>
      <c r="E24" s="74">
        <f t="shared" si="5"/>
        <v>0</v>
      </c>
      <c r="F24" s="122" t="e">
        <f ca="1">C24/OFFSET(C24,2,0)</f>
        <v>#DIV/0!</v>
      </c>
      <c r="G24" s="122" t="e">
        <f t="shared" ref="G24:H24" ca="1" si="12">D24/OFFSET(D24,2,0)</f>
        <v>#DIV/0!</v>
      </c>
      <c r="H24" s="122" t="e">
        <f t="shared" ca="1" si="12"/>
        <v>#DIV/0!</v>
      </c>
      <c r="I24" s="105"/>
    </row>
    <row r="25" spans="1:9" s="3" customFormat="1">
      <c r="A25" s="70"/>
      <c r="B25" s="201" t="s">
        <v>9</v>
      </c>
      <c r="C25" s="204"/>
      <c r="D25" s="204"/>
      <c r="E25" s="74">
        <f t="shared" si="5"/>
        <v>0</v>
      </c>
      <c r="F25" s="122" t="e">
        <f ca="1">C25/OFFSET(C25,1,0)</f>
        <v>#DIV/0!</v>
      </c>
      <c r="G25" s="122" t="e">
        <f t="shared" ref="G25:H25" ca="1" si="13">D25/OFFSET(D25,1,0)</f>
        <v>#DIV/0!</v>
      </c>
      <c r="H25" s="127" t="e">
        <f t="shared" ca="1" si="13"/>
        <v>#DIV/0!</v>
      </c>
      <c r="I25" s="105"/>
    </row>
    <row r="26" spans="1:9" s="3" customFormat="1">
      <c r="A26" s="70" t="s">
        <v>14</v>
      </c>
      <c r="B26" s="203" t="s">
        <v>15</v>
      </c>
      <c r="C26" s="74">
        <f>SUM(C22:C25)</f>
        <v>0</v>
      </c>
      <c r="D26" s="74">
        <f>SUM(D22:D25)</f>
        <v>0</v>
      </c>
      <c r="E26" s="74">
        <f t="shared" si="5"/>
        <v>0</v>
      </c>
      <c r="F26" s="122"/>
      <c r="G26" s="122"/>
      <c r="H26" s="122"/>
      <c r="I26" s="105"/>
    </row>
    <row r="27" spans="1:9" s="3" customFormat="1">
      <c r="A27" s="70"/>
      <c r="B27" s="199" t="s">
        <v>16</v>
      </c>
      <c r="C27" s="73"/>
      <c r="D27" s="73"/>
      <c r="E27" s="74"/>
      <c r="F27" s="2"/>
      <c r="G27" s="105"/>
      <c r="H27" s="105"/>
      <c r="I27" s="105"/>
    </row>
    <row r="28" spans="1:9" s="3" customFormat="1">
      <c r="A28" s="70"/>
      <c r="B28" s="201" t="s">
        <v>6</v>
      </c>
      <c r="C28" s="73"/>
      <c r="D28" s="73"/>
      <c r="E28" s="74">
        <f t="shared" si="5"/>
        <v>0</v>
      </c>
      <c r="F28" s="122" t="e">
        <f ca="1">C28/OFFSET(C28,4,0)</f>
        <v>#DIV/0!</v>
      </c>
      <c r="G28" s="122" t="e">
        <f t="shared" ref="G28:H28" ca="1" si="14">D28/OFFSET(D28,4,0)</f>
        <v>#DIV/0!</v>
      </c>
      <c r="H28" s="122" t="e">
        <f t="shared" ca="1" si="14"/>
        <v>#DIV/0!</v>
      </c>
      <c r="I28" s="105"/>
    </row>
    <row r="29" spans="1:9" s="3" customFormat="1" ht="15.6">
      <c r="A29" s="70"/>
      <c r="B29" s="201" t="s">
        <v>7</v>
      </c>
      <c r="C29" s="73"/>
      <c r="D29" s="73"/>
      <c r="E29" s="74">
        <f t="shared" si="5"/>
        <v>0</v>
      </c>
      <c r="F29" s="122" t="e">
        <f ca="1">C29/OFFSET(C29,3,0)</f>
        <v>#DIV/0!</v>
      </c>
      <c r="G29" s="122" t="e">
        <f t="shared" ref="G29:H29" ca="1" si="15">D29/OFFSET(D29,3,0)</f>
        <v>#DIV/0!</v>
      </c>
      <c r="H29" s="122" t="e">
        <f t="shared" ca="1" si="15"/>
        <v>#DIV/0!</v>
      </c>
      <c r="I29" s="103"/>
    </row>
    <row r="30" spans="1:9" s="3" customFormat="1">
      <c r="A30" s="70"/>
      <c r="B30" s="201" t="s">
        <v>8</v>
      </c>
      <c r="C30" s="73"/>
      <c r="D30" s="73"/>
      <c r="E30" s="74">
        <f t="shared" si="5"/>
        <v>0</v>
      </c>
      <c r="F30" s="122" t="e">
        <f ca="1">C30/OFFSET(C30,2,0)</f>
        <v>#DIV/0!</v>
      </c>
      <c r="G30" s="122" t="e">
        <f t="shared" ref="G30:H30" ca="1" si="16">D30/OFFSET(D30,2,0)</f>
        <v>#DIV/0!</v>
      </c>
      <c r="H30" s="122" t="e">
        <f t="shared" ca="1" si="16"/>
        <v>#DIV/0!</v>
      </c>
      <c r="I30" s="105"/>
    </row>
    <row r="31" spans="1:9" s="3" customFormat="1" ht="15.6">
      <c r="A31" s="70"/>
      <c r="B31" s="201" t="s">
        <v>9</v>
      </c>
      <c r="C31" s="73"/>
      <c r="D31" s="73"/>
      <c r="E31" s="74">
        <f t="shared" si="5"/>
        <v>0</v>
      </c>
      <c r="F31" s="122" t="e">
        <f ca="1">C31/OFFSET(C31,1,0)</f>
        <v>#DIV/0!</v>
      </c>
      <c r="G31" s="122" t="e">
        <f t="shared" ref="G31:H31" ca="1" si="17">D31/OFFSET(D31,1,0)</f>
        <v>#DIV/0!</v>
      </c>
      <c r="H31" s="127" t="e">
        <f t="shared" ca="1" si="17"/>
        <v>#DIV/0!</v>
      </c>
      <c r="I31" s="103"/>
    </row>
    <row r="32" spans="1:9" s="3" customFormat="1">
      <c r="A32" s="70" t="s">
        <v>17</v>
      </c>
      <c r="B32" s="203" t="s">
        <v>18</v>
      </c>
      <c r="C32" s="74">
        <f>SUM(C28:C31)</f>
        <v>0</v>
      </c>
      <c r="D32" s="74">
        <f>SUM(D28:D31)</f>
        <v>0</v>
      </c>
      <c r="E32" s="74">
        <f t="shared" si="5"/>
        <v>0</v>
      </c>
      <c r="F32" s="2"/>
      <c r="G32" s="105"/>
      <c r="H32" s="105"/>
      <c r="I32" s="105"/>
    </row>
    <row r="33" spans="1:9" s="3" customFormat="1">
      <c r="A33" s="70" t="s">
        <v>19</v>
      </c>
      <c r="B33" s="205" t="s">
        <v>54</v>
      </c>
      <c r="C33" s="206">
        <f>C14+C20+C26+C32-C69-C60</f>
        <v>5934</v>
      </c>
      <c r="D33" s="206">
        <f>D14+D20+D26+D32-D69-D60</f>
        <v>6665</v>
      </c>
      <c r="E33" s="74">
        <f t="shared" si="5"/>
        <v>12599</v>
      </c>
      <c r="F33" s="101"/>
      <c r="G33" s="105"/>
      <c r="H33" s="105"/>
      <c r="I33" s="105"/>
    </row>
    <row r="34" spans="1:9" s="3" customFormat="1" ht="15.6">
      <c r="A34" s="75" t="s">
        <v>20</v>
      </c>
      <c r="B34" s="207" t="s">
        <v>21</v>
      </c>
      <c r="C34" s="76"/>
      <c r="D34" s="76"/>
      <c r="E34" s="74">
        <f t="shared" si="5"/>
        <v>0</v>
      </c>
      <c r="F34" s="101"/>
      <c r="G34" s="115"/>
      <c r="H34" s="133"/>
      <c r="I34" s="115"/>
    </row>
    <row r="35" spans="1:9" s="3" customFormat="1" ht="15.6">
      <c r="A35" s="70" t="s">
        <v>22</v>
      </c>
      <c r="B35" s="196" t="s">
        <v>23</v>
      </c>
      <c r="C35" s="68">
        <f>C33-C34</f>
        <v>5934</v>
      </c>
      <c r="D35" s="68">
        <f>D33-D34</f>
        <v>6665</v>
      </c>
      <c r="E35" s="74">
        <f t="shared" si="5"/>
        <v>12599</v>
      </c>
      <c r="F35" s="101"/>
      <c r="G35" s="134"/>
      <c r="H35" s="135"/>
      <c r="I35" s="134"/>
    </row>
    <row r="36" spans="1:9" s="3" customFormat="1" ht="16.2" thickBot="1">
      <c r="A36" s="77"/>
      <c r="B36" s="208"/>
      <c r="C36" s="73"/>
      <c r="D36" s="73"/>
      <c r="E36" s="74"/>
      <c r="F36" s="101"/>
      <c r="G36" s="126"/>
      <c r="H36" s="103"/>
      <c r="I36" s="115"/>
    </row>
    <row r="37" spans="1:9" s="3" customFormat="1" ht="13.8" thickTop="1">
      <c r="A37" s="79"/>
      <c r="B37" s="209"/>
      <c r="C37" s="73"/>
      <c r="D37" s="73"/>
      <c r="E37" s="74"/>
      <c r="F37" s="2"/>
      <c r="G37" s="105"/>
      <c r="H37" s="105"/>
      <c r="I37" s="105"/>
    </row>
    <row r="38" spans="1:9" s="3" customFormat="1" ht="15.6">
      <c r="A38" s="70"/>
      <c r="B38" s="196" t="s">
        <v>24</v>
      </c>
      <c r="C38" s="73"/>
      <c r="D38" s="73"/>
      <c r="E38" s="74"/>
      <c r="F38" s="101"/>
      <c r="G38" s="103"/>
      <c r="H38" s="115"/>
      <c r="I38" s="115"/>
    </row>
    <row r="39" spans="1:9" s="3" customFormat="1">
      <c r="A39" s="70"/>
      <c r="B39" s="201" t="s">
        <v>6</v>
      </c>
      <c r="C39" s="210">
        <v>1030</v>
      </c>
      <c r="D39" s="210">
        <v>693</v>
      </c>
      <c r="E39" s="74">
        <f t="shared" si="5"/>
        <v>1723</v>
      </c>
      <c r="F39" s="122">
        <f ca="1">C39/OFFSET(C39,4,0)</f>
        <v>1</v>
      </c>
      <c r="G39" s="122">
        <f t="shared" ref="G39:H39" ca="1" si="18">D39/OFFSET(D39,4,0)</f>
        <v>1</v>
      </c>
      <c r="H39" s="122">
        <f t="shared" ca="1" si="18"/>
        <v>1</v>
      </c>
      <c r="I39" s="105"/>
    </row>
    <row r="40" spans="1:9" s="3" customFormat="1">
      <c r="A40" s="70"/>
      <c r="B40" s="201" t="s">
        <v>7</v>
      </c>
      <c r="C40" s="210"/>
      <c r="D40" s="210"/>
      <c r="E40" s="74">
        <f t="shared" si="5"/>
        <v>0</v>
      </c>
      <c r="F40" s="122">
        <f ca="1">C40/OFFSET(C40,3,0)</f>
        <v>0</v>
      </c>
      <c r="G40" s="122">
        <f t="shared" ref="G40:H40" ca="1" si="19">D40/OFFSET(D40,3,0)</f>
        <v>0</v>
      </c>
      <c r="H40" s="122">
        <f t="shared" ca="1" si="19"/>
        <v>0</v>
      </c>
      <c r="I40" s="105"/>
    </row>
    <row r="41" spans="1:9" s="3" customFormat="1">
      <c r="A41" s="70"/>
      <c r="B41" s="201" t="s">
        <v>8</v>
      </c>
      <c r="C41" s="210"/>
      <c r="D41" s="210"/>
      <c r="E41" s="74">
        <f t="shared" si="5"/>
        <v>0</v>
      </c>
      <c r="F41" s="122">
        <f ca="1">C41/OFFSET(C41,2,0)</f>
        <v>0</v>
      </c>
      <c r="G41" s="122">
        <f t="shared" ref="G41:H41" ca="1" si="20">D41/OFFSET(D41,2,0)</f>
        <v>0</v>
      </c>
      <c r="H41" s="122">
        <f t="shared" ca="1" si="20"/>
        <v>0</v>
      </c>
      <c r="I41" s="105"/>
    </row>
    <row r="42" spans="1:9" s="3" customFormat="1">
      <c r="A42" s="70"/>
      <c r="B42" s="201" t="s">
        <v>9</v>
      </c>
      <c r="C42" s="210"/>
      <c r="D42" s="210"/>
      <c r="E42" s="74">
        <f t="shared" si="5"/>
        <v>0</v>
      </c>
      <c r="F42" s="122">
        <f ca="1">C42/OFFSET(C42,1,0)</f>
        <v>0</v>
      </c>
      <c r="G42" s="122">
        <f t="shared" ref="G42:H42" ca="1" si="21">D42/OFFSET(D42,1,0)</f>
        <v>0</v>
      </c>
      <c r="H42" s="127">
        <f t="shared" ca="1" si="21"/>
        <v>0</v>
      </c>
      <c r="I42" s="105"/>
    </row>
    <row r="43" spans="1:9" s="3" customFormat="1">
      <c r="A43" s="70" t="s">
        <v>25</v>
      </c>
      <c r="B43" s="203" t="s">
        <v>26</v>
      </c>
      <c r="C43" s="68">
        <f>SUM(C39:C42)</f>
        <v>1030</v>
      </c>
      <c r="D43" s="68">
        <f>SUM(D39:D42)</f>
        <v>693</v>
      </c>
      <c r="E43" s="74">
        <f t="shared" si="5"/>
        <v>1723</v>
      </c>
      <c r="F43" s="122"/>
      <c r="G43" s="122"/>
      <c r="H43" s="122"/>
      <c r="I43" s="105"/>
    </row>
    <row r="44" spans="1:9" s="3" customFormat="1">
      <c r="A44" s="70"/>
      <c r="B44" s="196"/>
      <c r="C44" s="73"/>
      <c r="D44" s="73"/>
      <c r="E44" s="74"/>
      <c r="F44" s="2"/>
      <c r="G44" s="105"/>
      <c r="H44" s="105"/>
      <c r="I44" s="105"/>
    </row>
    <row r="45" spans="1:9" s="3" customFormat="1">
      <c r="A45" s="70"/>
      <c r="B45" s="196" t="s">
        <v>60</v>
      </c>
      <c r="C45" s="73"/>
      <c r="D45" s="73"/>
      <c r="E45" s="74"/>
      <c r="F45" s="2"/>
      <c r="G45" s="105"/>
      <c r="H45" s="105"/>
      <c r="I45" s="105"/>
    </row>
    <row r="46" spans="1:9" s="3" customFormat="1">
      <c r="A46" s="70"/>
      <c r="B46" s="201" t="s">
        <v>6</v>
      </c>
      <c r="C46" s="211"/>
      <c r="D46" s="211"/>
      <c r="E46" s="74">
        <f t="shared" si="5"/>
        <v>0</v>
      </c>
      <c r="F46" s="122" t="e">
        <f ca="1">C46/OFFSET(C46,4,0)</f>
        <v>#DIV/0!</v>
      </c>
      <c r="G46" s="122" t="e">
        <f t="shared" ref="G46:H46" ca="1" si="22">D46/OFFSET(D46,4,0)</f>
        <v>#DIV/0!</v>
      </c>
      <c r="H46" s="122" t="e">
        <f t="shared" ca="1" si="22"/>
        <v>#DIV/0!</v>
      </c>
      <c r="I46" s="105"/>
    </row>
    <row r="47" spans="1:9" s="3" customFormat="1">
      <c r="A47" s="70"/>
      <c r="B47" s="201" t="s">
        <v>7</v>
      </c>
      <c r="C47" s="211"/>
      <c r="D47" s="211"/>
      <c r="E47" s="74">
        <f t="shared" si="5"/>
        <v>0</v>
      </c>
      <c r="F47" s="122" t="e">
        <f ca="1">C47/OFFSET(C47,3,0)</f>
        <v>#DIV/0!</v>
      </c>
      <c r="G47" s="122" t="e">
        <f t="shared" ref="G47:H47" ca="1" si="23">D47/OFFSET(D47,3,0)</f>
        <v>#DIV/0!</v>
      </c>
      <c r="H47" s="122" t="e">
        <f t="shared" ca="1" si="23"/>
        <v>#DIV/0!</v>
      </c>
      <c r="I47" s="105"/>
    </row>
    <row r="48" spans="1:9" s="3" customFormat="1">
      <c r="A48" s="70"/>
      <c r="B48" s="201" t="s">
        <v>8</v>
      </c>
      <c r="C48" s="211"/>
      <c r="D48" s="211"/>
      <c r="E48" s="74">
        <f t="shared" si="5"/>
        <v>0</v>
      </c>
      <c r="F48" s="122" t="e">
        <f ca="1">C48/OFFSET(C48,2,0)</f>
        <v>#DIV/0!</v>
      </c>
      <c r="G48" s="122" t="e">
        <f t="shared" ref="G48:H48" ca="1" si="24">D48/OFFSET(D48,2,0)</f>
        <v>#DIV/0!</v>
      </c>
      <c r="H48" s="122" t="e">
        <f t="shared" ca="1" si="24"/>
        <v>#DIV/0!</v>
      </c>
      <c r="I48" s="105"/>
    </row>
    <row r="49" spans="1:9" s="3" customFormat="1" ht="14.4">
      <c r="A49" s="70"/>
      <c r="B49" s="201" t="s">
        <v>9</v>
      </c>
      <c r="C49" s="211"/>
      <c r="D49" s="211"/>
      <c r="E49" s="74">
        <f t="shared" si="5"/>
        <v>0</v>
      </c>
      <c r="F49" s="122" t="e">
        <f ca="1">C49/OFFSET(C49,1,0)</f>
        <v>#DIV/0!</v>
      </c>
      <c r="G49" s="122" t="e">
        <f t="shared" ref="G49:H49" ca="1" si="25">D49/OFFSET(D49,1,0)</f>
        <v>#DIV/0!</v>
      </c>
      <c r="H49" s="127" t="e">
        <f t="shared" ca="1" si="25"/>
        <v>#DIV/0!</v>
      </c>
      <c r="I49" s="142"/>
    </row>
    <row r="50" spans="1:9" s="3" customFormat="1">
      <c r="A50" s="70" t="s">
        <v>27</v>
      </c>
      <c r="B50" s="196" t="s">
        <v>28</v>
      </c>
      <c r="C50" s="68">
        <f>SUM(C46:C49)</f>
        <v>0</v>
      </c>
      <c r="D50" s="68">
        <f>SUM(D46:D49)</f>
        <v>0</v>
      </c>
      <c r="E50" s="74">
        <f t="shared" si="5"/>
        <v>0</v>
      </c>
      <c r="F50" s="56"/>
      <c r="G50" s="56"/>
      <c r="H50" s="56"/>
      <c r="I50" s="105"/>
    </row>
    <row r="51" spans="1:9" s="3" customFormat="1" ht="14.4">
      <c r="A51" s="70"/>
      <c r="B51" s="212" t="s">
        <v>110</v>
      </c>
      <c r="C51" s="73"/>
      <c r="D51" s="73"/>
      <c r="E51" s="74"/>
      <c r="F51" s="101"/>
      <c r="G51" s="142"/>
      <c r="H51" s="143"/>
      <c r="I51" s="144"/>
    </row>
    <row r="52" spans="1:9" s="3" customFormat="1" ht="15.6">
      <c r="A52" s="70"/>
      <c r="B52" s="212" t="s">
        <v>111</v>
      </c>
      <c r="C52" s="73"/>
      <c r="D52" s="73"/>
      <c r="E52" s="74"/>
      <c r="F52" s="2"/>
      <c r="G52" s="145"/>
      <c r="H52" s="144"/>
      <c r="I52" s="146"/>
    </row>
    <row r="53" spans="1:9" s="3" customFormat="1" ht="14.4">
      <c r="A53" s="70"/>
      <c r="B53" s="212" t="s">
        <v>112</v>
      </c>
      <c r="C53" s="213"/>
      <c r="D53" s="213"/>
      <c r="E53" s="74">
        <f t="shared" si="5"/>
        <v>0</v>
      </c>
      <c r="F53" s="122" t="e">
        <f ca="1">C53/OFFSET(C53,4,0)</f>
        <v>#DIV/0!</v>
      </c>
      <c r="G53" s="122">
        <f t="shared" ref="G53:H53" ca="1" si="26">D53/OFFSET(D53,4,0)</f>
        <v>0</v>
      </c>
      <c r="H53" s="122">
        <f t="shared" ca="1" si="26"/>
        <v>0</v>
      </c>
      <c r="I53" s="142"/>
    </row>
    <row r="54" spans="1:9" s="3" customFormat="1" ht="14.4">
      <c r="A54" s="70"/>
      <c r="B54" s="212" t="s">
        <v>113</v>
      </c>
      <c r="C54" s="73"/>
      <c r="D54" s="73"/>
      <c r="E54" s="74">
        <f t="shared" si="5"/>
        <v>0</v>
      </c>
      <c r="F54" s="122" t="e">
        <f ca="1">C54/OFFSET(C54,3,0)</f>
        <v>#DIV/0!</v>
      </c>
      <c r="G54" s="122">
        <f t="shared" ref="G54:H54" ca="1" si="27">D54/OFFSET(D54,3,0)</f>
        <v>0</v>
      </c>
      <c r="H54" s="122">
        <f t="shared" ca="1" si="27"/>
        <v>0</v>
      </c>
      <c r="I54" s="105"/>
    </row>
    <row r="55" spans="1:9" s="3" customFormat="1" ht="14.4">
      <c r="A55" s="70"/>
      <c r="B55" s="2" t="s">
        <v>114</v>
      </c>
      <c r="C55" s="73"/>
      <c r="D55" s="73"/>
      <c r="E55" s="74">
        <f t="shared" si="5"/>
        <v>0</v>
      </c>
      <c r="F55" s="122" t="e">
        <f ca="1">C55/OFFSET(C55,2,0)</f>
        <v>#DIV/0!</v>
      </c>
      <c r="G55" s="122">
        <f t="shared" ref="G55:H55" ca="1" si="28">D55/OFFSET(D55,2,0)</f>
        <v>0</v>
      </c>
      <c r="H55" s="122">
        <f t="shared" ca="1" si="28"/>
        <v>0</v>
      </c>
      <c r="I55" s="148"/>
    </row>
    <row r="56" spans="1:9" s="3" customFormat="1" ht="14.4">
      <c r="A56" s="70"/>
      <c r="B56" s="212" t="s">
        <v>115</v>
      </c>
      <c r="C56" s="214">
        <v>0</v>
      </c>
      <c r="D56" s="214">
        <v>1</v>
      </c>
      <c r="E56" s="74">
        <f t="shared" si="5"/>
        <v>1</v>
      </c>
      <c r="F56" s="122" t="e">
        <f ca="1">C56/OFFSET(C56,1,0)</f>
        <v>#DIV/0!</v>
      </c>
      <c r="G56" s="122">
        <f t="shared" ref="G56:H56" ca="1" si="29">D56/OFFSET(D56,1,0)</f>
        <v>1</v>
      </c>
      <c r="H56" s="127">
        <f t="shared" ca="1" si="29"/>
        <v>1</v>
      </c>
      <c r="I56" s="105"/>
    </row>
    <row r="57" spans="1:9" s="3" customFormat="1" ht="14.4">
      <c r="A57" s="70" t="s">
        <v>29</v>
      </c>
      <c r="B57" s="212" t="s">
        <v>116</v>
      </c>
      <c r="C57" s="68">
        <f>SUM(C52:C56)</f>
        <v>0</v>
      </c>
      <c r="D57" s="68">
        <f>SUM(D52:D56)</f>
        <v>1</v>
      </c>
      <c r="E57" s="74">
        <f t="shared" si="5"/>
        <v>1</v>
      </c>
      <c r="F57" s="56"/>
      <c r="G57" s="56"/>
      <c r="H57" s="56"/>
      <c r="I57" s="105"/>
    </row>
    <row r="58" spans="1:9" s="3" customFormat="1">
      <c r="A58" s="70"/>
      <c r="B58" s="196"/>
      <c r="C58" s="73"/>
      <c r="D58" s="73"/>
      <c r="E58" s="74"/>
      <c r="F58" s="2"/>
      <c r="G58" s="105"/>
      <c r="H58" s="105"/>
      <c r="I58" s="105"/>
    </row>
    <row r="59" spans="1:9" s="3" customFormat="1">
      <c r="A59" s="215" t="s">
        <v>72</v>
      </c>
      <c r="B59" s="196" t="s">
        <v>31</v>
      </c>
      <c r="C59" s="216">
        <v>1844</v>
      </c>
      <c r="D59" s="216">
        <v>144</v>
      </c>
      <c r="E59" s="74">
        <f t="shared" si="5"/>
        <v>1988</v>
      </c>
      <c r="F59" s="2"/>
      <c r="G59" s="105"/>
      <c r="H59" s="105"/>
      <c r="I59" s="105"/>
    </row>
    <row r="60" spans="1:9" s="3" customFormat="1" ht="14.4">
      <c r="A60" s="215" t="s">
        <v>73</v>
      </c>
      <c r="B60" s="217" t="s">
        <v>117</v>
      </c>
      <c r="C60" s="218">
        <v>7</v>
      </c>
      <c r="D60" s="218">
        <v>2</v>
      </c>
      <c r="E60" s="74">
        <f t="shared" si="5"/>
        <v>9</v>
      </c>
      <c r="F60" s="2"/>
      <c r="G60" s="105"/>
      <c r="H60" s="105"/>
      <c r="I60" s="105"/>
    </row>
    <row r="61" spans="1:9" s="3" customFormat="1" ht="14.4">
      <c r="A61" s="195"/>
      <c r="B61" s="217" t="s">
        <v>118</v>
      </c>
      <c r="C61" s="219"/>
      <c r="D61" s="219"/>
      <c r="E61" s="74"/>
      <c r="F61" s="2"/>
      <c r="G61" s="105"/>
      <c r="H61" s="143"/>
      <c r="I61" s="142"/>
    </row>
    <row r="62" spans="1:9" s="3" customFormat="1" ht="14.4">
      <c r="A62" s="70" t="s">
        <v>33</v>
      </c>
      <c r="B62" s="220" t="s">
        <v>119</v>
      </c>
      <c r="C62" s="221">
        <v>2586</v>
      </c>
      <c r="D62" s="221">
        <v>5514</v>
      </c>
      <c r="E62" s="74">
        <f t="shared" si="5"/>
        <v>8100</v>
      </c>
      <c r="F62" s="122">
        <f ca="1">C62/OFFSET(C62,4,0)</f>
        <v>0.99768518518518523</v>
      </c>
      <c r="G62" s="122">
        <f t="shared" ref="G62:H62" ca="1" si="30">D62/OFFSET(D62,4,0)</f>
        <v>0.9969264147532092</v>
      </c>
      <c r="H62" s="122">
        <f t="shared" ca="1" si="30"/>
        <v>0.99716853379293369</v>
      </c>
      <c r="I62" s="145"/>
    </row>
    <row r="63" spans="1:9" s="3" customFormat="1">
      <c r="A63" s="70" t="s">
        <v>35</v>
      </c>
      <c r="B63" s="220" t="s">
        <v>36</v>
      </c>
      <c r="C63" s="221">
        <v>0</v>
      </c>
      <c r="D63" s="221">
        <v>0</v>
      </c>
      <c r="E63" s="74">
        <f t="shared" si="5"/>
        <v>0</v>
      </c>
      <c r="F63" s="122">
        <f ca="1">C63/OFFSET(C63,3,0)</f>
        <v>0</v>
      </c>
      <c r="G63" s="122">
        <f t="shared" ref="G63:H63" ca="1" si="31">D63/OFFSET(D63,3,0)</f>
        <v>0</v>
      </c>
      <c r="H63" s="122">
        <f t="shared" ca="1" si="31"/>
        <v>0</v>
      </c>
      <c r="I63" s="105"/>
    </row>
    <row r="64" spans="1:9" s="3" customFormat="1">
      <c r="A64" s="70" t="s">
        <v>37</v>
      </c>
      <c r="B64" s="220" t="s">
        <v>38</v>
      </c>
      <c r="C64" s="221">
        <v>0</v>
      </c>
      <c r="D64" s="221">
        <v>1</v>
      </c>
      <c r="E64" s="74">
        <f t="shared" si="5"/>
        <v>1</v>
      </c>
      <c r="F64" s="122">
        <f ca="1">C64/OFFSET(C64,2,0)</f>
        <v>0</v>
      </c>
      <c r="G64" s="122">
        <f t="shared" ref="G64:H64" ca="1" si="32">D64/OFFSET(D64,2,0)</f>
        <v>1.8079913216416561E-4</v>
      </c>
      <c r="H64" s="122">
        <f t="shared" ca="1" si="32"/>
        <v>1.2310722639418935E-4</v>
      </c>
    </row>
    <row r="65" spans="1:9" s="3" customFormat="1">
      <c r="A65" s="70" t="s">
        <v>39</v>
      </c>
      <c r="B65" s="220" t="s">
        <v>40</v>
      </c>
      <c r="C65" s="221">
        <v>0</v>
      </c>
      <c r="D65" s="221">
        <v>8</v>
      </c>
      <c r="E65" s="74">
        <f t="shared" si="5"/>
        <v>8</v>
      </c>
      <c r="F65" s="122">
        <f ca="1">C65/OFFSET(C65,1,0)</f>
        <v>0</v>
      </c>
      <c r="G65" s="122">
        <f t="shared" ref="G65:H65" ca="1" si="33">D65/OFFSET(D65,1,0)</f>
        <v>1.4463930573133249E-3</v>
      </c>
      <c r="H65" s="127">
        <f t="shared" ca="1" si="33"/>
        <v>9.8485781115351481E-4</v>
      </c>
    </row>
    <row r="66" spans="1:9" s="3" customFormat="1">
      <c r="A66" s="70" t="s">
        <v>41</v>
      </c>
      <c r="B66" s="205" t="s">
        <v>55</v>
      </c>
      <c r="C66" s="222">
        <f>SUM(C61:C65)+C57+C67</f>
        <v>2592</v>
      </c>
      <c r="D66" s="222">
        <f>SUM(D61:D65)+D57+D67</f>
        <v>5531</v>
      </c>
      <c r="E66" s="74">
        <f t="shared" si="5"/>
        <v>8123</v>
      </c>
      <c r="F66" s="122">
        <f>C66/C33</f>
        <v>0.43680485338725988</v>
      </c>
      <c r="G66" s="122">
        <f t="shared" ref="G66:H66" si="34">D66/D33</f>
        <v>0.82985746436609154</v>
      </c>
      <c r="H66" s="122">
        <f t="shared" si="34"/>
        <v>0.64473370902452576</v>
      </c>
      <c r="I66" s="101" t="s">
        <v>120</v>
      </c>
    </row>
    <row r="67" spans="1:9" s="3" customFormat="1" ht="14.4">
      <c r="A67" s="75" t="s">
        <v>42</v>
      </c>
      <c r="B67" s="207" t="s">
        <v>21</v>
      </c>
      <c r="C67" s="219">
        <v>6</v>
      </c>
      <c r="D67" s="219">
        <v>7</v>
      </c>
      <c r="E67" s="74">
        <f t="shared" si="5"/>
        <v>13</v>
      </c>
      <c r="F67" s="2"/>
      <c r="G67" s="105"/>
      <c r="H67" s="105"/>
    </row>
    <row r="68" spans="1:9" s="3" customFormat="1" ht="14.4">
      <c r="A68" s="70" t="s">
        <v>43</v>
      </c>
      <c r="B68" s="196" t="s">
        <v>44</v>
      </c>
      <c r="C68" s="68">
        <f>C66-C67</f>
        <v>2586</v>
      </c>
      <c r="D68" s="68">
        <f>D66-D67</f>
        <v>5524</v>
      </c>
      <c r="E68" s="74">
        <f t="shared" si="5"/>
        <v>8110</v>
      </c>
      <c r="F68" s="2"/>
      <c r="G68" s="144"/>
      <c r="H68" s="156"/>
    </row>
    <row r="69" spans="1:9" s="3" customFormat="1" ht="14.4">
      <c r="A69" s="70"/>
      <c r="B69" s="2" t="s">
        <v>121</v>
      </c>
      <c r="C69" s="219">
        <v>1733</v>
      </c>
      <c r="D69" s="219">
        <v>1363</v>
      </c>
      <c r="E69" s="74">
        <f t="shared" si="5"/>
        <v>3096</v>
      </c>
      <c r="F69" s="2"/>
      <c r="G69" s="105"/>
      <c r="H69" s="105"/>
    </row>
    <row r="70" spans="1:9" s="3" customFormat="1" ht="14.4">
      <c r="A70" s="70" t="s">
        <v>45</v>
      </c>
      <c r="B70" s="196" t="s">
        <v>46</v>
      </c>
      <c r="C70" s="72">
        <f>C43+C50+C59+C68</f>
        <v>5460</v>
      </c>
      <c r="D70" s="72">
        <f>D43+D50+D59+D68</f>
        <v>6361</v>
      </c>
      <c r="E70" s="74">
        <f t="shared" si="5"/>
        <v>11821</v>
      </c>
      <c r="F70" s="2"/>
      <c r="G70" s="157"/>
      <c r="H70" s="145"/>
    </row>
    <row r="71" spans="1:9" s="3" customFormat="1">
      <c r="A71" s="70"/>
      <c r="B71" s="220"/>
      <c r="C71" s="73"/>
      <c r="D71" s="73"/>
      <c r="E71" s="74"/>
      <c r="F71" s="2"/>
      <c r="G71" s="105"/>
      <c r="H71" s="105"/>
    </row>
    <row r="72" spans="1:9" s="3" customFormat="1" ht="14.4">
      <c r="A72" s="70" t="s">
        <v>47</v>
      </c>
      <c r="B72" s="196" t="s">
        <v>48</v>
      </c>
      <c r="C72" s="68">
        <v>24</v>
      </c>
      <c r="D72" s="68">
        <v>47</v>
      </c>
      <c r="E72" s="74">
        <f t="shared" si="5"/>
        <v>71</v>
      </c>
      <c r="F72" s="101"/>
      <c r="G72" s="159"/>
      <c r="H72" s="160"/>
    </row>
    <row r="73" spans="1:9" s="3" customFormat="1" ht="14.4">
      <c r="A73" s="70"/>
      <c r="B73" s="212" t="s">
        <v>122</v>
      </c>
      <c r="C73" s="219">
        <v>111</v>
      </c>
      <c r="D73" s="219">
        <v>116</v>
      </c>
      <c r="E73" s="74">
        <f t="shared" si="5"/>
        <v>227</v>
      </c>
      <c r="F73" s="2"/>
      <c r="G73" s="105"/>
      <c r="H73" s="105"/>
      <c r="I73" s="105"/>
    </row>
    <row r="74" spans="1:9" s="3" customFormat="1">
      <c r="A74" s="70" t="s">
        <v>49</v>
      </c>
      <c r="B74" s="196" t="s">
        <v>50</v>
      </c>
      <c r="C74" s="72">
        <f>SUM(C70:C73)+C67</f>
        <v>5601</v>
      </c>
      <c r="D74" s="72">
        <f>SUM(D70:D73)+D67</f>
        <v>6531</v>
      </c>
      <c r="E74" s="74">
        <f>D74+C74</f>
        <v>12132</v>
      </c>
      <c r="F74" s="2"/>
      <c r="G74" s="105"/>
      <c r="H74" s="105"/>
      <c r="I74" s="105"/>
    </row>
    <row r="75" spans="1:9" s="3" customFormat="1">
      <c r="A75" s="70"/>
      <c r="B75" s="233" t="s">
        <v>128</v>
      </c>
      <c r="C75" s="258">
        <f>C60</f>
        <v>7</v>
      </c>
      <c r="D75" s="258">
        <f>D60</f>
        <v>2</v>
      </c>
      <c r="E75" s="71">
        <f>D75+C75</f>
        <v>9</v>
      </c>
      <c r="F75" s="2"/>
      <c r="G75" s="105"/>
      <c r="H75" s="105"/>
      <c r="I75" s="105"/>
    </row>
    <row r="76" spans="1:9" s="3" customFormat="1" ht="13.8" thickBot="1">
      <c r="A76" s="81" t="s">
        <v>51</v>
      </c>
      <c r="B76" s="223" t="s">
        <v>64</v>
      </c>
      <c r="C76" s="224">
        <v>192</v>
      </c>
      <c r="D76" s="225">
        <v>259</v>
      </c>
      <c r="E76" s="74">
        <f>D76+C76</f>
        <v>451</v>
      </c>
      <c r="F76" s="2"/>
      <c r="G76" s="105"/>
      <c r="H76" s="105"/>
      <c r="I76" s="105"/>
    </row>
    <row r="77" spans="1:9" s="3" customFormat="1" ht="30.75" customHeight="1">
      <c r="A77" s="82" t="s">
        <v>56</v>
      </c>
      <c r="B77" s="83"/>
      <c r="C77" s="84">
        <f>C6+C33-C67-C74</f>
        <v>645</v>
      </c>
      <c r="D77" s="84">
        <f>D6+D33-D67-D74</f>
        <v>302</v>
      </c>
      <c r="E77" s="226">
        <f>D77+C77</f>
        <v>947</v>
      </c>
      <c r="F77" s="2"/>
      <c r="G77" s="105"/>
      <c r="H77" s="105"/>
      <c r="I77" s="105"/>
    </row>
    <row r="78" spans="1:9" s="3" customFormat="1" ht="16.2" customHeight="1">
      <c r="A78" s="86"/>
      <c r="B78" s="227" t="s">
        <v>67</v>
      </c>
      <c r="C78" s="228">
        <f>(C43+C57+C59)/(C43+C57+C59+C68)</f>
        <v>0.52637362637362639</v>
      </c>
      <c r="D78" s="228">
        <f t="shared" ref="D78:E78" si="35">(D43+D57+D59)/(D43+D57+D59+D68)</f>
        <v>0.13171958503615216</v>
      </c>
      <c r="E78" s="228">
        <f t="shared" si="35"/>
        <v>0.31399086448993402</v>
      </c>
      <c r="F78" s="168"/>
      <c r="G78" s="105"/>
      <c r="H78" s="105"/>
      <c r="I78" s="105"/>
    </row>
    <row r="79" spans="1:9" s="3" customFormat="1" ht="16.2" customHeight="1">
      <c r="A79" s="86"/>
      <c r="B79" s="227" t="s">
        <v>68</v>
      </c>
      <c r="C79" s="228">
        <f>(C43+C57+C59)/(C43+C57+C59+C69+C72+C67)</f>
        <v>0.6197972827259004</v>
      </c>
      <c r="D79" s="228">
        <f>(D43+D57+D59)/(D43+D57+D59+D68+D72+D67)</f>
        <v>0.13061097256857856</v>
      </c>
      <c r="E79" s="228">
        <f t="shared" ref="E79" si="36">(E43+E57+E59)/(E43+E57+E59+E69+E72+E67)</f>
        <v>0.53859547301218802</v>
      </c>
      <c r="F79" s="2"/>
      <c r="G79" s="105"/>
      <c r="H79" s="105"/>
      <c r="I79" s="105"/>
    </row>
    <row r="80" spans="1:9" ht="16.2" customHeight="1">
      <c r="A80" s="86"/>
      <c r="B80" s="227" t="s">
        <v>70</v>
      </c>
      <c r="C80" s="228">
        <f>C59/C35</f>
        <v>0.31075160094371418</v>
      </c>
      <c r="D80" s="228">
        <f t="shared" ref="D80:E80" si="37">D59/D35</f>
        <v>2.1605401350337585E-2</v>
      </c>
      <c r="E80" s="228">
        <f t="shared" si="37"/>
        <v>0.15779030081752521</v>
      </c>
    </row>
    <row r="81" spans="1:11" ht="16.2" customHeight="1">
      <c r="A81" s="86"/>
      <c r="B81" s="227" t="s">
        <v>69</v>
      </c>
      <c r="C81" s="228">
        <f>D66/E66</f>
        <v>0.68090606918626129</v>
      </c>
      <c r="D81" s="228"/>
      <c r="E81" s="228"/>
    </row>
    <row r="82" spans="1:11" ht="16.2" customHeight="1">
      <c r="A82" s="86"/>
      <c r="B82" s="227" t="s">
        <v>88</v>
      </c>
      <c r="C82" s="95">
        <f>C20/C35</f>
        <v>0</v>
      </c>
      <c r="D82" s="95">
        <f t="shared" ref="D82:E82" si="38">D20/D35</f>
        <v>0</v>
      </c>
      <c r="E82" s="95">
        <f t="shared" si="38"/>
        <v>0</v>
      </c>
    </row>
    <row r="83" spans="1:11" ht="82.2" customHeight="1">
      <c r="A83" s="89" t="s">
        <v>57</v>
      </c>
      <c r="B83" s="90"/>
      <c r="C83" s="90"/>
      <c r="D83" s="90"/>
      <c r="E83" s="90"/>
    </row>
    <row r="84" spans="1:11">
      <c r="A84" s="91"/>
    </row>
    <row r="85" spans="1:11" s="172" customFormat="1" ht="19.5" customHeight="1">
      <c r="A85" s="92" t="s">
        <v>62</v>
      </c>
      <c r="B85" s="229"/>
      <c r="C85" s="93"/>
      <c r="D85" s="93"/>
      <c r="E85" s="93"/>
      <c r="F85" s="2"/>
      <c r="G85" s="105"/>
      <c r="H85" s="105"/>
      <c r="I85" s="105"/>
      <c r="J85" s="5"/>
      <c r="K85" s="5"/>
    </row>
    <row r="86" spans="1:11" s="172" customFormat="1" ht="19.5" customHeight="1">
      <c r="A86" s="92"/>
      <c r="B86" s="229"/>
      <c r="C86" s="93"/>
      <c r="D86" s="93"/>
      <c r="E86" s="93"/>
      <c r="F86" s="2"/>
      <c r="G86" s="105"/>
      <c r="H86" s="105"/>
      <c r="I86" s="105"/>
      <c r="J86" s="5"/>
      <c r="K86" s="5"/>
    </row>
    <row r="87" spans="1:11" s="172" customFormat="1" ht="19.5" customHeight="1">
      <c r="A87" s="92"/>
      <c r="B87" s="229"/>
      <c r="C87" s="93"/>
      <c r="D87" s="93"/>
      <c r="E87" s="93"/>
      <c r="F87" s="2"/>
      <c r="G87" s="105"/>
      <c r="H87" s="105"/>
      <c r="I87" s="105"/>
      <c r="J87" s="5"/>
      <c r="K87" s="5"/>
    </row>
    <row r="88" spans="1:11" s="172" customFormat="1" ht="19.5" customHeight="1">
      <c r="A88" s="92"/>
      <c r="B88" s="229"/>
      <c r="C88" s="93"/>
      <c r="D88" s="93"/>
      <c r="E88" s="93"/>
      <c r="F88" s="2"/>
      <c r="G88" s="105"/>
      <c r="H88" s="105"/>
      <c r="I88" s="105"/>
      <c r="J88" s="5"/>
      <c r="K88" s="5"/>
    </row>
    <row r="89" spans="1:11" s="172" customFormat="1" ht="19.5" customHeight="1">
      <c r="A89" s="92"/>
      <c r="B89" s="229"/>
      <c r="C89" s="93"/>
      <c r="D89" s="93"/>
      <c r="E89" s="93"/>
      <c r="F89" s="2"/>
      <c r="G89" s="105"/>
      <c r="H89" s="105"/>
      <c r="I89" s="105"/>
      <c r="J89" s="5"/>
      <c r="K89" s="5"/>
    </row>
    <row r="90" spans="1:11" s="172" customFormat="1" ht="19.5" customHeight="1">
      <c r="A90" s="92"/>
      <c r="B90" s="229"/>
      <c r="C90" s="93"/>
      <c r="D90" s="93"/>
      <c r="E90" s="93"/>
      <c r="F90" s="2"/>
      <c r="G90" s="105"/>
      <c r="H90" s="105"/>
      <c r="I90" s="105"/>
      <c r="J90" s="5"/>
      <c r="K90" s="5"/>
    </row>
    <row r="91" spans="1:11" s="172" customFormat="1" ht="19.5" customHeight="1">
      <c r="A91" s="92"/>
      <c r="B91" s="229"/>
      <c r="C91" s="93"/>
      <c r="D91" s="93"/>
      <c r="E91" s="93"/>
      <c r="F91" s="2"/>
      <c r="G91" s="105"/>
      <c r="H91" s="105"/>
      <c r="I91" s="105"/>
      <c r="J91" s="5"/>
      <c r="K91" s="5"/>
    </row>
    <row r="92" spans="1:11" s="172" customFormat="1" ht="19.5" customHeight="1">
      <c r="A92" s="92"/>
      <c r="B92" s="230" t="s">
        <v>65</v>
      </c>
      <c r="C92" s="93">
        <f>(C74-C68)/C74</f>
        <v>0.53829673272629885</v>
      </c>
      <c r="D92" s="1" t="s">
        <v>66</v>
      </c>
      <c r="E92" s="93">
        <f>(D74-D68)/D74</f>
        <v>0.15418772010411883</v>
      </c>
      <c r="F92" s="2"/>
      <c r="G92" s="105"/>
      <c r="H92" s="105"/>
      <c r="I92" s="105"/>
      <c r="J92" s="5"/>
      <c r="K92" s="5"/>
    </row>
    <row r="93" spans="1:11" ht="68.25" customHeight="1">
      <c r="A93" s="94" t="s">
        <v>52</v>
      </c>
      <c r="B93" s="94"/>
      <c r="C93" s="94"/>
      <c r="D93" s="94"/>
      <c r="E93" s="94"/>
    </row>
    <row r="94" spans="1:11" ht="25.5" customHeight="1"/>
    <row r="95" spans="1:11" ht="18.75" customHeight="1">
      <c r="A95" s="94" t="s">
        <v>53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
  <sheetViews>
    <sheetView topLeftCell="A57" workbookViewId="0">
      <selection activeCell="A75" sqref="A75:XFD75"/>
    </sheetView>
  </sheetViews>
  <sheetFormatPr defaultRowHeight="13.2"/>
  <cols>
    <col min="1" max="1" width="3.33203125" style="59" customWidth="1"/>
    <col min="2" max="2" width="28.6640625" style="60" customWidth="1"/>
    <col min="3" max="5" width="6.21875" style="59" customWidth="1"/>
    <col min="6" max="6" width="6.21875" style="2" customWidth="1"/>
    <col min="7" max="8" width="6.21875" style="105" customWidth="1"/>
    <col min="9" max="9" width="8.109375" style="105" customWidth="1"/>
    <col min="10" max="10" width="3" style="3" customWidth="1"/>
    <col min="11" max="11" width="8.88671875" style="3"/>
    <col min="12" max="16384" width="8.88671875" style="56"/>
  </cols>
  <sheetData>
    <row r="1" spans="1:9" s="3" customFormat="1">
      <c r="A1" s="59"/>
      <c r="B1" s="193" t="s">
        <v>89</v>
      </c>
      <c r="C1" s="59" t="s">
        <v>108</v>
      </c>
      <c r="D1" s="59"/>
      <c r="E1" s="59"/>
      <c r="F1" s="2" t="s">
        <v>90</v>
      </c>
      <c r="G1" s="99"/>
      <c r="H1" s="100"/>
      <c r="I1" s="100"/>
    </row>
    <row r="2" spans="1:9" s="3" customFormat="1" ht="15.6">
      <c r="A2" s="59"/>
      <c r="B2" s="2" t="s">
        <v>123</v>
      </c>
      <c r="C2" s="59"/>
      <c r="D2" s="59"/>
      <c r="E2" s="59"/>
      <c r="F2" s="101" t="s">
        <v>92</v>
      </c>
      <c r="G2" s="102"/>
      <c r="H2" s="103"/>
      <c r="I2" s="103"/>
    </row>
    <row r="3" spans="1:9" s="3" customFormat="1" ht="13.8" thickBot="1">
      <c r="A3" s="62"/>
      <c r="B3" s="60"/>
      <c r="C3" s="59"/>
      <c r="D3" s="59"/>
      <c r="E3" s="59"/>
      <c r="F3" s="2"/>
      <c r="G3" s="105"/>
      <c r="H3" s="105"/>
      <c r="I3" s="105"/>
    </row>
    <row r="4" spans="1:9" s="3" customFormat="1">
      <c r="A4" s="63"/>
      <c r="B4" s="194"/>
      <c r="C4" s="195" t="s">
        <v>0</v>
      </c>
      <c r="D4" s="195" t="s">
        <v>1</v>
      </c>
      <c r="E4" s="195" t="s">
        <v>2</v>
      </c>
      <c r="F4" s="2"/>
      <c r="G4" s="105"/>
      <c r="H4" s="105"/>
      <c r="I4" s="105"/>
    </row>
    <row r="5" spans="1:9" s="3" customFormat="1">
      <c r="A5" s="67"/>
      <c r="B5" s="196"/>
      <c r="C5" s="68"/>
      <c r="D5" s="68"/>
      <c r="E5" s="68"/>
      <c r="F5" s="4"/>
      <c r="G5" s="105"/>
      <c r="H5" s="105"/>
      <c r="I5" s="105"/>
    </row>
    <row r="6" spans="1:9" s="3" customFormat="1" ht="15.6">
      <c r="A6" s="70" t="s">
        <v>3</v>
      </c>
      <c r="B6" s="196" t="s">
        <v>63</v>
      </c>
      <c r="C6" s="197">
        <v>192</v>
      </c>
      <c r="D6" s="197">
        <v>259</v>
      </c>
      <c r="E6" s="74"/>
      <c r="F6" s="101"/>
      <c r="G6" s="115"/>
      <c r="H6" s="103"/>
      <c r="I6" s="103"/>
    </row>
    <row r="7" spans="1:9" s="3" customFormat="1" ht="15.6">
      <c r="A7" s="70"/>
      <c r="B7" s="196"/>
      <c r="C7" s="198"/>
      <c r="D7" s="198"/>
      <c r="E7" s="74"/>
      <c r="F7" s="101"/>
      <c r="G7" s="115"/>
      <c r="H7" s="115"/>
      <c r="I7" s="103"/>
    </row>
    <row r="8" spans="1:9" s="3" customFormat="1" ht="15.6">
      <c r="A8" s="70"/>
      <c r="B8" s="196" t="s">
        <v>4</v>
      </c>
      <c r="C8" s="198"/>
      <c r="D8" s="198"/>
      <c r="E8" s="74"/>
      <c r="F8" s="101"/>
      <c r="G8" s="115"/>
      <c r="H8" s="103"/>
      <c r="I8" s="115"/>
    </row>
    <row r="9" spans="1:9" s="3" customFormat="1" ht="15.6">
      <c r="A9" s="70"/>
      <c r="B9" s="199" t="s">
        <v>5</v>
      </c>
      <c r="C9" s="200"/>
      <c r="D9" s="200"/>
      <c r="E9" s="74"/>
      <c r="F9" s="2"/>
      <c r="G9" s="115"/>
      <c r="H9" s="119"/>
      <c r="I9" s="103"/>
    </row>
    <row r="10" spans="1:9" s="3" customFormat="1" ht="15.6">
      <c r="A10" s="70"/>
      <c r="B10" s="201" t="s">
        <v>6</v>
      </c>
      <c r="C10" s="202">
        <v>12211</v>
      </c>
      <c r="D10" s="202">
        <v>7750</v>
      </c>
      <c r="E10" s="74">
        <f>D10+C10</f>
        <v>19961</v>
      </c>
      <c r="F10" s="122">
        <f ca="1">C10/OFFSET(C10,4,0)</f>
        <v>1</v>
      </c>
      <c r="G10" s="122">
        <f t="shared" ref="G10:H10" ca="1" si="0">D10/OFFSET(D10,4,0)</f>
        <v>1</v>
      </c>
      <c r="H10" s="122">
        <f t="shared" ca="1" si="0"/>
        <v>1</v>
      </c>
      <c r="I10" s="103"/>
    </row>
    <row r="11" spans="1:9" s="3" customFormat="1">
      <c r="A11" s="70"/>
      <c r="B11" s="201" t="s">
        <v>7</v>
      </c>
      <c r="C11" s="202"/>
      <c r="D11" s="202"/>
      <c r="E11" s="74">
        <f t="shared" ref="E11:E14" si="1">D11+C11</f>
        <v>0</v>
      </c>
      <c r="F11" s="122">
        <f ca="1">C11/OFFSET(C11,3,0)</f>
        <v>0</v>
      </c>
      <c r="G11" s="122">
        <f t="shared" ref="G11:H11" ca="1" si="2">D11/OFFSET(D11,3,0)</f>
        <v>0</v>
      </c>
      <c r="H11" s="122">
        <f t="shared" ca="1" si="2"/>
        <v>0</v>
      </c>
      <c r="I11" s="105"/>
    </row>
    <row r="12" spans="1:9" s="3" customFormat="1">
      <c r="A12" s="70"/>
      <c r="B12" s="201" t="s">
        <v>8</v>
      </c>
      <c r="C12" s="202"/>
      <c r="D12" s="202"/>
      <c r="E12" s="74">
        <f t="shared" si="1"/>
        <v>0</v>
      </c>
      <c r="F12" s="122">
        <f ca="1">C12/OFFSET(C12,2,0)</f>
        <v>0</v>
      </c>
      <c r="G12" s="122">
        <f t="shared" ref="G12:H12" ca="1" si="3">D12/OFFSET(D12,2,0)</f>
        <v>0</v>
      </c>
      <c r="H12" s="122">
        <f t="shared" ca="1" si="3"/>
        <v>0</v>
      </c>
      <c r="I12" s="105"/>
    </row>
    <row r="13" spans="1:9" s="3" customFormat="1">
      <c r="A13" s="70"/>
      <c r="B13" s="201" t="s">
        <v>9</v>
      </c>
      <c r="C13" s="202"/>
      <c r="D13" s="202"/>
      <c r="E13" s="74">
        <f t="shared" si="1"/>
        <v>0</v>
      </c>
      <c r="F13" s="122">
        <f ca="1">C13/OFFSET(C13,1,0)</f>
        <v>0</v>
      </c>
      <c r="G13" s="122">
        <f t="shared" ref="G13:H13" ca="1" si="4">D13/OFFSET(D13,1,0)</f>
        <v>0</v>
      </c>
      <c r="H13" s="122">
        <f t="shared" ca="1" si="4"/>
        <v>0</v>
      </c>
      <c r="I13" s="105"/>
    </row>
    <row r="14" spans="1:9" s="3" customFormat="1">
      <c r="A14" s="70" t="s">
        <v>10</v>
      </c>
      <c r="B14" s="203" t="s">
        <v>11</v>
      </c>
      <c r="C14" s="72">
        <f>SUM(C10:C13)</f>
        <v>12211</v>
      </c>
      <c r="D14" s="72">
        <f>SUM(D10:D13)</f>
        <v>7750</v>
      </c>
      <c r="E14" s="74">
        <f t="shared" si="1"/>
        <v>19961</v>
      </c>
      <c r="F14" s="122"/>
      <c r="G14" s="122"/>
      <c r="H14" s="122"/>
      <c r="I14" s="105"/>
    </row>
    <row r="15" spans="1:9" s="3" customFormat="1">
      <c r="A15" s="70"/>
      <c r="B15" s="199" t="s">
        <v>58</v>
      </c>
      <c r="C15" s="73"/>
      <c r="D15" s="73"/>
      <c r="E15" s="74"/>
      <c r="F15" s="2"/>
      <c r="G15" s="105"/>
      <c r="H15" s="105"/>
      <c r="I15" s="105"/>
    </row>
    <row r="16" spans="1:9" s="3" customFormat="1">
      <c r="A16" s="70"/>
      <c r="B16" s="201" t="s">
        <v>6</v>
      </c>
      <c r="C16" s="73"/>
      <c r="D16" s="73"/>
      <c r="E16" s="74">
        <f t="shared" ref="E16:E73" si="5">D16+C16</f>
        <v>0</v>
      </c>
      <c r="F16" s="122" t="e">
        <f ca="1">C16/OFFSET(C16,4,0)</f>
        <v>#DIV/0!</v>
      </c>
      <c r="G16" s="122" t="e">
        <f t="shared" ref="G16:H16" ca="1" si="6">D16/OFFSET(D16,4,0)</f>
        <v>#DIV/0!</v>
      </c>
      <c r="H16" s="122" t="e">
        <f t="shared" ca="1" si="6"/>
        <v>#DIV/0!</v>
      </c>
      <c r="I16" s="105"/>
    </row>
    <row r="17" spans="1:9" s="3" customFormat="1">
      <c r="A17" s="70"/>
      <c r="B17" s="201" t="s">
        <v>7</v>
      </c>
      <c r="C17" s="73"/>
      <c r="D17" s="73"/>
      <c r="E17" s="74">
        <f t="shared" si="5"/>
        <v>0</v>
      </c>
      <c r="F17" s="122" t="e">
        <f ca="1">C17/OFFSET(C17,3,0)</f>
        <v>#DIV/0!</v>
      </c>
      <c r="G17" s="122" t="e">
        <f t="shared" ref="G17:H17" ca="1" si="7">D17/OFFSET(D17,3,0)</f>
        <v>#DIV/0!</v>
      </c>
      <c r="H17" s="122" t="e">
        <f t="shared" ca="1" si="7"/>
        <v>#DIV/0!</v>
      </c>
      <c r="I17" s="105"/>
    </row>
    <row r="18" spans="1:9" s="3" customFormat="1" ht="15.6">
      <c r="A18" s="70"/>
      <c r="B18" s="201" t="s">
        <v>8</v>
      </c>
      <c r="C18" s="73"/>
      <c r="D18" s="73"/>
      <c r="E18" s="74">
        <f t="shared" si="5"/>
        <v>0</v>
      </c>
      <c r="F18" s="122" t="e">
        <f ca="1">C18/OFFSET(C18,2,0)</f>
        <v>#DIV/0!</v>
      </c>
      <c r="G18" s="122" t="e">
        <f t="shared" ref="G18:H18" ca="1" si="8">D18/OFFSET(D18,2,0)</f>
        <v>#DIV/0!</v>
      </c>
      <c r="H18" s="122" t="e">
        <f t="shared" ca="1" si="8"/>
        <v>#DIV/0!</v>
      </c>
      <c r="I18" s="126"/>
    </row>
    <row r="19" spans="1:9" s="3" customFormat="1">
      <c r="A19" s="70"/>
      <c r="B19" s="201" t="s">
        <v>9</v>
      </c>
      <c r="C19" s="73"/>
      <c r="D19" s="73"/>
      <c r="E19" s="74">
        <f t="shared" si="5"/>
        <v>0</v>
      </c>
      <c r="F19" s="122" t="e">
        <f ca="1">C19/OFFSET(C19,1,0)</f>
        <v>#DIV/0!</v>
      </c>
      <c r="G19" s="122" t="e">
        <f t="shared" ref="G19:H19" ca="1" si="9">D19/OFFSET(D19,1,0)</f>
        <v>#DIV/0!</v>
      </c>
      <c r="H19" s="127" t="e">
        <f t="shared" ca="1" si="9"/>
        <v>#DIV/0!</v>
      </c>
      <c r="I19" s="105"/>
    </row>
    <row r="20" spans="1:9" s="3" customFormat="1">
      <c r="A20" s="70" t="s">
        <v>12</v>
      </c>
      <c r="B20" s="203" t="s">
        <v>13</v>
      </c>
      <c r="C20" s="74">
        <f>SUM(C16:C19)</f>
        <v>0</v>
      </c>
      <c r="D20" s="74">
        <f>SUM(D16:D19)</f>
        <v>0</v>
      </c>
      <c r="E20" s="74">
        <f t="shared" si="5"/>
        <v>0</v>
      </c>
      <c r="F20" s="122"/>
      <c r="G20" s="122"/>
      <c r="H20" s="122"/>
      <c r="I20" s="105"/>
    </row>
    <row r="21" spans="1:9" s="3" customFormat="1">
      <c r="A21" s="70"/>
      <c r="B21" s="199" t="s">
        <v>59</v>
      </c>
      <c r="C21" s="73"/>
      <c r="D21" s="73"/>
      <c r="E21" s="74"/>
      <c r="F21" s="2"/>
      <c r="G21" s="105"/>
      <c r="H21" s="105"/>
      <c r="I21" s="105"/>
    </row>
    <row r="22" spans="1:9" s="3" customFormat="1" ht="15.6">
      <c r="A22" s="70"/>
      <c r="B22" s="201" t="s">
        <v>6</v>
      </c>
      <c r="C22" s="204"/>
      <c r="D22" s="204"/>
      <c r="E22" s="74">
        <f t="shared" si="5"/>
        <v>0</v>
      </c>
      <c r="F22" s="122" t="e">
        <f ca="1">C22/OFFSET(C22,4,0)</f>
        <v>#DIV/0!</v>
      </c>
      <c r="G22" s="122" t="e">
        <f t="shared" ref="G22:H22" ca="1" si="10">D22/OFFSET(D22,4,0)</f>
        <v>#DIV/0!</v>
      </c>
      <c r="H22" s="122" t="e">
        <f t="shared" ca="1" si="10"/>
        <v>#DIV/0!</v>
      </c>
      <c r="I22" s="126"/>
    </row>
    <row r="23" spans="1:9" s="3" customFormat="1">
      <c r="A23" s="70"/>
      <c r="B23" s="201" t="s">
        <v>7</v>
      </c>
      <c r="C23" s="204"/>
      <c r="D23" s="204"/>
      <c r="E23" s="74">
        <f t="shared" si="5"/>
        <v>0</v>
      </c>
      <c r="F23" s="122" t="e">
        <f ca="1">C23/OFFSET(C23,3,0)</f>
        <v>#DIV/0!</v>
      </c>
      <c r="G23" s="122" t="e">
        <f t="shared" ref="G23:H23" ca="1" si="11">D23/OFFSET(D23,3,0)</f>
        <v>#DIV/0!</v>
      </c>
      <c r="H23" s="122" t="e">
        <f t="shared" ca="1" si="11"/>
        <v>#DIV/0!</v>
      </c>
      <c r="I23" s="105"/>
    </row>
    <row r="24" spans="1:9" s="3" customFormat="1">
      <c r="A24" s="70"/>
      <c r="B24" s="201" t="s">
        <v>8</v>
      </c>
      <c r="C24" s="204"/>
      <c r="D24" s="204"/>
      <c r="E24" s="74">
        <f t="shared" si="5"/>
        <v>0</v>
      </c>
      <c r="F24" s="122" t="e">
        <f ca="1">C24/OFFSET(C24,2,0)</f>
        <v>#DIV/0!</v>
      </c>
      <c r="G24" s="122" t="e">
        <f t="shared" ref="G24:H24" ca="1" si="12">D24/OFFSET(D24,2,0)</f>
        <v>#DIV/0!</v>
      </c>
      <c r="H24" s="122" t="e">
        <f t="shared" ca="1" si="12"/>
        <v>#DIV/0!</v>
      </c>
      <c r="I24" s="105"/>
    </row>
    <row r="25" spans="1:9" s="3" customFormat="1">
      <c r="A25" s="70"/>
      <c r="B25" s="201" t="s">
        <v>9</v>
      </c>
      <c r="C25" s="204"/>
      <c r="D25" s="204"/>
      <c r="E25" s="74">
        <f t="shared" si="5"/>
        <v>0</v>
      </c>
      <c r="F25" s="122" t="e">
        <f ca="1">C25/OFFSET(C25,1,0)</f>
        <v>#DIV/0!</v>
      </c>
      <c r="G25" s="122" t="e">
        <f t="shared" ref="G25:H25" ca="1" si="13">D25/OFFSET(D25,1,0)</f>
        <v>#DIV/0!</v>
      </c>
      <c r="H25" s="127" t="e">
        <f t="shared" ca="1" si="13"/>
        <v>#DIV/0!</v>
      </c>
      <c r="I25" s="105"/>
    </row>
    <row r="26" spans="1:9" s="3" customFormat="1">
      <c r="A26" s="70" t="s">
        <v>14</v>
      </c>
      <c r="B26" s="203" t="s">
        <v>15</v>
      </c>
      <c r="C26" s="74">
        <f>SUM(C22:C25)</f>
        <v>0</v>
      </c>
      <c r="D26" s="74">
        <f>SUM(D22:D25)</f>
        <v>0</v>
      </c>
      <c r="E26" s="74">
        <f t="shared" si="5"/>
        <v>0</v>
      </c>
      <c r="F26" s="122"/>
      <c r="G26" s="122"/>
      <c r="H26" s="122"/>
      <c r="I26" s="105"/>
    </row>
    <row r="27" spans="1:9" s="3" customFormat="1">
      <c r="A27" s="70"/>
      <c r="B27" s="199" t="s">
        <v>16</v>
      </c>
      <c r="C27" s="73"/>
      <c r="D27" s="73"/>
      <c r="E27" s="74"/>
      <c r="F27" s="2"/>
      <c r="G27" s="105"/>
      <c r="H27" s="105"/>
      <c r="I27" s="105"/>
    </row>
    <row r="28" spans="1:9" s="3" customFormat="1">
      <c r="A28" s="70"/>
      <c r="B28" s="201" t="s">
        <v>6</v>
      </c>
      <c r="C28" s="73"/>
      <c r="D28" s="73"/>
      <c r="E28" s="74">
        <f t="shared" si="5"/>
        <v>0</v>
      </c>
      <c r="F28" s="122" t="e">
        <f ca="1">C28/OFFSET(C28,4,0)</f>
        <v>#DIV/0!</v>
      </c>
      <c r="G28" s="122" t="e">
        <f t="shared" ref="G28:H28" ca="1" si="14">D28/OFFSET(D28,4,0)</f>
        <v>#DIV/0!</v>
      </c>
      <c r="H28" s="122" t="e">
        <f t="shared" ca="1" si="14"/>
        <v>#DIV/0!</v>
      </c>
      <c r="I28" s="105"/>
    </row>
    <row r="29" spans="1:9" s="3" customFormat="1" ht="15.6">
      <c r="A29" s="70"/>
      <c r="B29" s="201" t="s">
        <v>7</v>
      </c>
      <c r="C29" s="73"/>
      <c r="D29" s="73"/>
      <c r="E29" s="74">
        <f t="shared" si="5"/>
        <v>0</v>
      </c>
      <c r="F29" s="122" t="e">
        <f ca="1">C29/OFFSET(C29,3,0)</f>
        <v>#DIV/0!</v>
      </c>
      <c r="G29" s="122" t="e">
        <f t="shared" ref="G29:H29" ca="1" si="15">D29/OFFSET(D29,3,0)</f>
        <v>#DIV/0!</v>
      </c>
      <c r="H29" s="122" t="e">
        <f t="shared" ca="1" si="15"/>
        <v>#DIV/0!</v>
      </c>
      <c r="I29" s="103"/>
    </row>
    <row r="30" spans="1:9" s="3" customFormat="1">
      <c r="A30" s="70"/>
      <c r="B30" s="201" t="s">
        <v>8</v>
      </c>
      <c r="C30" s="73"/>
      <c r="D30" s="73"/>
      <c r="E30" s="74">
        <f t="shared" si="5"/>
        <v>0</v>
      </c>
      <c r="F30" s="122" t="e">
        <f ca="1">C30/OFFSET(C30,2,0)</f>
        <v>#DIV/0!</v>
      </c>
      <c r="G30" s="122" t="e">
        <f t="shared" ref="G30:H30" ca="1" si="16">D30/OFFSET(D30,2,0)</f>
        <v>#DIV/0!</v>
      </c>
      <c r="H30" s="122" t="e">
        <f t="shared" ca="1" si="16"/>
        <v>#DIV/0!</v>
      </c>
      <c r="I30" s="105"/>
    </row>
    <row r="31" spans="1:9" s="3" customFormat="1" ht="15.6">
      <c r="A31" s="70"/>
      <c r="B31" s="201" t="s">
        <v>9</v>
      </c>
      <c r="C31" s="73"/>
      <c r="D31" s="73"/>
      <c r="E31" s="74">
        <f t="shared" si="5"/>
        <v>0</v>
      </c>
      <c r="F31" s="122" t="e">
        <f ca="1">C31/OFFSET(C31,1,0)</f>
        <v>#DIV/0!</v>
      </c>
      <c r="G31" s="122" t="e">
        <f t="shared" ref="G31:H31" ca="1" si="17">D31/OFFSET(D31,1,0)</f>
        <v>#DIV/0!</v>
      </c>
      <c r="H31" s="127" t="e">
        <f t="shared" ca="1" si="17"/>
        <v>#DIV/0!</v>
      </c>
      <c r="I31" s="103"/>
    </row>
    <row r="32" spans="1:9" s="3" customFormat="1">
      <c r="A32" s="70" t="s">
        <v>17</v>
      </c>
      <c r="B32" s="203" t="s">
        <v>18</v>
      </c>
      <c r="C32" s="74">
        <f>SUM(C28:C31)</f>
        <v>0</v>
      </c>
      <c r="D32" s="74">
        <f>SUM(D28:D31)</f>
        <v>0</v>
      </c>
      <c r="E32" s="74">
        <f t="shared" si="5"/>
        <v>0</v>
      </c>
      <c r="F32" s="2"/>
      <c r="G32" s="105"/>
      <c r="H32" s="105"/>
      <c r="I32" s="105"/>
    </row>
    <row r="33" spans="1:9" s="3" customFormat="1">
      <c r="A33" s="70" t="s">
        <v>19</v>
      </c>
      <c r="B33" s="205" t="s">
        <v>54</v>
      </c>
      <c r="C33" s="206">
        <f>C14+C20+C26+C32-C69-C60</f>
        <v>6567</v>
      </c>
      <c r="D33" s="206">
        <f>D14+D20+D26+D32-D69-D60</f>
        <v>5471</v>
      </c>
      <c r="E33" s="74">
        <f t="shared" si="5"/>
        <v>12038</v>
      </c>
      <c r="F33" s="101"/>
      <c r="G33" s="105"/>
      <c r="H33" s="105"/>
      <c r="I33" s="105"/>
    </row>
    <row r="34" spans="1:9" s="3" customFormat="1" ht="15.6">
      <c r="A34" s="75" t="s">
        <v>20</v>
      </c>
      <c r="B34" s="207" t="s">
        <v>21</v>
      </c>
      <c r="C34" s="76"/>
      <c r="D34" s="76"/>
      <c r="E34" s="74">
        <f t="shared" si="5"/>
        <v>0</v>
      </c>
      <c r="F34" s="101"/>
      <c r="G34" s="115"/>
      <c r="H34" s="133"/>
      <c r="I34" s="115"/>
    </row>
    <row r="35" spans="1:9" s="3" customFormat="1" ht="15.6">
      <c r="A35" s="70" t="s">
        <v>22</v>
      </c>
      <c r="B35" s="196" t="s">
        <v>23</v>
      </c>
      <c r="C35" s="68">
        <f>C33-C34</f>
        <v>6567</v>
      </c>
      <c r="D35" s="68">
        <f>D33-D34</f>
        <v>5471</v>
      </c>
      <c r="E35" s="74">
        <f t="shared" si="5"/>
        <v>12038</v>
      </c>
      <c r="F35" s="101"/>
      <c r="G35" s="134"/>
      <c r="H35" s="135"/>
      <c r="I35" s="134"/>
    </row>
    <row r="36" spans="1:9" s="3" customFormat="1" ht="16.2" thickBot="1">
      <c r="A36" s="77"/>
      <c r="B36" s="208"/>
      <c r="C36" s="73"/>
      <c r="D36" s="73"/>
      <c r="E36" s="74"/>
      <c r="F36" s="101"/>
      <c r="G36" s="126"/>
      <c r="H36" s="103"/>
      <c r="I36" s="115"/>
    </row>
    <row r="37" spans="1:9" s="3" customFormat="1" ht="13.8" thickTop="1">
      <c r="A37" s="79"/>
      <c r="B37" s="209"/>
      <c r="C37" s="73"/>
      <c r="D37" s="73"/>
      <c r="E37" s="74"/>
      <c r="F37" s="2"/>
      <c r="G37" s="105"/>
      <c r="H37" s="105"/>
      <c r="I37" s="105"/>
    </row>
    <row r="38" spans="1:9" s="3" customFormat="1" ht="15.6">
      <c r="A38" s="70"/>
      <c r="B38" s="196" t="s">
        <v>24</v>
      </c>
      <c r="C38" s="73"/>
      <c r="D38" s="73"/>
      <c r="E38" s="74"/>
      <c r="F38" s="101"/>
      <c r="G38" s="103"/>
      <c r="H38" s="115"/>
      <c r="I38" s="115"/>
    </row>
    <row r="39" spans="1:9" s="3" customFormat="1">
      <c r="A39" s="70"/>
      <c r="B39" s="201" t="s">
        <v>6</v>
      </c>
      <c r="C39" s="210">
        <v>1126</v>
      </c>
      <c r="D39" s="210">
        <v>870</v>
      </c>
      <c r="E39" s="74">
        <f t="shared" si="5"/>
        <v>1996</v>
      </c>
      <c r="F39" s="122">
        <f ca="1">C39/OFFSET(C39,4,0)</f>
        <v>1</v>
      </c>
      <c r="G39" s="122">
        <f t="shared" ref="G39:H39" ca="1" si="18">D39/OFFSET(D39,4,0)</f>
        <v>1</v>
      </c>
      <c r="H39" s="122">
        <f t="shared" ca="1" si="18"/>
        <v>1</v>
      </c>
      <c r="I39" s="105"/>
    </row>
    <row r="40" spans="1:9" s="3" customFormat="1">
      <c r="A40" s="70"/>
      <c r="B40" s="201" t="s">
        <v>7</v>
      </c>
      <c r="C40" s="210"/>
      <c r="D40" s="210"/>
      <c r="E40" s="74">
        <f t="shared" si="5"/>
        <v>0</v>
      </c>
      <c r="F40" s="122">
        <f ca="1">C40/OFFSET(C40,3,0)</f>
        <v>0</v>
      </c>
      <c r="G40" s="122">
        <f t="shared" ref="G40:H40" ca="1" si="19">D40/OFFSET(D40,3,0)</f>
        <v>0</v>
      </c>
      <c r="H40" s="122">
        <f t="shared" ca="1" si="19"/>
        <v>0</v>
      </c>
      <c r="I40" s="105"/>
    </row>
    <row r="41" spans="1:9" s="3" customFormat="1">
      <c r="A41" s="70"/>
      <c r="B41" s="201" t="s">
        <v>8</v>
      </c>
      <c r="C41" s="210"/>
      <c r="D41" s="210"/>
      <c r="E41" s="74">
        <f t="shared" si="5"/>
        <v>0</v>
      </c>
      <c r="F41" s="122">
        <f ca="1">C41/OFFSET(C41,2,0)</f>
        <v>0</v>
      </c>
      <c r="G41" s="122">
        <f t="shared" ref="G41:H41" ca="1" si="20">D41/OFFSET(D41,2,0)</f>
        <v>0</v>
      </c>
      <c r="H41" s="122">
        <f t="shared" ca="1" si="20"/>
        <v>0</v>
      </c>
      <c r="I41" s="105"/>
    </row>
    <row r="42" spans="1:9" s="3" customFormat="1">
      <c r="A42" s="70"/>
      <c r="B42" s="201" t="s">
        <v>9</v>
      </c>
      <c r="C42" s="210"/>
      <c r="D42" s="210"/>
      <c r="E42" s="74">
        <f t="shared" si="5"/>
        <v>0</v>
      </c>
      <c r="F42" s="122">
        <f ca="1">C42/OFFSET(C42,1,0)</f>
        <v>0</v>
      </c>
      <c r="G42" s="122">
        <f t="shared" ref="G42:H42" ca="1" si="21">D42/OFFSET(D42,1,0)</f>
        <v>0</v>
      </c>
      <c r="H42" s="127">
        <f t="shared" ca="1" si="21"/>
        <v>0</v>
      </c>
      <c r="I42" s="105"/>
    </row>
    <row r="43" spans="1:9" s="3" customFormat="1">
      <c r="A43" s="70" t="s">
        <v>25</v>
      </c>
      <c r="B43" s="203" t="s">
        <v>26</v>
      </c>
      <c r="C43" s="68">
        <f>SUM(C39:C42)</f>
        <v>1126</v>
      </c>
      <c r="D43" s="68">
        <f>SUM(D39:D42)</f>
        <v>870</v>
      </c>
      <c r="E43" s="74">
        <f t="shared" si="5"/>
        <v>1996</v>
      </c>
      <c r="F43" s="122"/>
      <c r="G43" s="122"/>
      <c r="H43" s="122"/>
      <c r="I43" s="105"/>
    </row>
    <row r="44" spans="1:9" s="3" customFormat="1">
      <c r="A44" s="70"/>
      <c r="B44" s="196"/>
      <c r="C44" s="73"/>
      <c r="D44" s="73"/>
      <c r="E44" s="74"/>
      <c r="F44" s="2"/>
      <c r="G44" s="105"/>
      <c r="H44" s="105"/>
      <c r="I44" s="105"/>
    </row>
    <row r="45" spans="1:9" s="3" customFormat="1">
      <c r="A45" s="70"/>
      <c r="B45" s="196" t="s">
        <v>60</v>
      </c>
      <c r="C45" s="73"/>
      <c r="D45" s="73"/>
      <c r="E45" s="74"/>
      <c r="F45" s="2"/>
      <c r="G45" s="105"/>
      <c r="H45" s="105"/>
      <c r="I45" s="105"/>
    </row>
    <row r="46" spans="1:9" s="3" customFormat="1">
      <c r="A46" s="70"/>
      <c r="B46" s="201" t="s">
        <v>6</v>
      </c>
      <c r="C46" s="211">
        <v>518</v>
      </c>
      <c r="D46" s="211">
        <v>185</v>
      </c>
      <c r="E46" s="74">
        <f t="shared" si="5"/>
        <v>703</v>
      </c>
      <c r="F46" s="122">
        <f ca="1">C46/OFFSET(C46,4,0)</f>
        <v>1</v>
      </c>
      <c r="G46" s="122">
        <f t="shared" ref="G46:H46" ca="1" si="22">D46/OFFSET(D46,4,0)</f>
        <v>1</v>
      </c>
      <c r="H46" s="122">
        <f t="shared" ca="1" si="22"/>
        <v>1</v>
      </c>
      <c r="I46" s="105"/>
    </row>
    <row r="47" spans="1:9" s="3" customFormat="1">
      <c r="A47" s="70"/>
      <c r="B47" s="201" t="s">
        <v>7</v>
      </c>
      <c r="C47" s="211"/>
      <c r="D47" s="211"/>
      <c r="E47" s="74">
        <f t="shared" si="5"/>
        <v>0</v>
      </c>
      <c r="F47" s="122">
        <f ca="1">C47/OFFSET(C47,3,0)</f>
        <v>0</v>
      </c>
      <c r="G47" s="122">
        <f t="shared" ref="G47:H47" ca="1" si="23">D47/OFFSET(D47,3,0)</f>
        <v>0</v>
      </c>
      <c r="H47" s="122">
        <f t="shared" ca="1" si="23"/>
        <v>0</v>
      </c>
      <c r="I47" s="105"/>
    </row>
    <row r="48" spans="1:9" s="3" customFormat="1">
      <c r="A48" s="70"/>
      <c r="B48" s="201" t="s">
        <v>8</v>
      </c>
      <c r="C48" s="211"/>
      <c r="D48" s="211"/>
      <c r="E48" s="74">
        <f t="shared" si="5"/>
        <v>0</v>
      </c>
      <c r="F48" s="122">
        <f ca="1">C48/OFFSET(C48,2,0)</f>
        <v>0</v>
      </c>
      <c r="G48" s="122">
        <f t="shared" ref="G48:H48" ca="1" si="24">D48/OFFSET(D48,2,0)</f>
        <v>0</v>
      </c>
      <c r="H48" s="122">
        <f t="shared" ca="1" si="24"/>
        <v>0</v>
      </c>
      <c r="I48" s="105"/>
    </row>
    <row r="49" spans="1:9" s="3" customFormat="1" ht="14.4">
      <c r="A49" s="70"/>
      <c r="B49" s="201" t="s">
        <v>9</v>
      </c>
      <c r="C49" s="211"/>
      <c r="D49" s="211"/>
      <c r="E49" s="74">
        <f t="shared" si="5"/>
        <v>0</v>
      </c>
      <c r="F49" s="122">
        <f ca="1">C49/OFFSET(C49,1,0)</f>
        <v>0</v>
      </c>
      <c r="G49" s="122">
        <f t="shared" ref="G49:H49" ca="1" si="25">D49/OFFSET(D49,1,0)</f>
        <v>0</v>
      </c>
      <c r="H49" s="127">
        <f t="shared" ca="1" si="25"/>
        <v>0</v>
      </c>
      <c r="I49" s="142"/>
    </row>
    <row r="50" spans="1:9" s="3" customFormat="1">
      <c r="A50" s="70" t="s">
        <v>27</v>
      </c>
      <c r="B50" s="196" t="s">
        <v>28</v>
      </c>
      <c r="C50" s="68">
        <f>SUM(C46:C49)</f>
        <v>518</v>
      </c>
      <c r="D50" s="68">
        <f>SUM(D46:D49)</f>
        <v>185</v>
      </c>
      <c r="E50" s="74">
        <f t="shared" si="5"/>
        <v>703</v>
      </c>
      <c r="F50" s="56"/>
      <c r="G50" s="56"/>
      <c r="H50" s="56"/>
      <c r="I50" s="105"/>
    </row>
    <row r="51" spans="1:9" s="3" customFormat="1" ht="14.4">
      <c r="A51" s="70"/>
      <c r="B51" s="212" t="s">
        <v>110</v>
      </c>
      <c r="C51" s="73"/>
      <c r="D51" s="73"/>
      <c r="E51" s="74"/>
      <c r="F51" s="101"/>
      <c r="G51" s="142"/>
      <c r="H51" s="143"/>
      <c r="I51" s="144"/>
    </row>
    <row r="52" spans="1:9" s="3" customFormat="1" ht="15.6">
      <c r="A52" s="70"/>
      <c r="B52" s="212" t="s">
        <v>111</v>
      </c>
      <c r="C52" s="73"/>
      <c r="D52" s="73"/>
      <c r="E52" s="74"/>
      <c r="F52" s="2"/>
      <c r="G52" s="145"/>
      <c r="H52" s="144"/>
      <c r="I52" s="146"/>
    </row>
    <row r="53" spans="1:9" s="3" customFormat="1" ht="14.4">
      <c r="A53" s="70"/>
      <c r="B53" s="212" t="s">
        <v>112</v>
      </c>
      <c r="C53" s="213"/>
      <c r="D53" s="213"/>
      <c r="E53" s="74">
        <f t="shared" si="5"/>
        <v>0</v>
      </c>
      <c r="F53" s="122">
        <f ca="1">C53/OFFSET(C53,4,0)</f>
        <v>0</v>
      </c>
      <c r="G53" s="122">
        <f t="shared" ref="G53:H53" ca="1" si="26">D53/OFFSET(D53,4,0)</f>
        <v>0</v>
      </c>
      <c r="H53" s="122">
        <f t="shared" ca="1" si="26"/>
        <v>0</v>
      </c>
      <c r="I53" s="142"/>
    </row>
    <row r="54" spans="1:9" s="3" customFormat="1" ht="14.4">
      <c r="A54" s="70"/>
      <c r="B54" s="212" t="s">
        <v>113</v>
      </c>
      <c r="C54" s="73"/>
      <c r="D54" s="73"/>
      <c r="E54" s="74">
        <f t="shared" si="5"/>
        <v>0</v>
      </c>
      <c r="F54" s="122">
        <f ca="1">C54/OFFSET(C54,3,0)</f>
        <v>0</v>
      </c>
      <c r="G54" s="122">
        <f t="shared" ref="G54:H54" ca="1" si="27">D54/OFFSET(D54,3,0)</f>
        <v>0</v>
      </c>
      <c r="H54" s="122">
        <f t="shared" ca="1" si="27"/>
        <v>0</v>
      </c>
      <c r="I54" s="105"/>
    </row>
    <row r="55" spans="1:9" s="3" customFormat="1" ht="14.4">
      <c r="A55" s="70"/>
      <c r="B55" s="2" t="s">
        <v>114</v>
      </c>
      <c r="C55" s="73">
        <v>35</v>
      </c>
      <c r="D55" s="73">
        <v>69</v>
      </c>
      <c r="E55" s="74">
        <f t="shared" si="5"/>
        <v>104</v>
      </c>
      <c r="F55" s="122">
        <f ca="1">C55/OFFSET(C55,2,0)</f>
        <v>0.3888888888888889</v>
      </c>
      <c r="G55" s="122">
        <f t="shared" ref="G55:H55" ca="1" si="28">D55/OFFSET(D55,2,0)</f>
        <v>0.5390625</v>
      </c>
      <c r="H55" s="122">
        <f t="shared" ca="1" si="28"/>
        <v>0.47706422018348627</v>
      </c>
      <c r="I55" s="148"/>
    </row>
    <row r="56" spans="1:9" s="3" customFormat="1" ht="14.4">
      <c r="A56" s="70"/>
      <c r="B56" s="212" t="s">
        <v>115</v>
      </c>
      <c r="C56" s="214">
        <v>55</v>
      </c>
      <c r="D56" s="214">
        <v>59</v>
      </c>
      <c r="E56" s="74">
        <f t="shared" si="5"/>
        <v>114</v>
      </c>
      <c r="F56" s="122">
        <f ca="1">C56/OFFSET(C56,1,0)</f>
        <v>0.61111111111111116</v>
      </c>
      <c r="G56" s="122">
        <f t="shared" ref="G56:H56" ca="1" si="29">D56/OFFSET(D56,1,0)</f>
        <v>0.4609375</v>
      </c>
      <c r="H56" s="127">
        <f t="shared" ca="1" si="29"/>
        <v>0.52293577981651373</v>
      </c>
      <c r="I56" s="105"/>
    </row>
    <row r="57" spans="1:9" s="3" customFormat="1" ht="14.4">
      <c r="A57" s="70" t="s">
        <v>29</v>
      </c>
      <c r="B57" s="212" t="s">
        <v>116</v>
      </c>
      <c r="C57" s="68">
        <f>SUM(C52:C56)</f>
        <v>90</v>
      </c>
      <c r="D57" s="68">
        <f>SUM(D52:D56)</f>
        <v>128</v>
      </c>
      <c r="E57" s="74">
        <f t="shared" si="5"/>
        <v>218</v>
      </c>
      <c r="F57" s="56"/>
      <c r="G57" s="56"/>
      <c r="H57" s="56"/>
      <c r="I57" s="105"/>
    </row>
    <row r="58" spans="1:9" s="3" customFormat="1">
      <c r="A58" s="70"/>
      <c r="B58" s="196"/>
      <c r="C58" s="73"/>
      <c r="D58" s="73"/>
      <c r="E58" s="74"/>
      <c r="F58" s="2"/>
      <c r="G58" s="105"/>
      <c r="H58" s="105"/>
      <c r="I58" s="105"/>
    </row>
    <row r="59" spans="1:9" s="3" customFormat="1">
      <c r="A59" s="215" t="s">
        <v>72</v>
      </c>
      <c r="B59" s="196" t="s">
        <v>31</v>
      </c>
      <c r="C59" s="216">
        <v>2279</v>
      </c>
      <c r="D59" s="216">
        <v>321</v>
      </c>
      <c r="E59" s="74">
        <f t="shared" si="5"/>
        <v>2600</v>
      </c>
      <c r="F59" s="2"/>
      <c r="G59" s="105"/>
      <c r="H59" s="105"/>
      <c r="I59" s="105"/>
    </row>
    <row r="60" spans="1:9" s="3" customFormat="1" ht="14.4">
      <c r="A60" s="215" t="s">
        <v>73</v>
      </c>
      <c r="B60" s="217" t="s">
        <v>117</v>
      </c>
      <c r="C60" s="218">
        <v>1155</v>
      </c>
      <c r="D60" s="218">
        <v>1304</v>
      </c>
      <c r="E60" s="74">
        <f t="shared" si="5"/>
        <v>2459</v>
      </c>
      <c r="F60" s="2"/>
      <c r="G60" s="105"/>
      <c r="H60" s="105"/>
      <c r="I60" s="105"/>
    </row>
    <row r="61" spans="1:9" s="3" customFormat="1" ht="14.4">
      <c r="A61" s="195"/>
      <c r="B61" s="217"/>
      <c r="C61" s="219"/>
      <c r="D61" s="219"/>
      <c r="E61" s="74"/>
      <c r="F61" s="2"/>
      <c r="G61" s="105"/>
      <c r="H61" s="143"/>
      <c r="I61" s="142"/>
    </row>
    <row r="62" spans="1:9" s="3" customFormat="1" ht="14.4">
      <c r="A62" s="70" t="s">
        <v>33</v>
      </c>
      <c r="B62" s="220" t="s">
        <v>34</v>
      </c>
      <c r="C62" s="221">
        <v>25</v>
      </c>
      <c r="D62" s="221">
        <v>310</v>
      </c>
      <c r="E62" s="74">
        <f t="shared" si="5"/>
        <v>335</v>
      </c>
      <c r="F62" s="122">
        <f ca="1">C62/OFFSET(C62,4,0)</f>
        <v>1.0271158586688579E-2</v>
      </c>
      <c r="G62" s="122">
        <f t="shared" ref="G62:H62" ca="1" si="30">D62/OFFSET(D62,4,0)</f>
        <v>7.7928607340372047E-2</v>
      </c>
      <c r="H62" s="122">
        <f t="shared" ca="1" si="30"/>
        <v>5.2245789145352467E-2</v>
      </c>
      <c r="I62" s="145"/>
    </row>
    <row r="63" spans="1:9" s="3" customFormat="1">
      <c r="A63" s="70" t="s">
        <v>35</v>
      </c>
      <c r="B63" s="220" t="s">
        <v>36</v>
      </c>
      <c r="C63" s="221">
        <v>92</v>
      </c>
      <c r="D63" s="221">
        <v>159</v>
      </c>
      <c r="E63" s="74">
        <f t="shared" si="5"/>
        <v>251</v>
      </c>
      <c r="F63" s="122">
        <f ca="1">C63/OFFSET(C63,3,0)</f>
        <v>3.7797863599013971E-2</v>
      </c>
      <c r="G63" s="122">
        <f t="shared" ref="G63:H63" ca="1" si="31">D63/OFFSET(D63,3,0)</f>
        <v>3.9969834087481143E-2</v>
      </c>
      <c r="H63" s="122">
        <f t="shared" ca="1" si="31"/>
        <v>3.9145352464129757E-2</v>
      </c>
      <c r="I63" s="105"/>
    </row>
    <row r="64" spans="1:9" s="3" customFormat="1">
      <c r="A64" s="70" t="s">
        <v>37</v>
      </c>
      <c r="B64" s="220" t="s">
        <v>38</v>
      </c>
      <c r="C64" s="221">
        <v>105</v>
      </c>
      <c r="D64" s="221">
        <v>397</v>
      </c>
      <c r="E64" s="74">
        <f t="shared" si="5"/>
        <v>502</v>
      </c>
      <c r="F64" s="122">
        <f ca="1">C64/OFFSET(C64,2,0)</f>
        <v>4.3138866064092028E-2</v>
      </c>
      <c r="G64" s="122">
        <f t="shared" ref="G64:H64" ca="1" si="32">D64/OFFSET(D64,2,0)</f>
        <v>9.9798893916540982E-2</v>
      </c>
      <c r="H64" s="122">
        <f t="shared" ca="1" si="32"/>
        <v>7.8290704928259514E-2</v>
      </c>
    </row>
    <row r="65" spans="1:9" s="3" customFormat="1">
      <c r="A65" s="70" t="s">
        <v>39</v>
      </c>
      <c r="B65" s="220" t="s">
        <v>40</v>
      </c>
      <c r="C65" s="221">
        <v>1650</v>
      </c>
      <c r="D65" s="221">
        <v>2724</v>
      </c>
      <c r="E65" s="74">
        <f t="shared" si="5"/>
        <v>4374</v>
      </c>
      <c r="F65" s="122">
        <f ca="1">C65/OFFSET(C65,1,0)</f>
        <v>0.67789646672144621</v>
      </c>
      <c r="G65" s="122">
        <f t="shared" ref="G65:H65" ca="1" si="33">D65/OFFSET(D65,1,0)</f>
        <v>0.68476621417797889</v>
      </c>
      <c r="H65" s="127">
        <f t="shared" ca="1" si="33"/>
        <v>0.68215845290081101</v>
      </c>
    </row>
    <row r="66" spans="1:9" s="3" customFormat="1">
      <c r="A66" s="70" t="s">
        <v>41</v>
      </c>
      <c r="B66" s="205" t="s">
        <v>55</v>
      </c>
      <c r="C66" s="222">
        <f>SUM(C61:C65)+C57+C67</f>
        <v>2434</v>
      </c>
      <c r="D66" s="222">
        <f>SUM(D61:D65)+D57+D67</f>
        <v>3978</v>
      </c>
      <c r="E66" s="74">
        <f t="shared" si="5"/>
        <v>6412</v>
      </c>
      <c r="F66" s="122">
        <f>C66/C33</f>
        <v>0.37064108420892339</v>
      </c>
      <c r="G66" s="122">
        <f t="shared" ref="G66:H66" si="34">D66/D33</f>
        <v>0.7271065618716871</v>
      </c>
      <c r="H66" s="122">
        <f t="shared" si="34"/>
        <v>0.53264661903970756</v>
      </c>
      <c r="I66" s="101" t="s">
        <v>120</v>
      </c>
    </row>
    <row r="67" spans="1:9" s="3" customFormat="1" ht="14.4">
      <c r="A67" s="75" t="s">
        <v>42</v>
      </c>
      <c r="B67" s="207" t="s">
        <v>21</v>
      </c>
      <c r="C67" s="219">
        <v>472</v>
      </c>
      <c r="D67" s="219">
        <v>260</v>
      </c>
      <c r="E67" s="74">
        <f t="shared" si="5"/>
        <v>732</v>
      </c>
      <c r="F67" s="2"/>
      <c r="G67" s="105"/>
      <c r="H67" s="105"/>
    </row>
    <row r="68" spans="1:9" s="3" customFormat="1" ht="14.4">
      <c r="A68" s="70" t="s">
        <v>43</v>
      </c>
      <c r="B68" s="196" t="s">
        <v>44</v>
      </c>
      <c r="C68" s="68">
        <f>C66-C67</f>
        <v>1962</v>
      </c>
      <c r="D68" s="68">
        <f>D66-D67</f>
        <v>3718</v>
      </c>
      <c r="E68" s="74">
        <f t="shared" si="5"/>
        <v>5680</v>
      </c>
      <c r="F68" s="2"/>
      <c r="G68" s="144"/>
      <c r="H68" s="156"/>
    </row>
    <row r="69" spans="1:9" s="3" customFormat="1" ht="14.4">
      <c r="A69" s="70"/>
      <c r="B69" s="2" t="s">
        <v>121</v>
      </c>
      <c r="C69" s="219">
        <v>4489</v>
      </c>
      <c r="D69" s="219">
        <v>975</v>
      </c>
      <c r="E69" s="74">
        <f t="shared" si="5"/>
        <v>5464</v>
      </c>
      <c r="F69" s="2"/>
      <c r="G69" s="105"/>
      <c r="H69" s="105"/>
    </row>
    <row r="70" spans="1:9" s="3" customFormat="1" ht="14.4">
      <c r="A70" s="70" t="s">
        <v>45</v>
      </c>
      <c r="B70" s="196" t="s">
        <v>46</v>
      </c>
      <c r="C70" s="72">
        <f>C43+C50+C59+C68</f>
        <v>5885</v>
      </c>
      <c r="D70" s="72">
        <f>D43+D50+D59+D68</f>
        <v>5094</v>
      </c>
      <c r="E70" s="74">
        <f t="shared" si="5"/>
        <v>10979</v>
      </c>
      <c r="F70" s="2"/>
      <c r="G70" s="157"/>
      <c r="H70" s="145"/>
    </row>
    <row r="71" spans="1:9" s="3" customFormat="1">
      <c r="A71" s="70"/>
      <c r="B71" s="220"/>
      <c r="C71" s="73"/>
      <c r="D71" s="73"/>
      <c r="E71" s="74"/>
      <c r="F71" s="2"/>
      <c r="G71" s="105"/>
      <c r="H71" s="105"/>
    </row>
    <row r="72" spans="1:9" s="3" customFormat="1" ht="14.4">
      <c r="A72" s="70" t="s">
        <v>47</v>
      </c>
      <c r="B72" s="196" t="s">
        <v>48</v>
      </c>
      <c r="C72" s="68">
        <v>40</v>
      </c>
      <c r="D72" s="68">
        <v>64</v>
      </c>
      <c r="E72" s="74">
        <f t="shared" si="5"/>
        <v>104</v>
      </c>
      <c r="F72" s="101"/>
      <c r="G72" s="159"/>
      <c r="H72" s="160"/>
    </row>
    <row r="73" spans="1:9" s="3" customFormat="1" ht="14.4">
      <c r="A73" s="70"/>
      <c r="B73" s="212" t="s">
        <v>122</v>
      </c>
      <c r="C73" s="219">
        <v>150</v>
      </c>
      <c r="D73" s="219">
        <v>114</v>
      </c>
      <c r="E73" s="74">
        <f t="shared" si="5"/>
        <v>264</v>
      </c>
      <c r="F73" s="2"/>
      <c r="G73" s="105"/>
      <c r="H73" s="105"/>
      <c r="I73" s="105"/>
    </row>
    <row r="74" spans="1:9" s="3" customFormat="1">
      <c r="A74" s="70" t="s">
        <v>49</v>
      </c>
      <c r="B74" s="196" t="s">
        <v>50</v>
      </c>
      <c r="C74" s="72">
        <f>SUM(C70:C73)+C67</f>
        <v>6547</v>
      </c>
      <c r="D74" s="72">
        <f>SUM(D70:D73)+D67</f>
        <v>5532</v>
      </c>
      <c r="E74" s="74">
        <f>D74+C74</f>
        <v>12079</v>
      </c>
      <c r="F74" s="2"/>
      <c r="G74" s="105"/>
      <c r="H74" s="105"/>
      <c r="I74" s="105"/>
    </row>
    <row r="75" spans="1:9" s="3" customFormat="1">
      <c r="A75" s="70"/>
      <c r="B75" s="233" t="s">
        <v>128</v>
      </c>
      <c r="C75" s="258">
        <f>C60</f>
        <v>1155</v>
      </c>
      <c r="D75" s="258">
        <f>D60</f>
        <v>1304</v>
      </c>
      <c r="E75" s="71">
        <f>D75+C75</f>
        <v>2459</v>
      </c>
      <c r="F75" s="2"/>
      <c r="G75" s="105"/>
      <c r="H75" s="105"/>
      <c r="I75" s="105"/>
    </row>
    <row r="76" spans="1:9" s="3" customFormat="1" ht="13.8" thickBot="1">
      <c r="A76" s="81" t="s">
        <v>51</v>
      </c>
      <c r="B76" s="223" t="s">
        <v>64</v>
      </c>
      <c r="C76" s="231">
        <v>212</v>
      </c>
      <c r="D76" s="231">
        <v>198</v>
      </c>
      <c r="E76" s="74">
        <f>D76+C76</f>
        <v>410</v>
      </c>
      <c r="F76" s="2"/>
      <c r="G76" s="105"/>
      <c r="H76" s="105"/>
      <c r="I76" s="105"/>
    </row>
    <row r="77" spans="1:9" s="3" customFormat="1" ht="30.75" customHeight="1">
      <c r="A77" s="82" t="s">
        <v>56</v>
      </c>
      <c r="B77" s="83"/>
      <c r="C77" s="84">
        <f>C6+C33-C67-C74</f>
        <v>-260</v>
      </c>
      <c r="D77" s="84">
        <f>D6+D33-D67-D74</f>
        <v>-62</v>
      </c>
      <c r="E77" s="226">
        <f>D77+C77</f>
        <v>-322</v>
      </c>
      <c r="F77" s="2"/>
      <c r="G77" s="105"/>
      <c r="H77" s="105"/>
      <c r="I77" s="105"/>
    </row>
    <row r="78" spans="1:9" s="3" customFormat="1" ht="16.2" customHeight="1">
      <c r="A78" s="86"/>
      <c r="B78" s="227" t="s">
        <v>67</v>
      </c>
      <c r="C78" s="228">
        <f>(C43+C57+C59)/(C43+C57+C59+C68)</f>
        <v>0.64046179219351296</v>
      </c>
      <c r="D78" s="228">
        <f t="shared" ref="D78:E78" si="35">(D43+D57+D59)/(D43+D57+D59+D68)</f>
        <v>0.26186221957514394</v>
      </c>
      <c r="E78" s="228">
        <f t="shared" si="35"/>
        <v>0.45873832666285497</v>
      </c>
      <c r="F78" s="168"/>
      <c r="G78" s="105"/>
      <c r="H78" s="105"/>
      <c r="I78" s="105"/>
    </row>
    <row r="79" spans="1:9" s="3" customFormat="1" ht="16.2" customHeight="1">
      <c r="A79" s="86"/>
      <c r="B79" s="227" t="s">
        <v>68</v>
      </c>
      <c r="C79" s="228">
        <f>(C43+C57+C59)/(C43+C57+C59+C69+C72+C67)</f>
        <v>0.41137005649717512</v>
      </c>
      <c r="D79" s="228">
        <f>(D43+D57+D59)/(D43+D57+D59+D68+D72+D67)</f>
        <v>0.24603618727849283</v>
      </c>
      <c r="E79" s="228">
        <f t="shared" ref="E79" si="36">(E43+E57+E59)/(E43+E57+E59+E69+E72+E67)</f>
        <v>0.433147381680763</v>
      </c>
      <c r="F79" s="2"/>
      <c r="G79" s="105"/>
      <c r="H79" s="105"/>
      <c r="I79" s="105"/>
    </row>
    <row r="80" spans="1:9" ht="16.2" customHeight="1">
      <c r="A80" s="86"/>
      <c r="B80" s="227" t="s">
        <v>70</v>
      </c>
      <c r="C80" s="228">
        <f>C59/C35</f>
        <v>0.34703822141008073</v>
      </c>
      <c r="D80" s="228">
        <f t="shared" ref="D80:E80" si="37">D59/D35</f>
        <v>5.8673003107293002E-2</v>
      </c>
      <c r="E80" s="228">
        <f t="shared" si="37"/>
        <v>0.21598272138228941</v>
      </c>
    </row>
    <row r="81" spans="1:11" ht="16.2" customHeight="1">
      <c r="A81" s="86"/>
      <c r="B81" s="227" t="s">
        <v>69</v>
      </c>
      <c r="C81" s="228">
        <f>D66/E66</f>
        <v>0.62039925140361818</v>
      </c>
      <c r="D81" s="228"/>
      <c r="E81" s="228"/>
    </row>
    <row r="82" spans="1:11" ht="16.2" customHeight="1">
      <c r="A82" s="86"/>
      <c r="B82" s="227" t="s">
        <v>88</v>
      </c>
      <c r="C82" s="95">
        <f>C20/C35</f>
        <v>0</v>
      </c>
      <c r="D82" s="95">
        <f t="shared" ref="D82:E82" si="38">D20/D35</f>
        <v>0</v>
      </c>
      <c r="E82" s="95">
        <f t="shared" si="38"/>
        <v>0</v>
      </c>
    </row>
    <row r="83" spans="1:11" ht="82.2" customHeight="1">
      <c r="A83" s="89" t="s">
        <v>57</v>
      </c>
      <c r="B83" s="90"/>
      <c r="C83" s="90"/>
      <c r="D83" s="90"/>
      <c r="E83" s="90"/>
    </row>
    <row r="84" spans="1:11">
      <c r="A84" s="91"/>
    </row>
    <row r="85" spans="1:11" s="172" customFormat="1" ht="19.5" customHeight="1">
      <c r="A85" s="92" t="s">
        <v>62</v>
      </c>
      <c r="B85" s="229"/>
      <c r="C85" s="93"/>
      <c r="D85" s="93"/>
      <c r="E85" s="93"/>
      <c r="F85" s="2"/>
      <c r="G85" s="105"/>
      <c r="H85" s="105"/>
      <c r="I85" s="105"/>
      <c r="J85" s="5"/>
      <c r="K85" s="5"/>
    </row>
    <row r="86" spans="1:11" s="172" customFormat="1" ht="19.5" customHeight="1">
      <c r="A86" s="92"/>
      <c r="B86" s="229"/>
      <c r="C86" s="93"/>
      <c r="D86" s="93"/>
      <c r="E86" s="93"/>
      <c r="F86" s="2"/>
      <c r="G86" s="105"/>
      <c r="H86" s="105"/>
      <c r="I86" s="105"/>
      <c r="J86" s="5"/>
      <c r="K86" s="5"/>
    </row>
    <row r="87" spans="1:11" s="172" customFormat="1" ht="19.5" customHeight="1">
      <c r="A87" s="92"/>
      <c r="B87" s="229"/>
      <c r="C87" s="93"/>
      <c r="D87" s="93"/>
      <c r="E87" s="93"/>
      <c r="F87" s="2"/>
      <c r="G87" s="105"/>
      <c r="H87" s="105"/>
      <c r="I87" s="105"/>
      <c r="J87" s="5"/>
      <c r="K87" s="5"/>
    </row>
    <row r="88" spans="1:11" s="172" customFormat="1" ht="19.5" customHeight="1">
      <c r="A88" s="92"/>
      <c r="B88" s="229"/>
      <c r="C88" s="93"/>
      <c r="D88" s="93"/>
      <c r="E88" s="93"/>
      <c r="F88" s="2"/>
      <c r="G88" s="105"/>
      <c r="H88" s="105"/>
      <c r="I88" s="105"/>
      <c r="J88" s="5"/>
      <c r="K88" s="5"/>
    </row>
    <row r="89" spans="1:11" s="172" customFormat="1" ht="19.5" customHeight="1">
      <c r="A89" s="92"/>
      <c r="B89" s="229"/>
      <c r="C89" s="93"/>
      <c r="D89" s="93"/>
      <c r="E89" s="93"/>
      <c r="F89" s="2"/>
      <c r="G89" s="105"/>
      <c r="H89" s="105"/>
      <c r="I89" s="105"/>
      <c r="J89" s="5"/>
      <c r="K89" s="5"/>
    </row>
    <row r="90" spans="1:11" s="172" customFormat="1" ht="19.5" customHeight="1">
      <c r="A90" s="92"/>
      <c r="B90" s="229"/>
      <c r="C90" s="93"/>
      <c r="D90" s="93"/>
      <c r="E90" s="93"/>
      <c r="F90" s="2"/>
      <c r="G90" s="105"/>
      <c r="H90" s="105"/>
      <c r="I90" s="105"/>
      <c r="J90" s="5"/>
      <c r="K90" s="5"/>
    </row>
    <row r="91" spans="1:11" s="172" customFormat="1" ht="19.5" customHeight="1">
      <c r="A91" s="92"/>
      <c r="B91" s="229"/>
      <c r="C91" s="93"/>
      <c r="D91" s="93"/>
      <c r="E91" s="93"/>
      <c r="F91" s="2"/>
      <c r="G91" s="105"/>
      <c r="H91" s="105"/>
      <c r="I91" s="105"/>
      <c r="J91" s="5"/>
      <c r="K91" s="5"/>
    </row>
    <row r="92" spans="1:11" s="172" customFormat="1" ht="19.5" customHeight="1">
      <c r="A92" s="92"/>
      <c r="B92" s="230" t="s">
        <v>65</v>
      </c>
      <c r="C92" s="93">
        <f>(C74-C68)/C74</f>
        <v>0.70032075759890022</v>
      </c>
      <c r="D92" s="1" t="s">
        <v>66</v>
      </c>
      <c r="E92" s="93">
        <f>(D74-D68)/D74</f>
        <v>0.32791033984092555</v>
      </c>
      <c r="F92" s="2"/>
      <c r="G92" s="105"/>
      <c r="H92" s="105"/>
      <c r="I92" s="105"/>
      <c r="J92" s="5"/>
      <c r="K92" s="5"/>
    </row>
    <row r="93" spans="1:11" ht="68.25" customHeight="1">
      <c r="A93" s="94" t="s">
        <v>52</v>
      </c>
      <c r="B93" s="94"/>
      <c r="C93" s="94"/>
      <c r="D93" s="94"/>
      <c r="E93" s="94"/>
    </row>
    <row r="94" spans="1:11" ht="25.5" customHeight="1"/>
    <row r="95" spans="1:11" ht="18.75" customHeight="1">
      <c r="A95" s="94" t="s">
        <v>53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
  <sheetViews>
    <sheetView topLeftCell="A57" workbookViewId="0">
      <selection activeCell="A75" sqref="A75:XFD75"/>
    </sheetView>
  </sheetViews>
  <sheetFormatPr defaultRowHeight="13.2"/>
  <cols>
    <col min="1" max="1" width="3.33203125" style="59" customWidth="1"/>
    <col min="2" max="2" width="28.6640625" style="60" customWidth="1"/>
    <col min="3" max="5" width="6.21875" style="59" customWidth="1"/>
    <col min="6" max="6" width="6.21875" style="2" customWidth="1"/>
    <col min="7" max="8" width="6.21875" style="105" customWidth="1"/>
    <col min="9" max="9" width="8.109375" style="105" customWidth="1"/>
    <col min="10" max="10" width="3" style="3" customWidth="1"/>
    <col min="11" max="11" width="8.88671875" style="3"/>
    <col min="12" max="16384" width="8.88671875" style="56"/>
  </cols>
  <sheetData>
    <row r="1" spans="1:9" s="3" customFormat="1">
      <c r="A1" s="59"/>
      <c r="B1" s="193" t="s">
        <v>89</v>
      </c>
      <c r="C1" s="59" t="s">
        <v>108</v>
      </c>
      <c r="D1" s="59"/>
      <c r="E1" s="59"/>
      <c r="F1" s="2" t="s">
        <v>90</v>
      </c>
      <c r="G1" s="99"/>
      <c r="H1" s="100"/>
      <c r="I1" s="100"/>
    </row>
    <row r="2" spans="1:9" s="3" customFormat="1" ht="15.6">
      <c r="A2" s="59"/>
      <c r="B2" s="193"/>
      <c r="C2" s="59"/>
      <c r="D2" s="59"/>
      <c r="E2" s="59"/>
      <c r="F2" s="101" t="s">
        <v>92</v>
      </c>
      <c r="G2" s="102"/>
      <c r="H2" s="103"/>
      <c r="I2" s="103"/>
    </row>
    <row r="3" spans="1:9" s="3" customFormat="1" ht="13.8" thickBot="1">
      <c r="A3" s="62"/>
      <c r="B3" s="60"/>
      <c r="C3" s="59"/>
      <c r="D3" s="59"/>
      <c r="E3" s="59"/>
      <c r="F3" s="2"/>
      <c r="G3" s="105"/>
      <c r="H3" s="105"/>
      <c r="I3" s="105"/>
    </row>
    <row r="4" spans="1:9" s="3" customFormat="1">
      <c r="A4" s="63"/>
      <c r="B4" s="194"/>
      <c r="C4" s="195" t="s">
        <v>0</v>
      </c>
      <c r="D4" s="195" t="s">
        <v>1</v>
      </c>
      <c r="E4" s="195" t="s">
        <v>2</v>
      </c>
      <c r="F4" s="2"/>
      <c r="G4" s="105"/>
      <c r="H4" s="105"/>
      <c r="I4" s="105"/>
    </row>
    <row r="5" spans="1:9" s="3" customFormat="1">
      <c r="A5" s="67"/>
      <c r="B5" s="196"/>
      <c r="C5" s="68"/>
      <c r="D5" s="68"/>
      <c r="E5" s="68"/>
      <c r="F5" s="4"/>
      <c r="G5" s="105"/>
      <c r="H5" s="105"/>
      <c r="I5" s="105"/>
    </row>
    <row r="6" spans="1:9" s="3" customFormat="1" ht="15.6">
      <c r="A6" s="70" t="s">
        <v>3</v>
      </c>
      <c r="B6" s="196" t="s">
        <v>63</v>
      </c>
      <c r="C6" s="197">
        <v>212</v>
      </c>
      <c r="D6" s="197">
        <v>198</v>
      </c>
      <c r="E6" s="74"/>
      <c r="F6" s="101"/>
      <c r="G6" s="115"/>
      <c r="H6" s="103"/>
      <c r="I6" s="103"/>
    </row>
    <row r="7" spans="1:9" s="3" customFormat="1" ht="15.6">
      <c r="A7" s="70"/>
      <c r="B7" s="196"/>
      <c r="C7" s="198"/>
      <c r="D7" s="198"/>
      <c r="E7" s="74"/>
      <c r="F7" s="101"/>
      <c r="G7" s="115"/>
      <c r="H7" s="115"/>
      <c r="I7" s="103"/>
    </row>
    <row r="8" spans="1:9" s="3" customFormat="1" ht="15.6">
      <c r="A8" s="70"/>
      <c r="B8" s="196" t="s">
        <v>4</v>
      </c>
      <c r="C8" s="198"/>
      <c r="D8" s="198"/>
      <c r="E8" s="74"/>
      <c r="F8" s="101"/>
      <c r="G8" s="115"/>
      <c r="H8" s="103"/>
      <c r="I8" s="115"/>
    </row>
    <row r="9" spans="1:9" s="3" customFormat="1" ht="15.6">
      <c r="A9" s="70"/>
      <c r="B9" s="199" t="s">
        <v>5</v>
      </c>
      <c r="C9" s="200"/>
      <c r="D9" s="200"/>
      <c r="E9" s="74"/>
      <c r="F9" s="2"/>
      <c r="G9" s="115"/>
      <c r="H9" s="119"/>
      <c r="I9" s="103"/>
    </row>
    <row r="10" spans="1:9" s="3" customFormat="1" ht="15.6">
      <c r="A10" s="70"/>
      <c r="B10" s="201" t="s">
        <v>6</v>
      </c>
      <c r="C10" s="202">
        <v>16220</v>
      </c>
      <c r="D10" s="202">
        <v>7737</v>
      </c>
      <c r="E10" s="74">
        <f>D10+C10</f>
        <v>23957</v>
      </c>
      <c r="F10" s="122">
        <f ca="1">C10/OFFSET(C10,4,0)</f>
        <v>1</v>
      </c>
      <c r="G10" s="122">
        <f t="shared" ref="G10:H10" ca="1" si="0">D10/OFFSET(D10,4,0)</f>
        <v>1</v>
      </c>
      <c r="H10" s="122">
        <f t="shared" ca="1" si="0"/>
        <v>1</v>
      </c>
      <c r="I10" s="103"/>
    </row>
    <row r="11" spans="1:9" s="3" customFormat="1">
      <c r="A11" s="70"/>
      <c r="B11" s="201" t="s">
        <v>7</v>
      </c>
      <c r="C11" s="202"/>
      <c r="D11" s="202"/>
      <c r="E11" s="74">
        <f t="shared" ref="E11:E14" si="1">D11+C11</f>
        <v>0</v>
      </c>
      <c r="F11" s="122">
        <f ca="1">C11/OFFSET(C11,3,0)</f>
        <v>0</v>
      </c>
      <c r="G11" s="122">
        <f t="shared" ref="G11:H11" ca="1" si="2">D11/OFFSET(D11,3,0)</f>
        <v>0</v>
      </c>
      <c r="H11" s="122">
        <f t="shared" ca="1" si="2"/>
        <v>0</v>
      </c>
      <c r="I11" s="105"/>
    </row>
    <row r="12" spans="1:9" s="3" customFormat="1">
      <c r="A12" s="70"/>
      <c r="B12" s="201" t="s">
        <v>8</v>
      </c>
      <c r="C12" s="202"/>
      <c r="D12" s="202"/>
      <c r="E12" s="74">
        <f t="shared" si="1"/>
        <v>0</v>
      </c>
      <c r="F12" s="122">
        <f ca="1">C12/OFFSET(C12,2,0)</f>
        <v>0</v>
      </c>
      <c r="G12" s="122">
        <f t="shared" ref="G12:H12" ca="1" si="3">D12/OFFSET(D12,2,0)</f>
        <v>0</v>
      </c>
      <c r="H12" s="122">
        <f t="shared" ca="1" si="3"/>
        <v>0</v>
      </c>
      <c r="I12" s="105"/>
    </row>
    <row r="13" spans="1:9" s="3" customFormat="1">
      <c r="A13" s="70"/>
      <c r="B13" s="201" t="s">
        <v>9</v>
      </c>
      <c r="C13" s="202"/>
      <c r="D13" s="202"/>
      <c r="E13" s="74">
        <f t="shared" si="1"/>
        <v>0</v>
      </c>
      <c r="F13" s="122">
        <f ca="1">C13/OFFSET(C13,1,0)</f>
        <v>0</v>
      </c>
      <c r="G13" s="122">
        <f t="shared" ref="G13:H13" ca="1" si="4">D13/OFFSET(D13,1,0)</f>
        <v>0</v>
      </c>
      <c r="H13" s="122">
        <f t="shared" ca="1" si="4"/>
        <v>0</v>
      </c>
      <c r="I13" s="105"/>
    </row>
    <row r="14" spans="1:9" s="3" customFormat="1">
      <c r="A14" s="70" t="s">
        <v>10</v>
      </c>
      <c r="B14" s="203" t="s">
        <v>11</v>
      </c>
      <c r="C14" s="72">
        <f>SUM(C10:C13)</f>
        <v>16220</v>
      </c>
      <c r="D14" s="72">
        <f>SUM(D10:D13)</f>
        <v>7737</v>
      </c>
      <c r="E14" s="74">
        <f t="shared" si="1"/>
        <v>23957</v>
      </c>
      <c r="F14" s="122"/>
      <c r="G14" s="122"/>
      <c r="H14" s="122"/>
      <c r="I14" s="105"/>
    </row>
    <row r="15" spans="1:9" s="3" customFormat="1">
      <c r="A15" s="70"/>
      <c r="B15" s="199" t="s">
        <v>58</v>
      </c>
      <c r="C15" s="73"/>
      <c r="D15" s="73"/>
      <c r="E15" s="74"/>
      <c r="F15" s="2"/>
      <c r="G15" s="105"/>
      <c r="H15" s="105"/>
      <c r="I15" s="105"/>
    </row>
    <row r="16" spans="1:9" s="3" customFormat="1">
      <c r="A16" s="70"/>
      <c r="B16" s="201" t="s">
        <v>6</v>
      </c>
      <c r="C16" s="73"/>
      <c r="D16" s="73"/>
      <c r="E16" s="74">
        <f t="shared" ref="E16:E73" si="5">D16+C16</f>
        <v>0</v>
      </c>
      <c r="F16" s="122" t="e">
        <f ca="1">C16/OFFSET(C16,4,0)</f>
        <v>#DIV/0!</v>
      </c>
      <c r="G16" s="122" t="e">
        <f t="shared" ref="G16:H16" ca="1" si="6">D16/OFFSET(D16,4,0)</f>
        <v>#DIV/0!</v>
      </c>
      <c r="H16" s="122" t="e">
        <f t="shared" ca="1" si="6"/>
        <v>#DIV/0!</v>
      </c>
      <c r="I16" s="105"/>
    </row>
    <row r="17" spans="1:9" s="3" customFormat="1">
      <c r="A17" s="70"/>
      <c r="B17" s="201" t="s">
        <v>7</v>
      </c>
      <c r="C17" s="73"/>
      <c r="D17" s="73"/>
      <c r="E17" s="74">
        <f t="shared" si="5"/>
        <v>0</v>
      </c>
      <c r="F17" s="122" t="e">
        <f ca="1">C17/OFFSET(C17,3,0)</f>
        <v>#DIV/0!</v>
      </c>
      <c r="G17" s="122" t="e">
        <f t="shared" ref="G17:H17" ca="1" si="7">D17/OFFSET(D17,3,0)</f>
        <v>#DIV/0!</v>
      </c>
      <c r="H17" s="122" t="e">
        <f t="shared" ca="1" si="7"/>
        <v>#DIV/0!</v>
      </c>
      <c r="I17" s="105"/>
    </row>
    <row r="18" spans="1:9" s="3" customFormat="1" ht="15.6">
      <c r="A18" s="70"/>
      <c r="B18" s="201" t="s">
        <v>8</v>
      </c>
      <c r="C18" s="73"/>
      <c r="D18" s="73"/>
      <c r="E18" s="74">
        <f t="shared" si="5"/>
        <v>0</v>
      </c>
      <c r="F18" s="122" t="e">
        <f ca="1">C18/OFFSET(C18,2,0)</f>
        <v>#DIV/0!</v>
      </c>
      <c r="G18" s="122" t="e">
        <f t="shared" ref="G18:H18" ca="1" si="8">D18/OFFSET(D18,2,0)</f>
        <v>#DIV/0!</v>
      </c>
      <c r="H18" s="122" t="e">
        <f t="shared" ca="1" si="8"/>
        <v>#DIV/0!</v>
      </c>
      <c r="I18" s="126"/>
    </row>
    <row r="19" spans="1:9" s="3" customFormat="1">
      <c r="A19" s="70"/>
      <c r="B19" s="201" t="s">
        <v>9</v>
      </c>
      <c r="C19" s="73"/>
      <c r="D19" s="73"/>
      <c r="E19" s="74">
        <f t="shared" si="5"/>
        <v>0</v>
      </c>
      <c r="F19" s="122" t="e">
        <f ca="1">C19/OFFSET(C19,1,0)</f>
        <v>#DIV/0!</v>
      </c>
      <c r="G19" s="122" t="e">
        <f t="shared" ref="G19:H19" ca="1" si="9">D19/OFFSET(D19,1,0)</f>
        <v>#DIV/0!</v>
      </c>
      <c r="H19" s="127" t="e">
        <f t="shared" ca="1" si="9"/>
        <v>#DIV/0!</v>
      </c>
      <c r="I19" s="105"/>
    </row>
    <row r="20" spans="1:9" s="3" customFormat="1">
      <c r="A20" s="70" t="s">
        <v>12</v>
      </c>
      <c r="B20" s="203" t="s">
        <v>13</v>
      </c>
      <c r="C20" s="74">
        <f>SUM(C16:C19)</f>
        <v>0</v>
      </c>
      <c r="D20" s="74">
        <f>SUM(D16:D19)</f>
        <v>0</v>
      </c>
      <c r="E20" s="74">
        <f t="shared" si="5"/>
        <v>0</v>
      </c>
      <c r="F20" s="122"/>
      <c r="G20" s="122"/>
      <c r="H20" s="122"/>
      <c r="I20" s="105"/>
    </row>
    <row r="21" spans="1:9" s="3" customFormat="1">
      <c r="A21" s="70"/>
      <c r="B21" s="199" t="s">
        <v>59</v>
      </c>
      <c r="C21" s="73"/>
      <c r="D21" s="73"/>
      <c r="E21" s="74"/>
      <c r="F21" s="2"/>
      <c r="G21" s="105"/>
      <c r="H21" s="105"/>
      <c r="I21" s="105"/>
    </row>
    <row r="22" spans="1:9" s="3" customFormat="1" ht="15.6">
      <c r="A22" s="70"/>
      <c r="B22" s="201" t="s">
        <v>6</v>
      </c>
      <c r="C22" s="204"/>
      <c r="D22" s="204"/>
      <c r="E22" s="74">
        <f t="shared" si="5"/>
        <v>0</v>
      </c>
      <c r="F22" s="122" t="e">
        <f ca="1">C22/OFFSET(C22,4,0)</f>
        <v>#DIV/0!</v>
      </c>
      <c r="G22" s="122" t="e">
        <f t="shared" ref="G22:H22" ca="1" si="10">D22/OFFSET(D22,4,0)</f>
        <v>#DIV/0!</v>
      </c>
      <c r="H22" s="122" t="e">
        <f t="shared" ca="1" si="10"/>
        <v>#DIV/0!</v>
      </c>
      <c r="I22" s="126"/>
    </row>
    <row r="23" spans="1:9" s="3" customFormat="1">
      <c r="A23" s="70"/>
      <c r="B23" s="201" t="s">
        <v>7</v>
      </c>
      <c r="C23" s="204"/>
      <c r="D23" s="204"/>
      <c r="E23" s="74">
        <f t="shared" si="5"/>
        <v>0</v>
      </c>
      <c r="F23" s="122" t="e">
        <f ca="1">C23/OFFSET(C23,3,0)</f>
        <v>#DIV/0!</v>
      </c>
      <c r="G23" s="122" t="e">
        <f t="shared" ref="G23:H23" ca="1" si="11">D23/OFFSET(D23,3,0)</f>
        <v>#DIV/0!</v>
      </c>
      <c r="H23" s="122" t="e">
        <f t="shared" ca="1" si="11"/>
        <v>#DIV/0!</v>
      </c>
      <c r="I23" s="105"/>
    </row>
    <row r="24" spans="1:9" s="3" customFormat="1">
      <c r="A24" s="70"/>
      <c r="B24" s="201" t="s">
        <v>8</v>
      </c>
      <c r="C24" s="204"/>
      <c r="D24" s="204"/>
      <c r="E24" s="74">
        <f t="shared" si="5"/>
        <v>0</v>
      </c>
      <c r="F24" s="122" t="e">
        <f ca="1">C24/OFFSET(C24,2,0)</f>
        <v>#DIV/0!</v>
      </c>
      <c r="G24" s="122" t="e">
        <f t="shared" ref="G24:H24" ca="1" si="12">D24/OFFSET(D24,2,0)</f>
        <v>#DIV/0!</v>
      </c>
      <c r="H24" s="122" t="e">
        <f t="shared" ca="1" si="12"/>
        <v>#DIV/0!</v>
      </c>
      <c r="I24" s="105"/>
    </row>
    <row r="25" spans="1:9" s="3" customFormat="1">
      <c r="A25" s="70"/>
      <c r="B25" s="201" t="s">
        <v>9</v>
      </c>
      <c r="C25" s="204"/>
      <c r="D25" s="204"/>
      <c r="E25" s="74">
        <f t="shared" si="5"/>
        <v>0</v>
      </c>
      <c r="F25" s="122" t="e">
        <f ca="1">C25/OFFSET(C25,1,0)</f>
        <v>#DIV/0!</v>
      </c>
      <c r="G25" s="122" t="e">
        <f t="shared" ref="G25:H25" ca="1" si="13">D25/OFFSET(D25,1,0)</f>
        <v>#DIV/0!</v>
      </c>
      <c r="H25" s="127" t="e">
        <f t="shared" ca="1" si="13"/>
        <v>#DIV/0!</v>
      </c>
      <c r="I25" s="105"/>
    </row>
    <row r="26" spans="1:9" s="3" customFormat="1">
      <c r="A26" s="70" t="s">
        <v>14</v>
      </c>
      <c r="B26" s="203" t="s">
        <v>15</v>
      </c>
      <c r="C26" s="74">
        <f>SUM(C22:C25)</f>
        <v>0</v>
      </c>
      <c r="D26" s="74">
        <f>SUM(D22:D25)</f>
        <v>0</v>
      </c>
      <c r="E26" s="74">
        <f t="shared" si="5"/>
        <v>0</v>
      </c>
      <c r="F26" s="122"/>
      <c r="G26" s="122"/>
      <c r="H26" s="122"/>
      <c r="I26" s="105"/>
    </row>
    <row r="27" spans="1:9" s="3" customFormat="1">
      <c r="A27" s="70"/>
      <c r="B27" s="199" t="s">
        <v>16</v>
      </c>
      <c r="C27" s="73"/>
      <c r="D27" s="73"/>
      <c r="E27" s="74"/>
      <c r="F27" s="2"/>
      <c r="G27" s="105"/>
      <c r="H27" s="105"/>
      <c r="I27" s="105"/>
    </row>
    <row r="28" spans="1:9" s="3" customFormat="1">
      <c r="A28" s="70"/>
      <c r="B28" s="201" t="s">
        <v>6</v>
      </c>
      <c r="C28" s="73"/>
      <c r="D28" s="73"/>
      <c r="E28" s="74">
        <f t="shared" si="5"/>
        <v>0</v>
      </c>
      <c r="F28" s="122" t="e">
        <f ca="1">C28/OFFSET(C28,4,0)</f>
        <v>#DIV/0!</v>
      </c>
      <c r="G28" s="122" t="e">
        <f t="shared" ref="G28:H28" ca="1" si="14">D28/OFFSET(D28,4,0)</f>
        <v>#DIV/0!</v>
      </c>
      <c r="H28" s="122" t="e">
        <f t="shared" ca="1" si="14"/>
        <v>#DIV/0!</v>
      </c>
      <c r="I28" s="105"/>
    </row>
    <row r="29" spans="1:9" s="3" customFormat="1" ht="15.6">
      <c r="A29" s="70"/>
      <c r="B29" s="201" t="s">
        <v>7</v>
      </c>
      <c r="C29" s="73"/>
      <c r="D29" s="73"/>
      <c r="E29" s="74">
        <f t="shared" si="5"/>
        <v>0</v>
      </c>
      <c r="F29" s="122" t="e">
        <f ca="1">C29/OFFSET(C29,3,0)</f>
        <v>#DIV/0!</v>
      </c>
      <c r="G29" s="122" t="e">
        <f t="shared" ref="G29:H29" ca="1" si="15">D29/OFFSET(D29,3,0)</f>
        <v>#DIV/0!</v>
      </c>
      <c r="H29" s="122" t="e">
        <f t="shared" ca="1" si="15"/>
        <v>#DIV/0!</v>
      </c>
      <c r="I29" s="103"/>
    </row>
    <row r="30" spans="1:9" s="3" customFormat="1">
      <c r="A30" s="70"/>
      <c r="B30" s="201" t="s">
        <v>8</v>
      </c>
      <c r="C30" s="73"/>
      <c r="D30" s="73"/>
      <c r="E30" s="74">
        <f t="shared" si="5"/>
        <v>0</v>
      </c>
      <c r="F30" s="122" t="e">
        <f ca="1">C30/OFFSET(C30,2,0)</f>
        <v>#DIV/0!</v>
      </c>
      <c r="G30" s="122" t="e">
        <f t="shared" ref="G30:H30" ca="1" si="16">D30/OFFSET(D30,2,0)</f>
        <v>#DIV/0!</v>
      </c>
      <c r="H30" s="122" t="e">
        <f t="shared" ca="1" si="16"/>
        <v>#DIV/0!</v>
      </c>
      <c r="I30" s="105"/>
    </row>
    <row r="31" spans="1:9" s="3" customFormat="1" ht="15.6">
      <c r="A31" s="70"/>
      <c r="B31" s="201" t="s">
        <v>9</v>
      </c>
      <c r="C31" s="73"/>
      <c r="D31" s="73"/>
      <c r="E31" s="74">
        <f t="shared" si="5"/>
        <v>0</v>
      </c>
      <c r="F31" s="122" t="e">
        <f ca="1">C31/OFFSET(C31,1,0)</f>
        <v>#DIV/0!</v>
      </c>
      <c r="G31" s="122" t="e">
        <f t="shared" ref="G31:H31" ca="1" si="17">D31/OFFSET(D31,1,0)</f>
        <v>#DIV/0!</v>
      </c>
      <c r="H31" s="127" t="e">
        <f t="shared" ca="1" si="17"/>
        <v>#DIV/0!</v>
      </c>
      <c r="I31" s="103"/>
    </row>
    <row r="32" spans="1:9" s="3" customFormat="1">
      <c r="A32" s="70" t="s">
        <v>17</v>
      </c>
      <c r="B32" s="203" t="s">
        <v>18</v>
      </c>
      <c r="C32" s="74">
        <f>SUM(C28:C31)</f>
        <v>0</v>
      </c>
      <c r="D32" s="74">
        <f>SUM(D28:D31)</f>
        <v>0</v>
      </c>
      <c r="E32" s="74">
        <f t="shared" si="5"/>
        <v>0</v>
      </c>
      <c r="F32" s="2"/>
      <c r="G32" s="105"/>
      <c r="H32" s="105"/>
      <c r="I32" s="105"/>
    </row>
    <row r="33" spans="1:9" s="3" customFormat="1">
      <c r="A33" s="70" t="s">
        <v>19</v>
      </c>
      <c r="B33" s="205" t="s">
        <v>54</v>
      </c>
      <c r="C33" s="206">
        <f>C14+C20+C26+C32-C69-C60</f>
        <v>6671</v>
      </c>
      <c r="D33" s="206">
        <f>D14+D20+D26+D32-D69-D60</f>
        <v>4669</v>
      </c>
      <c r="E33" s="74">
        <f t="shared" si="5"/>
        <v>11340</v>
      </c>
      <c r="F33" s="101"/>
      <c r="G33" s="105"/>
      <c r="H33" s="105"/>
      <c r="I33" s="105"/>
    </row>
    <row r="34" spans="1:9" s="3" customFormat="1" ht="15.6">
      <c r="A34" s="75" t="s">
        <v>20</v>
      </c>
      <c r="B34" s="207" t="s">
        <v>21</v>
      </c>
      <c r="C34" s="76"/>
      <c r="D34" s="76"/>
      <c r="E34" s="74">
        <f t="shared" si="5"/>
        <v>0</v>
      </c>
      <c r="F34" s="101"/>
      <c r="G34" s="115"/>
      <c r="H34" s="133"/>
      <c r="I34" s="115"/>
    </row>
    <row r="35" spans="1:9" s="3" customFormat="1" ht="15.6">
      <c r="A35" s="70" t="s">
        <v>22</v>
      </c>
      <c r="B35" s="196" t="s">
        <v>23</v>
      </c>
      <c r="C35" s="68">
        <f>C33-C34</f>
        <v>6671</v>
      </c>
      <c r="D35" s="68">
        <f>D33-D34</f>
        <v>4669</v>
      </c>
      <c r="E35" s="74">
        <f t="shared" si="5"/>
        <v>11340</v>
      </c>
      <c r="F35" s="101"/>
      <c r="G35" s="134"/>
      <c r="H35" s="135"/>
      <c r="I35" s="134"/>
    </row>
    <row r="36" spans="1:9" s="3" customFormat="1" ht="16.2" thickBot="1">
      <c r="A36" s="77"/>
      <c r="B36" s="208"/>
      <c r="C36" s="73"/>
      <c r="D36" s="73"/>
      <c r="E36" s="74"/>
      <c r="F36" s="101"/>
      <c r="G36" s="126"/>
      <c r="H36" s="103"/>
      <c r="I36" s="115"/>
    </row>
    <row r="37" spans="1:9" s="3" customFormat="1" ht="13.8" thickTop="1">
      <c r="A37" s="79"/>
      <c r="B37" s="209"/>
      <c r="C37" s="73"/>
      <c r="D37" s="73"/>
      <c r="E37" s="74"/>
      <c r="F37" s="2"/>
      <c r="G37" s="105"/>
      <c r="H37" s="105"/>
      <c r="I37" s="105"/>
    </row>
    <row r="38" spans="1:9" s="3" customFormat="1" ht="15.6">
      <c r="A38" s="70"/>
      <c r="B38" s="196" t="s">
        <v>24</v>
      </c>
      <c r="C38" s="73"/>
      <c r="D38" s="73"/>
      <c r="E38" s="74"/>
      <c r="F38" s="101"/>
      <c r="G38" s="103"/>
      <c r="H38" s="115"/>
      <c r="I38" s="115"/>
    </row>
    <row r="39" spans="1:9" s="3" customFormat="1">
      <c r="A39" s="70"/>
      <c r="B39" s="201" t="s">
        <v>6</v>
      </c>
      <c r="C39" s="210">
        <v>1491</v>
      </c>
      <c r="D39" s="210">
        <v>687</v>
      </c>
      <c r="E39" s="74">
        <f t="shared" si="5"/>
        <v>2178</v>
      </c>
      <c r="F39" s="122">
        <f ca="1">C39/OFFSET(C39,4,0)</f>
        <v>1</v>
      </c>
      <c r="G39" s="122">
        <f t="shared" ref="G39:H39" ca="1" si="18">D39/OFFSET(D39,4,0)</f>
        <v>1</v>
      </c>
      <c r="H39" s="122">
        <f t="shared" ca="1" si="18"/>
        <v>1</v>
      </c>
      <c r="I39" s="105"/>
    </row>
    <row r="40" spans="1:9" s="3" customFormat="1">
      <c r="A40" s="70"/>
      <c r="B40" s="201" t="s">
        <v>7</v>
      </c>
      <c r="C40" s="210"/>
      <c r="D40" s="210"/>
      <c r="E40" s="74">
        <f t="shared" si="5"/>
        <v>0</v>
      </c>
      <c r="F40" s="122">
        <f ca="1">C40/OFFSET(C40,3,0)</f>
        <v>0</v>
      </c>
      <c r="G40" s="122">
        <f t="shared" ref="G40:H40" ca="1" si="19">D40/OFFSET(D40,3,0)</f>
        <v>0</v>
      </c>
      <c r="H40" s="122">
        <f t="shared" ca="1" si="19"/>
        <v>0</v>
      </c>
      <c r="I40" s="105"/>
    </row>
    <row r="41" spans="1:9" s="3" customFormat="1">
      <c r="A41" s="70"/>
      <c r="B41" s="201" t="s">
        <v>8</v>
      </c>
      <c r="C41" s="210"/>
      <c r="D41" s="210"/>
      <c r="E41" s="74">
        <f t="shared" si="5"/>
        <v>0</v>
      </c>
      <c r="F41" s="122">
        <f ca="1">C41/OFFSET(C41,2,0)</f>
        <v>0</v>
      </c>
      <c r="G41" s="122">
        <f t="shared" ref="G41:H41" ca="1" si="20">D41/OFFSET(D41,2,0)</f>
        <v>0</v>
      </c>
      <c r="H41" s="122">
        <f t="shared" ca="1" si="20"/>
        <v>0</v>
      </c>
      <c r="I41" s="105"/>
    </row>
    <row r="42" spans="1:9" s="3" customFormat="1">
      <c r="A42" s="70"/>
      <c r="B42" s="201" t="s">
        <v>9</v>
      </c>
      <c r="C42" s="210"/>
      <c r="D42" s="210"/>
      <c r="E42" s="74">
        <f t="shared" si="5"/>
        <v>0</v>
      </c>
      <c r="F42" s="122">
        <f ca="1">C42/OFFSET(C42,1,0)</f>
        <v>0</v>
      </c>
      <c r="G42" s="122">
        <f t="shared" ref="G42:H42" ca="1" si="21">D42/OFFSET(D42,1,0)</f>
        <v>0</v>
      </c>
      <c r="H42" s="127">
        <f t="shared" ca="1" si="21"/>
        <v>0</v>
      </c>
      <c r="I42" s="105"/>
    </row>
    <row r="43" spans="1:9" s="3" customFormat="1">
      <c r="A43" s="70" t="s">
        <v>25</v>
      </c>
      <c r="B43" s="203" t="s">
        <v>26</v>
      </c>
      <c r="C43" s="68">
        <f>SUM(C39:C42)</f>
        <v>1491</v>
      </c>
      <c r="D43" s="68">
        <f>SUM(D39:D42)</f>
        <v>687</v>
      </c>
      <c r="E43" s="74">
        <f t="shared" si="5"/>
        <v>2178</v>
      </c>
      <c r="F43" s="122"/>
      <c r="G43" s="122"/>
      <c r="H43" s="122"/>
      <c r="I43" s="105"/>
    </row>
    <row r="44" spans="1:9" s="3" customFormat="1">
      <c r="A44" s="70"/>
      <c r="B44" s="196"/>
      <c r="C44" s="73"/>
      <c r="D44" s="73"/>
      <c r="E44" s="74"/>
      <c r="F44" s="2"/>
      <c r="G44" s="105"/>
      <c r="H44" s="105"/>
      <c r="I44" s="105"/>
    </row>
    <row r="45" spans="1:9" s="3" customFormat="1">
      <c r="A45" s="70"/>
      <c r="B45" s="196" t="s">
        <v>60</v>
      </c>
      <c r="C45" s="73"/>
      <c r="D45" s="73"/>
      <c r="E45" s="74"/>
      <c r="F45" s="2"/>
      <c r="G45" s="105"/>
      <c r="H45" s="105"/>
      <c r="I45" s="105"/>
    </row>
    <row r="46" spans="1:9" s="3" customFormat="1">
      <c r="A46" s="70"/>
      <c r="B46" s="201" t="s">
        <v>6</v>
      </c>
      <c r="C46" s="211">
        <v>844</v>
      </c>
      <c r="D46" s="211">
        <v>220</v>
      </c>
      <c r="E46" s="74">
        <f t="shared" si="5"/>
        <v>1064</v>
      </c>
      <c r="F46" s="122">
        <f ca="1">C46/OFFSET(C46,4,0)</f>
        <v>1</v>
      </c>
      <c r="G46" s="122">
        <f t="shared" ref="G46:H46" ca="1" si="22">D46/OFFSET(D46,4,0)</f>
        <v>1</v>
      </c>
      <c r="H46" s="122">
        <f t="shared" ca="1" si="22"/>
        <v>1</v>
      </c>
      <c r="I46" s="105"/>
    </row>
    <row r="47" spans="1:9" s="3" customFormat="1">
      <c r="A47" s="70"/>
      <c r="B47" s="201" t="s">
        <v>7</v>
      </c>
      <c r="C47" s="211"/>
      <c r="D47" s="211"/>
      <c r="E47" s="74">
        <f t="shared" si="5"/>
        <v>0</v>
      </c>
      <c r="F47" s="122">
        <f ca="1">C47/OFFSET(C47,3,0)</f>
        <v>0</v>
      </c>
      <c r="G47" s="122">
        <f t="shared" ref="G47:H47" ca="1" si="23">D47/OFFSET(D47,3,0)</f>
        <v>0</v>
      </c>
      <c r="H47" s="122">
        <f t="shared" ca="1" si="23"/>
        <v>0</v>
      </c>
      <c r="I47" s="105"/>
    </row>
    <row r="48" spans="1:9" s="3" customFormat="1">
      <c r="A48" s="70"/>
      <c r="B48" s="201" t="s">
        <v>8</v>
      </c>
      <c r="C48" s="211"/>
      <c r="D48" s="211"/>
      <c r="E48" s="74">
        <f t="shared" si="5"/>
        <v>0</v>
      </c>
      <c r="F48" s="122">
        <f ca="1">C48/OFFSET(C48,2,0)</f>
        <v>0</v>
      </c>
      <c r="G48" s="122">
        <f t="shared" ref="G48:H48" ca="1" si="24">D48/OFFSET(D48,2,0)</f>
        <v>0</v>
      </c>
      <c r="H48" s="122">
        <f t="shared" ca="1" si="24"/>
        <v>0</v>
      </c>
      <c r="I48" s="105"/>
    </row>
    <row r="49" spans="1:9" s="3" customFormat="1" ht="14.4">
      <c r="A49" s="70"/>
      <c r="B49" s="201" t="s">
        <v>9</v>
      </c>
      <c r="C49" s="211"/>
      <c r="D49" s="211"/>
      <c r="E49" s="74">
        <f t="shared" si="5"/>
        <v>0</v>
      </c>
      <c r="F49" s="122">
        <f ca="1">C49/OFFSET(C49,1,0)</f>
        <v>0</v>
      </c>
      <c r="G49" s="122">
        <f t="shared" ref="G49:H49" ca="1" si="25">D49/OFFSET(D49,1,0)</f>
        <v>0</v>
      </c>
      <c r="H49" s="127">
        <f t="shared" ca="1" si="25"/>
        <v>0</v>
      </c>
      <c r="I49" s="142"/>
    </row>
    <row r="50" spans="1:9" s="3" customFormat="1">
      <c r="A50" s="70" t="s">
        <v>27</v>
      </c>
      <c r="B50" s="196" t="s">
        <v>28</v>
      </c>
      <c r="C50" s="68">
        <f>SUM(C46:C49)</f>
        <v>844</v>
      </c>
      <c r="D50" s="68">
        <f>SUM(D46:D49)</f>
        <v>220</v>
      </c>
      <c r="E50" s="74">
        <f t="shared" si="5"/>
        <v>1064</v>
      </c>
      <c r="F50" s="56"/>
      <c r="G50" s="56"/>
      <c r="H50" s="56"/>
      <c r="I50" s="105"/>
    </row>
    <row r="51" spans="1:9" s="3" customFormat="1" ht="14.4">
      <c r="A51" s="70"/>
      <c r="B51" s="212" t="s">
        <v>110</v>
      </c>
      <c r="C51" s="73"/>
      <c r="D51" s="73"/>
      <c r="E51" s="74"/>
      <c r="F51" s="101"/>
      <c r="G51" s="142"/>
      <c r="H51" s="143"/>
      <c r="I51" s="144"/>
    </row>
    <row r="52" spans="1:9" s="3" customFormat="1" ht="15.6">
      <c r="A52" s="70"/>
      <c r="B52" s="212" t="s">
        <v>111</v>
      </c>
      <c r="C52" s="73">
        <v>27</v>
      </c>
      <c r="D52" s="73">
        <v>66</v>
      </c>
      <c r="E52" s="74"/>
      <c r="F52" s="2"/>
      <c r="G52" s="145"/>
      <c r="H52" s="144"/>
      <c r="I52" s="146"/>
    </row>
    <row r="53" spans="1:9" s="3" customFormat="1" ht="14.4">
      <c r="A53" s="70"/>
      <c r="B53" s="212" t="s">
        <v>112</v>
      </c>
      <c r="C53" s="213">
        <v>0</v>
      </c>
      <c r="D53" s="213">
        <v>0</v>
      </c>
      <c r="E53" s="74">
        <f t="shared" si="5"/>
        <v>0</v>
      </c>
      <c r="F53" s="122">
        <f ca="1">C53/OFFSET(C53,4,0)</f>
        <v>0</v>
      </c>
      <c r="G53" s="122">
        <f t="shared" ref="G53:H53" ca="1" si="26">D53/OFFSET(D53,4,0)</f>
        <v>0</v>
      </c>
      <c r="H53" s="122">
        <f t="shared" ca="1" si="26"/>
        <v>0</v>
      </c>
      <c r="I53" s="142"/>
    </row>
    <row r="54" spans="1:9" s="3" customFormat="1" ht="14.4">
      <c r="A54" s="70"/>
      <c r="B54" s="212" t="s">
        <v>113</v>
      </c>
      <c r="C54" s="73">
        <v>41</v>
      </c>
      <c r="D54" s="73">
        <v>28</v>
      </c>
      <c r="E54" s="74">
        <f t="shared" si="5"/>
        <v>69</v>
      </c>
      <c r="F54" s="122">
        <f ca="1">C54/OFFSET(C54,3,0)</f>
        <v>0.3037037037037037</v>
      </c>
      <c r="G54" s="122">
        <f t="shared" ref="G54:H54" ca="1" si="27">D54/OFFSET(D54,3,0)</f>
        <v>0.18181818181818182</v>
      </c>
      <c r="H54" s="122">
        <f t="shared" ca="1" si="27"/>
        <v>0.23875432525951557</v>
      </c>
      <c r="I54" s="105"/>
    </row>
    <row r="55" spans="1:9" s="3" customFormat="1" ht="14.4">
      <c r="A55" s="70"/>
      <c r="B55" s="2" t="s">
        <v>114</v>
      </c>
      <c r="C55" s="73">
        <v>14</v>
      </c>
      <c r="D55" s="73">
        <v>33</v>
      </c>
      <c r="E55" s="74">
        <f t="shared" si="5"/>
        <v>47</v>
      </c>
      <c r="F55" s="122">
        <f ca="1">C55/OFFSET(C55,2,0)</f>
        <v>0.1037037037037037</v>
      </c>
      <c r="G55" s="122">
        <f t="shared" ref="G55:H55" ca="1" si="28">D55/OFFSET(D55,2,0)</f>
        <v>0.21428571428571427</v>
      </c>
      <c r="H55" s="122">
        <f t="shared" ca="1" si="28"/>
        <v>0.16262975778546712</v>
      </c>
      <c r="I55" s="148"/>
    </row>
    <row r="56" spans="1:9" s="3" customFormat="1" ht="14.4">
      <c r="A56" s="70"/>
      <c r="B56" s="212" t="s">
        <v>115</v>
      </c>
      <c r="C56" s="214">
        <v>53</v>
      </c>
      <c r="D56" s="214">
        <v>27</v>
      </c>
      <c r="E56" s="74">
        <f t="shared" si="5"/>
        <v>80</v>
      </c>
      <c r="F56" s="122">
        <f ca="1">C56/OFFSET(C56,1,0)</f>
        <v>0.3925925925925926</v>
      </c>
      <c r="G56" s="122">
        <f t="shared" ref="G56:H56" ca="1" si="29">D56/OFFSET(D56,1,0)</f>
        <v>0.17532467532467533</v>
      </c>
      <c r="H56" s="127">
        <f t="shared" ca="1" si="29"/>
        <v>0.27681660899653981</v>
      </c>
      <c r="I56" s="105"/>
    </row>
    <row r="57" spans="1:9" s="3" customFormat="1" ht="14.4">
      <c r="A57" s="70" t="s">
        <v>29</v>
      </c>
      <c r="B57" s="212" t="s">
        <v>116</v>
      </c>
      <c r="C57" s="68">
        <f>SUM(C52:C56)</f>
        <v>135</v>
      </c>
      <c r="D57" s="68">
        <f>SUM(D52:D56)</f>
        <v>154</v>
      </c>
      <c r="E57" s="74">
        <f t="shared" si="5"/>
        <v>289</v>
      </c>
      <c r="F57" s="56"/>
      <c r="G57" s="56"/>
      <c r="H57" s="56"/>
      <c r="I57" s="105"/>
    </row>
    <row r="58" spans="1:9" s="3" customFormat="1">
      <c r="A58" s="70"/>
      <c r="B58" s="196"/>
      <c r="C58" s="73"/>
      <c r="D58" s="73"/>
      <c r="E58" s="74"/>
      <c r="F58" s="2"/>
      <c r="G58" s="105"/>
      <c r="H58" s="105"/>
      <c r="I58" s="105"/>
    </row>
    <row r="59" spans="1:9" s="3" customFormat="1">
      <c r="A59" s="215" t="s">
        <v>72</v>
      </c>
      <c r="B59" s="196" t="s">
        <v>31</v>
      </c>
      <c r="C59" s="216">
        <v>1944</v>
      </c>
      <c r="D59" s="216">
        <v>123</v>
      </c>
      <c r="E59" s="74">
        <f t="shared" si="5"/>
        <v>2067</v>
      </c>
      <c r="F59" s="2"/>
      <c r="G59" s="105"/>
      <c r="H59" s="105"/>
      <c r="I59" s="105"/>
    </row>
    <row r="60" spans="1:9" s="3" customFormat="1" ht="14.4">
      <c r="A60" s="215" t="s">
        <v>73</v>
      </c>
      <c r="B60" s="217" t="s">
        <v>117</v>
      </c>
      <c r="C60" s="218">
        <v>5660</v>
      </c>
      <c r="D60" s="218">
        <v>2466</v>
      </c>
      <c r="E60" s="74">
        <f t="shared" si="5"/>
        <v>8126</v>
      </c>
      <c r="F60" s="2"/>
      <c r="G60" s="105"/>
      <c r="H60" s="105"/>
      <c r="I60" s="105"/>
    </row>
    <row r="61" spans="1:9" s="3" customFormat="1" ht="14.4">
      <c r="A61" s="195"/>
      <c r="B61" s="217"/>
      <c r="C61" s="219"/>
      <c r="D61" s="219"/>
      <c r="E61" s="74"/>
      <c r="F61" s="2"/>
      <c r="G61" s="105"/>
      <c r="H61" s="143"/>
      <c r="I61" s="142"/>
    </row>
    <row r="62" spans="1:9" s="3" customFormat="1" ht="14.4">
      <c r="A62" s="70" t="s">
        <v>33</v>
      </c>
      <c r="B62" s="220" t="s">
        <v>34</v>
      </c>
      <c r="C62" s="221">
        <v>97</v>
      </c>
      <c r="D62" s="221">
        <v>27</v>
      </c>
      <c r="E62" s="74">
        <f t="shared" si="5"/>
        <v>124</v>
      </c>
      <c r="F62" s="122">
        <f ca="1">C62/OFFSET(C62,4,0)</f>
        <v>4.4886626561776957E-2</v>
      </c>
      <c r="G62" s="122">
        <f t="shared" ref="G62:H62" ca="1" si="30">D62/OFFSET(D62,4,0)</f>
        <v>8.3720930232558145E-3</v>
      </c>
      <c r="H62" s="122">
        <f t="shared" ca="1" si="30"/>
        <v>2.3022651318232456E-2</v>
      </c>
      <c r="I62" s="145"/>
    </row>
    <row r="63" spans="1:9" s="3" customFormat="1">
      <c r="A63" s="70" t="s">
        <v>35</v>
      </c>
      <c r="B63" s="220" t="s">
        <v>36</v>
      </c>
      <c r="C63" s="221">
        <v>44</v>
      </c>
      <c r="D63" s="221">
        <v>52</v>
      </c>
      <c r="E63" s="74">
        <f t="shared" si="5"/>
        <v>96</v>
      </c>
      <c r="F63" s="122">
        <f ca="1">C63/OFFSET(C63,3,0)</f>
        <v>2.0360944007403979E-2</v>
      </c>
      <c r="G63" s="122">
        <f t="shared" ref="G63:H63" ca="1" si="31">D63/OFFSET(D63,3,0)</f>
        <v>1.6124031007751938E-2</v>
      </c>
      <c r="H63" s="122">
        <f t="shared" ca="1" si="31"/>
        <v>1.7823988117341254E-2</v>
      </c>
      <c r="I63" s="105"/>
    </row>
    <row r="64" spans="1:9" s="3" customFormat="1">
      <c r="A64" s="70" t="s">
        <v>37</v>
      </c>
      <c r="B64" s="220" t="s">
        <v>38</v>
      </c>
      <c r="C64" s="221">
        <v>59</v>
      </c>
      <c r="D64" s="221">
        <v>57</v>
      </c>
      <c r="E64" s="74">
        <f t="shared" si="5"/>
        <v>116</v>
      </c>
      <c r="F64" s="122">
        <f ca="1">C64/OFFSET(C64,2,0)</f>
        <v>2.7302174919018974E-2</v>
      </c>
      <c r="G64" s="122">
        <f t="shared" ref="G64:H64" ca="1" si="32">D64/OFFSET(D64,2,0)</f>
        <v>1.7674418604651163E-2</v>
      </c>
      <c r="H64" s="122">
        <f t="shared" ca="1" si="32"/>
        <v>2.1537318975120682E-2</v>
      </c>
    </row>
    <row r="65" spans="1:9" s="3" customFormat="1">
      <c r="A65" s="70" t="s">
        <v>39</v>
      </c>
      <c r="B65" s="220" t="s">
        <v>40</v>
      </c>
      <c r="C65" s="221">
        <v>1305</v>
      </c>
      <c r="D65" s="221">
        <v>2704</v>
      </c>
      <c r="E65" s="74">
        <f t="shared" si="5"/>
        <v>4009</v>
      </c>
      <c r="F65" s="122">
        <f ca="1">C65/OFFSET(C65,1,0)</f>
        <v>0.60388708931050439</v>
      </c>
      <c r="G65" s="122">
        <f t="shared" ref="G65:H65" ca="1" si="33">D65/OFFSET(D65,1,0)</f>
        <v>0.83844961240310079</v>
      </c>
      <c r="H65" s="127">
        <f t="shared" ca="1" si="33"/>
        <v>0.74433717044188641</v>
      </c>
    </row>
    <row r="66" spans="1:9" s="3" customFormat="1">
      <c r="A66" s="70" t="s">
        <v>41</v>
      </c>
      <c r="B66" s="205" t="s">
        <v>55</v>
      </c>
      <c r="C66" s="222">
        <f>SUM(C61:C65)+C57+C67</f>
        <v>2161</v>
      </c>
      <c r="D66" s="222">
        <f>SUM(D61:D65)+D57+D67</f>
        <v>3225</v>
      </c>
      <c r="E66" s="74">
        <f t="shared" si="5"/>
        <v>5386</v>
      </c>
      <c r="F66" s="122">
        <f>C66/C33</f>
        <v>0.32393943936441311</v>
      </c>
      <c r="G66" s="122">
        <f t="shared" ref="G66:H66" si="34">D66/D33</f>
        <v>0.69072606553865923</v>
      </c>
      <c r="H66" s="122">
        <f t="shared" si="34"/>
        <v>0.47495590828924161</v>
      </c>
      <c r="I66" s="101" t="s">
        <v>120</v>
      </c>
    </row>
    <row r="67" spans="1:9" s="3" customFormat="1" ht="14.4">
      <c r="A67" s="75" t="s">
        <v>42</v>
      </c>
      <c r="B67" s="207" t="s">
        <v>21</v>
      </c>
      <c r="C67" s="219">
        <v>521</v>
      </c>
      <c r="D67" s="219">
        <v>231</v>
      </c>
      <c r="E67" s="74">
        <f t="shared" si="5"/>
        <v>752</v>
      </c>
      <c r="F67" s="2"/>
      <c r="G67" s="105"/>
      <c r="H67" s="105"/>
    </row>
    <row r="68" spans="1:9" s="3" customFormat="1" ht="14.4">
      <c r="A68" s="70" t="s">
        <v>43</v>
      </c>
      <c r="B68" s="196" t="s">
        <v>44</v>
      </c>
      <c r="C68" s="68">
        <f>C66-C67</f>
        <v>1640</v>
      </c>
      <c r="D68" s="68">
        <f>D66-D67</f>
        <v>2994</v>
      </c>
      <c r="E68" s="74">
        <f t="shared" si="5"/>
        <v>4634</v>
      </c>
      <c r="F68" s="2"/>
      <c r="G68" s="144"/>
      <c r="H68" s="156"/>
    </row>
    <row r="69" spans="1:9" s="3" customFormat="1" ht="14.4">
      <c r="A69" s="70"/>
      <c r="B69" s="2" t="s">
        <v>121</v>
      </c>
      <c r="C69" s="219">
        <v>3889</v>
      </c>
      <c r="D69" s="219">
        <v>602</v>
      </c>
      <c r="E69" s="74">
        <f t="shared" si="5"/>
        <v>4491</v>
      </c>
      <c r="F69" s="2"/>
      <c r="G69" s="105"/>
      <c r="H69" s="105"/>
    </row>
    <row r="70" spans="1:9" s="3" customFormat="1" ht="14.4">
      <c r="A70" s="70" t="s">
        <v>45</v>
      </c>
      <c r="B70" s="196" t="s">
        <v>46</v>
      </c>
      <c r="C70" s="72">
        <f>C43+C50+C59+C68</f>
        <v>5919</v>
      </c>
      <c r="D70" s="72">
        <f>D43+D50+D59+D68</f>
        <v>4024</v>
      </c>
      <c r="E70" s="74">
        <f t="shared" si="5"/>
        <v>9943</v>
      </c>
      <c r="F70" s="2"/>
      <c r="G70" s="157"/>
      <c r="H70" s="145"/>
    </row>
    <row r="71" spans="1:9" s="3" customFormat="1">
      <c r="A71" s="70"/>
      <c r="B71" s="220"/>
      <c r="C71" s="73"/>
      <c r="D71" s="73"/>
      <c r="E71" s="74"/>
      <c r="F71" s="2"/>
      <c r="G71" s="105"/>
      <c r="H71" s="105"/>
    </row>
    <row r="72" spans="1:9" s="3" customFormat="1" ht="14.4">
      <c r="A72" s="70" t="s">
        <v>47</v>
      </c>
      <c r="B72" s="196" t="s">
        <v>48</v>
      </c>
      <c r="C72" s="68">
        <v>47</v>
      </c>
      <c r="D72" s="68">
        <v>129</v>
      </c>
      <c r="E72" s="74">
        <f t="shared" si="5"/>
        <v>176</v>
      </c>
      <c r="F72" s="101"/>
      <c r="G72" s="159"/>
      <c r="H72" s="160"/>
    </row>
    <row r="73" spans="1:9" s="3" customFormat="1" ht="14.4">
      <c r="A73" s="70"/>
      <c r="B73" s="212" t="s">
        <v>122</v>
      </c>
      <c r="C73" s="219">
        <v>157</v>
      </c>
      <c r="D73" s="219">
        <v>109</v>
      </c>
      <c r="E73" s="74">
        <f t="shared" si="5"/>
        <v>266</v>
      </c>
      <c r="F73" s="2"/>
      <c r="G73" s="105"/>
      <c r="H73" s="105"/>
      <c r="I73" s="105"/>
    </row>
    <row r="74" spans="1:9" s="3" customFormat="1">
      <c r="A74" s="70" t="s">
        <v>49</v>
      </c>
      <c r="B74" s="196" t="s">
        <v>50</v>
      </c>
      <c r="C74" s="72">
        <f>SUM(C70:C73)+C67</f>
        <v>6644</v>
      </c>
      <c r="D74" s="72">
        <f>SUM(D70:D73)+D67</f>
        <v>4493</v>
      </c>
      <c r="E74" s="74">
        <f>D74+C74</f>
        <v>11137</v>
      </c>
      <c r="F74" s="2"/>
      <c r="G74" s="105"/>
      <c r="H74" s="105"/>
      <c r="I74" s="105"/>
    </row>
    <row r="75" spans="1:9" s="3" customFormat="1">
      <c r="A75" s="70"/>
      <c r="B75" s="233" t="s">
        <v>128</v>
      </c>
      <c r="C75" s="258">
        <f>C60</f>
        <v>5660</v>
      </c>
      <c r="D75" s="258">
        <f>D60</f>
        <v>2466</v>
      </c>
      <c r="E75" s="71">
        <f>D75+C75</f>
        <v>8126</v>
      </c>
      <c r="F75" s="2"/>
      <c r="G75" s="105"/>
      <c r="H75" s="105"/>
      <c r="I75" s="105"/>
    </row>
    <row r="76" spans="1:9" s="3" customFormat="1" ht="13.8" thickBot="1">
      <c r="A76" s="81" t="s">
        <v>51</v>
      </c>
      <c r="B76" s="223" t="s">
        <v>64</v>
      </c>
      <c r="C76" s="231">
        <v>239</v>
      </c>
      <c r="D76" s="231">
        <v>374</v>
      </c>
      <c r="E76" s="74">
        <f>D76+C76</f>
        <v>613</v>
      </c>
      <c r="F76" s="2"/>
      <c r="G76" s="105"/>
      <c r="H76" s="105"/>
      <c r="I76" s="105"/>
    </row>
    <row r="77" spans="1:9" s="3" customFormat="1" ht="30.75" customHeight="1">
      <c r="A77" s="82" t="s">
        <v>56</v>
      </c>
      <c r="B77" s="83"/>
      <c r="C77" s="84">
        <f>C6+C33-C67-C74</f>
        <v>-282</v>
      </c>
      <c r="D77" s="84">
        <f>D6+D33-D67-D74</f>
        <v>143</v>
      </c>
      <c r="E77" s="226">
        <f>D77+C77</f>
        <v>-139</v>
      </c>
      <c r="F77" s="2"/>
      <c r="G77" s="105"/>
      <c r="H77" s="105"/>
      <c r="I77" s="105"/>
    </row>
    <row r="78" spans="1:9" s="3" customFormat="1" ht="16.2" customHeight="1">
      <c r="A78" s="86"/>
      <c r="B78" s="227" t="s">
        <v>67</v>
      </c>
      <c r="C78" s="228">
        <f>(C43+C57+C59)/(C43+C57+C59+C68)</f>
        <v>0.68522072936660272</v>
      </c>
      <c r="D78" s="228">
        <f t="shared" ref="D78:E78" si="35">(D43+D57+D59)/(D43+D57+D59+D68)</f>
        <v>0.24355735219807984</v>
      </c>
      <c r="E78" s="228">
        <f t="shared" si="35"/>
        <v>0.49454624781849915</v>
      </c>
      <c r="F78" s="168"/>
      <c r="G78" s="105"/>
      <c r="H78" s="105"/>
      <c r="I78" s="105"/>
    </row>
    <row r="79" spans="1:9" s="3" customFormat="1" ht="16.2" customHeight="1">
      <c r="A79" s="86"/>
      <c r="B79" s="227" t="s">
        <v>68</v>
      </c>
      <c r="C79" s="228">
        <f>(C43+C57+C59)/(C43+C57+C59+C69+C72+C67)</f>
        <v>0.4447489722187617</v>
      </c>
      <c r="D79" s="228">
        <f>(D43+D57+D59)/(D43+D57+D59+D68+D72+D67)</f>
        <v>0.22325150532654006</v>
      </c>
      <c r="E79" s="228">
        <f t="shared" ref="E79" si="36">(E43+E57+E59)/(E43+E57+E59+E69+E72+E67)</f>
        <v>0.45554104290163772</v>
      </c>
      <c r="F79" s="2"/>
      <c r="G79" s="105"/>
      <c r="H79" s="105"/>
      <c r="I79" s="105"/>
    </row>
    <row r="80" spans="1:9" ht="16.2" customHeight="1">
      <c r="A80" s="86"/>
      <c r="B80" s="227" t="s">
        <v>70</v>
      </c>
      <c r="C80" s="228">
        <f>C59/C35</f>
        <v>0.29141058312097134</v>
      </c>
      <c r="D80" s="228">
        <f t="shared" ref="D80:E80" si="37">D59/D35</f>
        <v>2.6343970871707003E-2</v>
      </c>
      <c r="E80" s="228">
        <f t="shared" si="37"/>
        <v>0.18227513227513228</v>
      </c>
    </row>
    <row r="81" spans="1:11" ht="16.2" customHeight="1">
      <c r="A81" s="86"/>
      <c r="B81" s="227" t="s">
        <v>69</v>
      </c>
      <c r="C81" s="228">
        <f>D66/E66</f>
        <v>0.59877460081693279</v>
      </c>
      <c r="D81" s="228"/>
      <c r="E81" s="228"/>
    </row>
    <row r="82" spans="1:11" ht="16.2" customHeight="1">
      <c r="A82" s="86"/>
      <c r="B82" s="227" t="s">
        <v>88</v>
      </c>
      <c r="C82" s="95">
        <f>C20/C35</f>
        <v>0</v>
      </c>
      <c r="D82" s="95">
        <f t="shared" ref="D82:E82" si="38">D20/D35</f>
        <v>0</v>
      </c>
      <c r="E82" s="95">
        <f t="shared" si="38"/>
        <v>0</v>
      </c>
    </row>
    <row r="83" spans="1:11" ht="82.2" customHeight="1">
      <c r="A83" s="89" t="s">
        <v>57</v>
      </c>
      <c r="B83" s="90"/>
      <c r="C83" s="90"/>
      <c r="D83" s="90"/>
      <c r="E83" s="90"/>
    </row>
    <row r="84" spans="1:11">
      <c r="A84" s="91"/>
    </row>
    <row r="85" spans="1:11" s="172" customFormat="1" ht="19.5" customHeight="1">
      <c r="A85" s="92" t="s">
        <v>62</v>
      </c>
      <c r="B85" s="229"/>
      <c r="C85" s="93"/>
      <c r="D85" s="93"/>
      <c r="E85" s="93"/>
      <c r="F85" s="2"/>
      <c r="G85" s="105"/>
      <c r="H85" s="105"/>
      <c r="I85" s="105"/>
      <c r="J85" s="5"/>
      <c r="K85" s="5"/>
    </row>
    <row r="86" spans="1:11" s="172" customFormat="1" ht="19.5" customHeight="1">
      <c r="A86" s="92"/>
      <c r="B86" s="229"/>
      <c r="C86" s="93"/>
      <c r="D86" s="93"/>
      <c r="E86" s="93"/>
      <c r="F86" s="2"/>
      <c r="G86" s="105"/>
      <c r="H86" s="105"/>
      <c r="I86" s="105"/>
      <c r="J86" s="5"/>
      <c r="K86" s="5"/>
    </row>
    <row r="87" spans="1:11" s="172" customFormat="1" ht="19.5" customHeight="1">
      <c r="A87" s="92"/>
      <c r="B87" s="229"/>
      <c r="C87" s="93"/>
      <c r="D87" s="93"/>
      <c r="E87" s="93"/>
      <c r="F87" s="2"/>
      <c r="G87" s="105"/>
      <c r="H87" s="105"/>
      <c r="I87" s="105"/>
      <c r="J87" s="5"/>
      <c r="K87" s="5"/>
    </row>
    <row r="88" spans="1:11" s="172" customFormat="1" ht="19.5" customHeight="1">
      <c r="A88" s="92"/>
      <c r="B88" s="229"/>
      <c r="C88" s="93"/>
      <c r="D88" s="93"/>
      <c r="E88" s="93"/>
      <c r="F88" s="2"/>
      <c r="G88" s="105"/>
      <c r="H88" s="105"/>
      <c r="I88" s="105"/>
      <c r="J88" s="5"/>
      <c r="K88" s="5"/>
    </row>
    <row r="89" spans="1:11" s="172" customFormat="1" ht="19.5" customHeight="1">
      <c r="A89" s="92"/>
      <c r="B89" s="229"/>
      <c r="C89" s="93"/>
      <c r="D89" s="93"/>
      <c r="E89" s="93"/>
      <c r="F89" s="2"/>
      <c r="G89" s="105"/>
      <c r="H89" s="105"/>
      <c r="I89" s="105"/>
      <c r="J89" s="5"/>
      <c r="K89" s="5"/>
    </row>
    <row r="90" spans="1:11" s="172" customFormat="1" ht="19.5" customHeight="1">
      <c r="A90" s="92"/>
      <c r="B90" s="229"/>
      <c r="C90" s="93"/>
      <c r="D90" s="93"/>
      <c r="E90" s="93"/>
      <c r="F90" s="2"/>
      <c r="G90" s="105"/>
      <c r="H90" s="105"/>
      <c r="I90" s="105"/>
      <c r="J90" s="5"/>
      <c r="K90" s="5"/>
    </row>
    <row r="91" spans="1:11" s="172" customFormat="1" ht="19.5" customHeight="1">
      <c r="A91" s="92"/>
      <c r="B91" s="229"/>
      <c r="C91" s="93"/>
      <c r="D91" s="93"/>
      <c r="E91" s="93"/>
      <c r="F91" s="2"/>
      <c r="G91" s="105"/>
      <c r="H91" s="105"/>
      <c r="I91" s="105"/>
      <c r="J91" s="5"/>
      <c r="K91" s="5"/>
    </row>
    <row r="92" spans="1:11" s="172" customFormat="1" ht="19.5" customHeight="1">
      <c r="A92" s="92"/>
      <c r="B92" s="230" t="s">
        <v>65</v>
      </c>
      <c r="C92" s="93">
        <f>(C74-C68)/C74</f>
        <v>0.75316074653822995</v>
      </c>
      <c r="D92" s="1" t="s">
        <v>66</v>
      </c>
      <c r="E92" s="93">
        <f>(D74-D68)/D74</f>
        <v>0.33363009125306031</v>
      </c>
      <c r="F92" s="2"/>
      <c r="G92" s="105"/>
      <c r="H92" s="105"/>
      <c r="I92" s="105"/>
      <c r="J92" s="5"/>
      <c r="K92" s="5"/>
    </row>
    <row r="93" spans="1:11" ht="68.25" customHeight="1">
      <c r="A93" s="94" t="s">
        <v>52</v>
      </c>
      <c r="B93" s="94"/>
      <c r="C93" s="94"/>
      <c r="D93" s="94"/>
      <c r="E93" s="94"/>
    </row>
    <row r="94" spans="1:11" ht="25.5" customHeight="1"/>
    <row r="95" spans="1:11" ht="18.75" customHeight="1">
      <c r="A95" s="94" t="s">
        <v>53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
  <sheetViews>
    <sheetView topLeftCell="A65" workbookViewId="0">
      <selection activeCell="A75" sqref="A75:XFD75"/>
    </sheetView>
  </sheetViews>
  <sheetFormatPr defaultRowHeight="13.2"/>
  <cols>
    <col min="1" max="1" width="3.33203125" style="59" customWidth="1"/>
    <col min="2" max="2" width="28.6640625" style="60" customWidth="1"/>
    <col min="3" max="5" width="6.21875" style="59" customWidth="1"/>
    <col min="6" max="6" width="6.21875" style="2" customWidth="1"/>
    <col min="7" max="8" width="6.21875" style="105" customWidth="1"/>
    <col min="9" max="9" width="8.109375" style="105" customWidth="1"/>
    <col min="10" max="10" width="3" style="3" customWidth="1"/>
    <col min="11" max="11" width="8.88671875" style="3"/>
    <col min="12" max="16384" width="8.88671875" style="56"/>
  </cols>
  <sheetData>
    <row r="1" spans="1:9" s="3" customFormat="1">
      <c r="A1" s="59"/>
      <c r="B1" s="193" t="s">
        <v>89</v>
      </c>
      <c r="C1" s="59" t="s">
        <v>108</v>
      </c>
      <c r="D1" s="59"/>
      <c r="E1" s="59"/>
      <c r="F1" s="2" t="s">
        <v>90</v>
      </c>
      <c r="G1" s="99"/>
      <c r="H1" s="100"/>
      <c r="I1" s="100"/>
    </row>
    <row r="2" spans="1:9" s="3" customFormat="1" ht="15.6">
      <c r="A2" s="59"/>
      <c r="B2" s="193" t="s">
        <v>124</v>
      </c>
      <c r="C2" s="59"/>
      <c r="D2" s="59"/>
      <c r="E2" s="59"/>
      <c r="F2" s="101" t="s">
        <v>92</v>
      </c>
      <c r="G2" s="102"/>
      <c r="H2" s="103"/>
      <c r="I2" s="103"/>
    </row>
    <row r="3" spans="1:9" s="3" customFormat="1" ht="13.8" thickBot="1">
      <c r="A3" s="62"/>
      <c r="B3" s="60"/>
      <c r="C3" s="59"/>
      <c r="D3" s="59"/>
      <c r="E3" s="59"/>
      <c r="F3" s="2"/>
      <c r="G3" s="105"/>
      <c r="H3" s="105"/>
      <c r="I3" s="105"/>
    </row>
    <row r="4" spans="1:9" s="3" customFormat="1">
      <c r="A4" s="63"/>
      <c r="B4" s="232"/>
      <c r="C4" s="65" t="s">
        <v>0</v>
      </c>
      <c r="D4" s="65" t="s">
        <v>1</v>
      </c>
      <c r="E4" s="66" t="s">
        <v>2</v>
      </c>
      <c r="F4" s="2"/>
      <c r="G4" s="105"/>
      <c r="H4" s="105"/>
      <c r="I4" s="105"/>
    </row>
    <row r="5" spans="1:9" s="3" customFormat="1">
      <c r="A5" s="67"/>
      <c r="B5" s="233"/>
      <c r="C5" s="68"/>
      <c r="D5" s="68"/>
      <c r="E5" s="69"/>
      <c r="F5" s="4"/>
      <c r="G5" s="105"/>
      <c r="H5" s="105"/>
      <c r="I5" s="105"/>
    </row>
    <row r="6" spans="1:9" s="3" customFormat="1" ht="15.6">
      <c r="A6" s="70" t="s">
        <v>3</v>
      </c>
      <c r="B6" s="233" t="s">
        <v>63</v>
      </c>
      <c r="C6" s="234">
        <v>239</v>
      </c>
      <c r="D6" s="234">
        <v>374</v>
      </c>
      <c r="E6" s="71">
        <f>D6+C6</f>
        <v>613</v>
      </c>
      <c r="F6" s="101"/>
      <c r="G6" s="115"/>
      <c r="H6" s="103"/>
      <c r="I6" s="103"/>
    </row>
    <row r="7" spans="1:9" s="3" customFormat="1" ht="15.6">
      <c r="A7" s="70"/>
      <c r="B7" s="233"/>
      <c r="C7" s="235"/>
      <c r="D7" s="235"/>
      <c r="E7" s="71"/>
      <c r="F7" s="101"/>
      <c r="G7" s="115"/>
      <c r="H7" s="115"/>
      <c r="I7" s="103"/>
    </row>
    <row r="8" spans="1:9" s="3" customFormat="1" ht="15.6">
      <c r="A8" s="70"/>
      <c r="B8" s="233" t="s">
        <v>4</v>
      </c>
      <c r="C8" s="235"/>
      <c r="D8" s="235"/>
      <c r="E8" s="71"/>
      <c r="F8" s="101"/>
      <c r="G8" s="115"/>
      <c r="H8" s="103"/>
      <c r="I8" s="115"/>
    </row>
    <row r="9" spans="1:9" s="3" customFormat="1" ht="15.6">
      <c r="A9" s="70"/>
      <c r="B9" s="236" t="s">
        <v>5</v>
      </c>
      <c r="C9" s="59"/>
      <c r="D9" s="59"/>
      <c r="E9" s="71"/>
      <c r="F9" s="2"/>
      <c r="G9" s="115"/>
      <c r="H9" s="119"/>
      <c r="I9" s="103"/>
    </row>
    <row r="10" spans="1:9" s="3" customFormat="1" ht="15.6">
      <c r="A10" s="70"/>
      <c r="B10" s="237" t="s">
        <v>6</v>
      </c>
      <c r="C10" s="238">
        <v>12021</v>
      </c>
      <c r="D10" s="238">
        <v>3950</v>
      </c>
      <c r="E10" s="71">
        <f>D10+C10</f>
        <v>15971</v>
      </c>
      <c r="F10" s="122">
        <f ca="1">C10/OFFSET(C10,4,0)</f>
        <v>1</v>
      </c>
      <c r="G10" s="122">
        <f t="shared" ref="G10:H10" ca="1" si="0">D10/OFFSET(D10,4,0)</f>
        <v>1</v>
      </c>
      <c r="H10" s="122">
        <f t="shared" ca="1" si="0"/>
        <v>1</v>
      </c>
      <c r="I10" s="103"/>
    </row>
    <row r="11" spans="1:9" s="3" customFormat="1">
      <c r="A11" s="70"/>
      <c r="B11" s="237" t="s">
        <v>7</v>
      </c>
      <c r="C11" s="238"/>
      <c r="D11" s="238"/>
      <c r="E11" s="71">
        <f t="shared" ref="E11:E14" si="1">D11+C11</f>
        <v>0</v>
      </c>
      <c r="F11" s="122">
        <f ca="1">C11/OFFSET(C11,3,0)</f>
        <v>0</v>
      </c>
      <c r="G11" s="122">
        <f t="shared" ref="G11:H11" ca="1" si="2">D11/OFFSET(D11,3,0)</f>
        <v>0</v>
      </c>
      <c r="H11" s="122">
        <f t="shared" ca="1" si="2"/>
        <v>0</v>
      </c>
      <c r="I11" s="105"/>
    </row>
    <row r="12" spans="1:9" s="3" customFormat="1">
      <c r="A12" s="70"/>
      <c r="B12" s="237" t="s">
        <v>8</v>
      </c>
      <c r="C12" s="238"/>
      <c r="D12" s="238"/>
      <c r="E12" s="71">
        <f t="shared" si="1"/>
        <v>0</v>
      </c>
      <c r="F12" s="122">
        <f ca="1">C12/OFFSET(C12,2,0)</f>
        <v>0</v>
      </c>
      <c r="G12" s="122">
        <f t="shared" ref="G12:H12" ca="1" si="3">D12/OFFSET(D12,2,0)</f>
        <v>0</v>
      </c>
      <c r="H12" s="122">
        <f t="shared" ca="1" si="3"/>
        <v>0</v>
      </c>
      <c r="I12" s="105"/>
    </row>
    <row r="13" spans="1:9" s="3" customFormat="1">
      <c r="A13" s="70"/>
      <c r="B13" s="237" t="s">
        <v>9</v>
      </c>
      <c r="C13" s="238"/>
      <c r="D13" s="238"/>
      <c r="E13" s="71">
        <f t="shared" si="1"/>
        <v>0</v>
      </c>
      <c r="F13" s="122">
        <f ca="1">C13/OFFSET(C13,1,0)</f>
        <v>0</v>
      </c>
      <c r="G13" s="122">
        <f t="shared" ref="G13:H13" ca="1" si="4">D13/OFFSET(D13,1,0)</f>
        <v>0</v>
      </c>
      <c r="H13" s="122">
        <f t="shared" ca="1" si="4"/>
        <v>0</v>
      </c>
      <c r="I13" s="105"/>
    </row>
    <row r="14" spans="1:9" s="3" customFormat="1">
      <c r="A14" s="70" t="s">
        <v>10</v>
      </c>
      <c r="B14" s="239" t="s">
        <v>11</v>
      </c>
      <c r="C14" s="72">
        <f>SUM(C10:C13)</f>
        <v>12021</v>
      </c>
      <c r="D14" s="72">
        <f>SUM(D10:D13)</f>
        <v>3950</v>
      </c>
      <c r="E14" s="71">
        <f t="shared" si="1"/>
        <v>15971</v>
      </c>
      <c r="F14" s="122"/>
      <c r="G14" s="122"/>
      <c r="H14" s="122"/>
      <c r="I14" s="105"/>
    </row>
    <row r="15" spans="1:9" s="3" customFormat="1">
      <c r="A15" s="70"/>
      <c r="B15" s="236" t="s">
        <v>58</v>
      </c>
      <c r="C15" s="73"/>
      <c r="D15" s="73"/>
      <c r="E15" s="71"/>
      <c r="F15" s="2"/>
      <c r="G15" s="105"/>
      <c r="H15" s="105"/>
      <c r="I15" s="105"/>
    </row>
    <row r="16" spans="1:9" s="3" customFormat="1">
      <c r="A16" s="70"/>
      <c r="B16" s="237" t="s">
        <v>6</v>
      </c>
      <c r="C16" s="73"/>
      <c r="D16" s="73"/>
      <c r="E16" s="71">
        <f t="shared" ref="E16:E73" si="5">D16+C16</f>
        <v>0</v>
      </c>
      <c r="F16" s="122" t="e">
        <f ca="1">C16/OFFSET(C16,4,0)</f>
        <v>#DIV/0!</v>
      </c>
      <c r="G16" s="122" t="e">
        <f t="shared" ref="G16:H16" ca="1" si="6">D16/OFFSET(D16,4,0)</f>
        <v>#DIV/0!</v>
      </c>
      <c r="H16" s="122" t="e">
        <f t="shared" ca="1" si="6"/>
        <v>#DIV/0!</v>
      </c>
      <c r="I16" s="105"/>
    </row>
    <row r="17" spans="1:9" s="3" customFormat="1">
      <c r="A17" s="70"/>
      <c r="B17" s="237" t="s">
        <v>7</v>
      </c>
      <c r="C17" s="73"/>
      <c r="D17" s="73"/>
      <c r="E17" s="71">
        <f t="shared" si="5"/>
        <v>0</v>
      </c>
      <c r="F17" s="122" t="e">
        <f ca="1">C17/OFFSET(C17,3,0)</f>
        <v>#DIV/0!</v>
      </c>
      <c r="G17" s="122" t="e">
        <f t="shared" ref="G17:H17" ca="1" si="7">D17/OFFSET(D17,3,0)</f>
        <v>#DIV/0!</v>
      </c>
      <c r="H17" s="122" t="e">
        <f t="shared" ca="1" si="7"/>
        <v>#DIV/0!</v>
      </c>
      <c r="I17" s="105"/>
    </row>
    <row r="18" spans="1:9" s="3" customFormat="1" ht="15.6">
      <c r="A18" s="70"/>
      <c r="B18" s="237" t="s">
        <v>8</v>
      </c>
      <c r="C18" s="73"/>
      <c r="D18" s="73"/>
      <c r="E18" s="71">
        <f t="shared" si="5"/>
        <v>0</v>
      </c>
      <c r="F18" s="122" t="e">
        <f ca="1">C18/OFFSET(C18,2,0)</f>
        <v>#DIV/0!</v>
      </c>
      <c r="G18" s="122" t="e">
        <f t="shared" ref="G18:H18" ca="1" si="8">D18/OFFSET(D18,2,0)</f>
        <v>#DIV/0!</v>
      </c>
      <c r="H18" s="122" t="e">
        <f t="shared" ca="1" si="8"/>
        <v>#DIV/0!</v>
      </c>
      <c r="I18" s="126"/>
    </row>
    <row r="19" spans="1:9" s="3" customFormat="1">
      <c r="A19" s="70"/>
      <c r="B19" s="237" t="s">
        <v>9</v>
      </c>
      <c r="C19" s="73"/>
      <c r="D19" s="73"/>
      <c r="E19" s="71">
        <f t="shared" si="5"/>
        <v>0</v>
      </c>
      <c r="F19" s="122" t="e">
        <f ca="1">C19/OFFSET(C19,1,0)</f>
        <v>#DIV/0!</v>
      </c>
      <c r="G19" s="122" t="e">
        <f t="shared" ref="G19:H19" ca="1" si="9">D19/OFFSET(D19,1,0)</f>
        <v>#DIV/0!</v>
      </c>
      <c r="H19" s="127" t="e">
        <f t="shared" ca="1" si="9"/>
        <v>#DIV/0!</v>
      </c>
      <c r="I19" s="105"/>
    </row>
    <row r="20" spans="1:9" s="3" customFormat="1">
      <c r="A20" s="70" t="s">
        <v>12</v>
      </c>
      <c r="B20" s="239" t="s">
        <v>13</v>
      </c>
      <c r="C20" s="74">
        <f>SUM(C16:C19)</f>
        <v>0</v>
      </c>
      <c r="D20" s="74">
        <f>SUM(D16:D19)</f>
        <v>0</v>
      </c>
      <c r="E20" s="71">
        <f t="shared" si="5"/>
        <v>0</v>
      </c>
      <c r="F20" s="122"/>
      <c r="G20" s="122"/>
      <c r="H20" s="122"/>
      <c r="I20" s="105"/>
    </row>
    <row r="21" spans="1:9" s="3" customFormat="1">
      <c r="A21" s="70"/>
      <c r="B21" s="236" t="s">
        <v>59</v>
      </c>
      <c r="C21" s="73"/>
      <c r="D21" s="73"/>
      <c r="E21" s="71"/>
      <c r="F21" s="2"/>
      <c r="G21" s="105"/>
      <c r="H21" s="105"/>
      <c r="I21" s="105"/>
    </row>
    <row r="22" spans="1:9" s="3" customFormat="1" ht="15.6">
      <c r="A22" s="70"/>
      <c r="B22" s="237" t="s">
        <v>6</v>
      </c>
      <c r="C22" s="240"/>
      <c r="D22" s="240"/>
      <c r="E22" s="71">
        <f t="shared" si="5"/>
        <v>0</v>
      </c>
      <c r="F22" s="122" t="e">
        <f ca="1">C22/OFFSET(C22,4,0)</f>
        <v>#DIV/0!</v>
      </c>
      <c r="G22" s="122" t="e">
        <f t="shared" ref="G22:H22" ca="1" si="10">D22/OFFSET(D22,4,0)</f>
        <v>#DIV/0!</v>
      </c>
      <c r="H22" s="122" t="e">
        <f t="shared" ca="1" si="10"/>
        <v>#DIV/0!</v>
      </c>
      <c r="I22" s="126"/>
    </row>
    <row r="23" spans="1:9" s="3" customFormat="1">
      <c r="A23" s="70"/>
      <c r="B23" s="237" t="s">
        <v>7</v>
      </c>
      <c r="C23" s="240"/>
      <c r="D23" s="240"/>
      <c r="E23" s="71">
        <f t="shared" si="5"/>
        <v>0</v>
      </c>
      <c r="F23" s="122" t="e">
        <f ca="1">C23/OFFSET(C23,3,0)</f>
        <v>#DIV/0!</v>
      </c>
      <c r="G23" s="122" t="e">
        <f t="shared" ref="G23:H23" ca="1" si="11">D23/OFFSET(D23,3,0)</f>
        <v>#DIV/0!</v>
      </c>
      <c r="H23" s="122" t="e">
        <f t="shared" ca="1" si="11"/>
        <v>#DIV/0!</v>
      </c>
      <c r="I23" s="105"/>
    </row>
    <row r="24" spans="1:9" s="3" customFormat="1">
      <c r="A24" s="70"/>
      <c r="B24" s="237" t="s">
        <v>8</v>
      </c>
      <c r="C24" s="240"/>
      <c r="D24" s="240"/>
      <c r="E24" s="71">
        <f t="shared" si="5"/>
        <v>0</v>
      </c>
      <c r="F24" s="122" t="e">
        <f ca="1">C24/OFFSET(C24,2,0)</f>
        <v>#DIV/0!</v>
      </c>
      <c r="G24" s="122" t="e">
        <f t="shared" ref="G24:H24" ca="1" si="12">D24/OFFSET(D24,2,0)</f>
        <v>#DIV/0!</v>
      </c>
      <c r="H24" s="122" t="e">
        <f t="shared" ca="1" si="12"/>
        <v>#DIV/0!</v>
      </c>
      <c r="I24" s="105"/>
    </row>
    <row r="25" spans="1:9" s="3" customFormat="1">
      <c r="A25" s="70"/>
      <c r="B25" s="237" t="s">
        <v>9</v>
      </c>
      <c r="C25" s="240"/>
      <c r="D25" s="240"/>
      <c r="E25" s="71">
        <f t="shared" si="5"/>
        <v>0</v>
      </c>
      <c r="F25" s="122" t="e">
        <f ca="1">C25/OFFSET(C25,1,0)</f>
        <v>#DIV/0!</v>
      </c>
      <c r="G25" s="122" t="e">
        <f t="shared" ref="G25:H25" ca="1" si="13">D25/OFFSET(D25,1,0)</f>
        <v>#DIV/0!</v>
      </c>
      <c r="H25" s="127" t="e">
        <f t="shared" ca="1" si="13"/>
        <v>#DIV/0!</v>
      </c>
      <c r="I25" s="105"/>
    </row>
    <row r="26" spans="1:9" s="3" customFormat="1">
      <c r="A26" s="70" t="s">
        <v>14</v>
      </c>
      <c r="B26" s="239" t="s">
        <v>15</v>
      </c>
      <c r="C26" s="74">
        <f>SUM(C22:C25)</f>
        <v>0</v>
      </c>
      <c r="D26" s="74">
        <f>SUM(D22:D25)</f>
        <v>0</v>
      </c>
      <c r="E26" s="71">
        <f t="shared" si="5"/>
        <v>0</v>
      </c>
      <c r="F26" s="122"/>
      <c r="G26" s="122"/>
      <c r="H26" s="122"/>
      <c r="I26" s="105"/>
    </row>
    <row r="27" spans="1:9" s="3" customFormat="1">
      <c r="A27" s="70"/>
      <c r="B27" s="236" t="s">
        <v>16</v>
      </c>
      <c r="C27" s="73"/>
      <c r="D27" s="73"/>
      <c r="E27" s="71"/>
      <c r="F27" s="2"/>
      <c r="G27" s="105"/>
      <c r="H27" s="105"/>
      <c r="I27" s="105"/>
    </row>
    <row r="28" spans="1:9" s="3" customFormat="1">
      <c r="A28" s="70"/>
      <c r="B28" s="237" t="s">
        <v>6</v>
      </c>
      <c r="C28" s="73"/>
      <c r="D28" s="73"/>
      <c r="E28" s="71">
        <f t="shared" si="5"/>
        <v>0</v>
      </c>
      <c r="F28" s="122" t="e">
        <f ca="1">C28/OFFSET(C28,4,0)</f>
        <v>#DIV/0!</v>
      </c>
      <c r="G28" s="122" t="e">
        <f t="shared" ref="G28:H28" ca="1" si="14">D28/OFFSET(D28,4,0)</f>
        <v>#DIV/0!</v>
      </c>
      <c r="H28" s="122" t="e">
        <f t="shared" ca="1" si="14"/>
        <v>#DIV/0!</v>
      </c>
      <c r="I28" s="105"/>
    </row>
    <row r="29" spans="1:9" s="3" customFormat="1" ht="15.6">
      <c r="A29" s="70"/>
      <c r="B29" s="237" t="s">
        <v>7</v>
      </c>
      <c r="C29" s="73"/>
      <c r="D29" s="73"/>
      <c r="E29" s="71">
        <f t="shared" si="5"/>
        <v>0</v>
      </c>
      <c r="F29" s="122" t="e">
        <f ca="1">C29/OFFSET(C29,3,0)</f>
        <v>#DIV/0!</v>
      </c>
      <c r="G29" s="122" t="e">
        <f t="shared" ref="G29:H29" ca="1" si="15">D29/OFFSET(D29,3,0)</f>
        <v>#DIV/0!</v>
      </c>
      <c r="H29" s="122" t="e">
        <f t="shared" ca="1" si="15"/>
        <v>#DIV/0!</v>
      </c>
      <c r="I29" s="103"/>
    </row>
    <row r="30" spans="1:9" s="3" customFormat="1">
      <c r="A30" s="70"/>
      <c r="B30" s="237" t="s">
        <v>8</v>
      </c>
      <c r="C30" s="73"/>
      <c r="D30" s="73"/>
      <c r="E30" s="71">
        <f t="shared" si="5"/>
        <v>0</v>
      </c>
      <c r="F30" s="122" t="e">
        <f ca="1">C30/OFFSET(C30,2,0)</f>
        <v>#DIV/0!</v>
      </c>
      <c r="G30" s="122" t="e">
        <f t="shared" ref="G30:H30" ca="1" si="16">D30/OFFSET(D30,2,0)</f>
        <v>#DIV/0!</v>
      </c>
      <c r="H30" s="122" t="e">
        <f t="shared" ca="1" si="16"/>
        <v>#DIV/0!</v>
      </c>
      <c r="I30" s="105"/>
    </row>
    <row r="31" spans="1:9" s="3" customFormat="1" ht="15.6">
      <c r="A31" s="70"/>
      <c r="B31" s="237" t="s">
        <v>9</v>
      </c>
      <c r="C31" s="73"/>
      <c r="D31" s="73"/>
      <c r="E31" s="71">
        <f t="shared" si="5"/>
        <v>0</v>
      </c>
      <c r="F31" s="122" t="e">
        <f ca="1">C31/OFFSET(C31,1,0)</f>
        <v>#DIV/0!</v>
      </c>
      <c r="G31" s="122" t="e">
        <f t="shared" ref="G31:H31" ca="1" si="17">D31/OFFSET(D31,1,0)</f>
        <v>#DIV/0!</v>
      </c>
      <c r="H31" s="127" t="e">
        <f t="shared" ca="1" si="17"/>
        <v>#DIV/0!</v>
      </c>
      <c r="I31" s="103"/>
    </row>
    <row r="32" spans="1:9" s="3" customFormat="1">
      <c r="A32" s="70" t="s">
        <v>17</v>
      </c>
      <c r="B32" s="239" t="s">
        <v>18</v>
      </c>
      <c r="C32" s="74">
        <f>SUM(C28:C31)</f>
        <v>0</v>
      </c>
      <c r="D32" s="74">
        <f>SUM(D28:D31)</f>
        <v>0</v>
      </c>
      <c r="E32" s="71">
        <f t="shared" si="5"/>
        <v>0</v>
      </c>
      <c r="F32" s="2"/>
      <c r="G32" s="105"/>
      <c r="H32" s="105"/>
      <c r="I32" s="105"/>
    </row>
    <row r="33" spans="1:9" s="3" customFormat="1">
      <c r="A33" s="70" t="s">
        <v>19</v>
      </c>
      <c r="B33" s="241" t="s">
        <v>54</v>
      </c>
      <c r="C33" s="68">
        <f>C14+C20+C26+C32</f>
        <v>12021</v>
      </c>
      <c r="D33" s="68">
        <f>D14+D20+D26+D32</f>
        <v>3950</v>
      </c>
      <c r="E33" s="71">
        <f t="shared" si="5"/>
        <v>15971</v>
      </c>
      <c r="F33" s="101"/>
      <c r="G33" s="105"/>
      <c r="H33" s="105"/>
      <c r="I33" s="105"/>
    </row>
    <row r="34" spans="1:9" s="3" customFormat="1" ht="15.6">
      <c r="A34" s="75" t="s">
        <v>20</v>
      </c>
      <c r="B34" s="242" t="s">
        <v>21</v>
      </c>
      <c r="C34" s="76"/>
      <c r="D34" s="76"/>
      <c r="E34" s="71">
        <f t="shared" si="5"/>
        <v>0</v>
      </c>
      <c r="F34" s="101"/>
      <c r="G34" s="115"/>
      <c r="H34" s="133"/>
      <c r="I34" s="115"/>
    </row>
    <row r="35" spans="1:9" s="3" customFormat="1" ht="15.6">
      <c r="A35" s="70" t="s">
        <v>22</v>
      </c>
      <c r="B35" s="233" t="s">
        <v>23</v>
      </c>
      <c r="C35" s="68">
        <f>C33-C34</f>
        <v>12021</v>
      </c>
      <c r="D35" s="68">
        <f>D33-D34</f>
        <v>3950</v>
      </c>
      <c r="E35" s="71">
        <f t="shared" si="5"/>
        <v>15971</v>
      </c>
      <c r="F35" s="101"/>
      <c r="G35" s="134"/>
      <c r="H35" s="135"/>
      <c r="I35" s="134"/>
    </row>
    <row r="36" spans="1:9" s="3" customFormat="1" ht="16.2" thickBot="1">
      <c r="A36" s="77"/>
      <c r="B36" s="243"/>
      <c r="C36" s="78"/>
      <c r="D36" s="78"/>
      <c r="E36" s="71"/>
      <c r="F36" s="101"/>
      <c r="G36" s="126"/>
      <c r="H36" s="103"/>
      <c r="I36" s="115"/>
    </row>
    <row r="37" spans="1:9" s="3" customFormat="1" ht="13.8" thickTop="1">
      <c r="A37" s="79"/>
      <c r="B37" s="244"/>
      <c r="C37" s="80"/>
      <c r="D37" s="80"/>
      <c r="E37" s="71"/>
      <c r="F37" s="2"/>
      <c r="G37" s="105"/>
      <c r="H37" s="105"/>
      <c r="I37" s="105"/>
    </row>
    <row r="38" spans="1:9" s="3" customFormat="1" ht="15.6">
      <c r="A38" s="70"/>
      <c r="B38" s="233" t="s">
        <v>24</v>
      </c>
      <c r="C38" s="73"/>
      <c r="D38" s="73"/>
      <c r="E38" s="71"/>
      <c r="F38" s="101"/>
      <c r="G38" s="103"/>
      <c r="H38" s="115"/>
      <c r="I38" s="115"/>
    </row>
    <row r="39" spans="1:9" s="3" customFormat="1">
      <c r="A39" s="70"/>
      <c r="B39" s="237" t="s">
        <v>6</v>
      </c>
      <c r="C39" s="245">
        <v>1301</v>
      </c>
      <c r="D39" s="245">
        <v>658</v>
      </c>
      <c r="E39" s="71">
        <f t="shared" si="5"/>
        <v>1959</v>
      </c>
      <c r="F39" s="122">
        <f ca="1">C39/OFFSET(C39,4,0)</f>
        <v>1</v>
      </c>
      <c r="G39" s="122">
        <f t="shared" ref="G39:H39" ca="1" si="18">D39/OFFSET(D39,4,0)</f>
        <v>1</v>
      </c>
      <c r="H39" s="122">
        <f t="shared" ca="1" si="18"/>
        <v>1</v>
      </c>
      <c r="I39" s="105"/>
    </row>
    <row r="40" spans="1:9" s="3" customFormat="1">
      <c r="A40" s="70"/>
      <c r="B40" s="237" t="s">
        <v>7</v>
      </c>
      <c r="C40" s="245"/>
      <c r="D40" s="245"/>
      <c r="E40" s="71">
        <f t="shared" si="5"/>
        <v>0</v>
      </c>
      <c r="F40" s="122">
        <f ca="1">C40/OFFSET(C40,3,0)</f>
        <v>0</v>
      </c>
      <c r="G40" s="122">
        <f t="shared" ref="G40:H40" ca="1" si="19">D40/OFFSET(D40,3,0)</f>
        <v>0</v>
      </c>
      <c r="H40" s="122">
        <f t="shared" ca="1" si="19"/>
        <v>0</v>
      </c>
      <c r="I40" s="105"/>
    </row>
    <row r="41" spans="1:9" s="3" customFormat="1">
      <c r="A41" s="70"/>
      <c r="B41" s="237" t="s">
        <v>8</v>
      </c>
      <c r="C41" s="245"/>
      <c r="D41" s="245"/>
      <c r="E41" s="71">
        <f t="shared" si="5"/>
        <v>0</v>
      </c>
      <c r="F41" s="122">
        <f ca="1">C41/OFFSET(C41,2,0)</f>
        <v>0</v>
      </c>
      <c r="G41" s="122">
        <f t="shared" ref="G41:H41" ca="1" si="20">D41/OFFSET(D41,2,0)</f>
        <v>0</v>
      </c>
      <c r="H41" s="122">
        <f t="shared" ca="1" si="20"/>
        <v>0</v>
      </c>
      <c r="I41" s="105"/>
    </row>
    <row r="42" spans="1:9" s="3" customFormat="1">
      <c r="A42" s="70"/>
      <c r="B42" s="237" t="s">
        <v>9</v>
      </c>
      <c r="C42" s="245"/>
      <c r="D42" s="245"/>
      <c r="E42" s="71">
        <f t="shared" si="5"/>
        <v>0</v>
      </c>
      <c r="F42" s="122">
        <f ca="1">C42/OFFSET(C42,1,0)</f>
        <v>0</v>
      </c>
      <c r="G42" s="122">
        <f t="shared" ref="G42:H42" ca="1" si="21">D42/OFFSET(D42,1,0)</f>
        <v>0</v>
      </c>
      <c r="H42" s="127">
        <f t="shared" ca="1" si="21"/>
        <v>0</v>
      </c>
      <c r="I42" s="105"/>
    </row>
    <row r="43" spans="1:9" s="3" customFormat="1">
      <c r="A43" s="70" t="s">
        <v>25</v>
      </c>
      <c r="B43" s="239" t="s">
        <v>26</v>
      </c>
      <c r="C43" s="68">
        <f>SUM(C39:C42)</f>
        <v>1301</v>
      </c>
      <c r="D43" s="68">
        <f>SUM(D39:D42)</f>
        <v>658</v>
      </c>
      <c r="E43" s="71">
        <f t="shared" si="5"/>
        <v>1959</v>
      </c>
      <c r="F43" s="122"/>
      <c r="G43" s="122"/>
      <c r="H43" s="122"/>
      <c r="I43" s="105"/>
    </row>
    <row r="44" spans="1:9" s="3" customFormat="1">
      <c r="A44" s="70"/>
      <c r="B44" s="233"/>
      <c r="C44" s="73"/>
      <c r="D44" s="73"/>
      <c r="E44" s="71"/>
      <c r="F44" s="2"/>
      <c r="G44" s="105"/>
      <c r="H44" s="105"/>
      <c r="I44" s="105"/>
    </row>
    <row r="45" spans="1:9" s="3" customFormat="1">
      <c r="A45" s="70"/>
      <c r="B45" s="233" t="s">
        <v>60</v>
      </c>
      <c r="C45" s="73"/>
      <c r="D45" s="73"/>
      <c r="E45" s="71"/>
      <c r="F45" s="2"/>
      <c r="G45" s="105"/>
      <c r="H45" s="105"/>
      <c r="I45" s="105"/>
    </row>
    <row r="46" spans="1:9" s="3" customFormat="1">
      <c r="A46" s="70"/>
      <c r="B46" s="237" t="s">
        <v>6</v>
      </c>
      <c r="C46" s="246">
        <v>597</v>
      </c>
      <c r="D46" s="246">
        <v>74</v>
      </c>
      <c r="E46" s="71">
        <f t="shared" si="5"/>
        <v>671</v>
      </c>
      <c r="F46" s="122">
        <f ca="1">C46/OFFSET(C46,4,0)</f>
        <v>1</v>
      </c>
      <c r="G46" s="122">
        <f t="shared" ref="G46:H46" ca="1" si="22">D46/OFFSET(D46,4,0)</f>
        <v>1</v>
      </c>
      <c r="H46" s="122">
        <f t="shared" ca="1" si="22"/>
        <v>1</v>
      </c>
      <c r="I46" s="105"/>
    </row>
    <row r="47" spans="1:9" s="3" customFormat="1">
      <c r="A47" s="70"/>
      <c r="B47" s="237" t="s">
        <v>7</v>
      </c>
      <c r="C47" s="246"/>
      <c r="D47" s="246"/>
      <c r="E47" s="71">
        <f t="shared" si="5"/>
        <v>0</v>
      </c>
      <c r="F47" s="122">
        <f ca="1">C47/OFFSET(C47,3,0)</f>
        <v>0</v>
      </c>
      <c r="G47" s="122">
        <f t="shared" ref="G47:H47" ca="1" si="23">D47/OFFSET(D47,3,0)</f>
        <v>0</v>
      </c>
      <c r="H47" s="122">
        <f t="shared" ca="1" si="23"/>
        <v>0</v>
      </c>
      <c r="I47" s="105"/>
    </row>
    <row r="48" spans="1:9" s="3" customFormat="1">
      <c r="A48" s="70"/>
      <c r="B48" s="237" t="s">
        <v>8</v>
      </c>
      <c r="C48" s="246"/>
      <c r="D48" s="246"/>
      <c r="E48" s="71">
        <f t="shared" si="5"/>
        <v>0</v>
      </c>
      <c r="F48" s="122">
        <f ca="1">C48/OFFSET(C48,2,0)</f>
        <v>0</v>
      </c>
      <c r="G48" s="122">
        <f t="shared" ref="G48:H48" ca="1" si="24">D48/OFFSET(D48,2,0)</f>
        <v>0</v>
      </c>
      <c r="H48" s="122">
        <f t="shared" ca="1" si="24"/>
        <v>0</v>
      </c>
      <c r="I48" s="105"/>
    </row>
    <row r="49" spans="1:9" s="3" customFormat="1" ht="14.4">
      <c r="A49" s="70"/>
      <c r="B49" s="237" t="s">
        <v>9</v>
      </c>
      <c r="C49" s="246"/>
      <c r="D49" s="246"/>
      <c r="E49" s="71">
        <f t="shared" si="5"/>
        <v>0</v>
      </c>
      <c r="F49" s="122">
        <f ca="1">C49/OFFSET(C49,1,0)</f>
        <v>0</v>
      </c>
      <c r="G49" s="122">
        <f t="shared" ref="G49:H49" ca="1" si="25">D49/OFFSET(D49,1,0)</f>
        <v>0</v>
      </c>
      <c r="H49" s="127">
        <f t="shared" ca="1" si="25"/>
        <v>0</v>
      </c>
      <c r="I49" s="142"/>
    </row>
    <row r="50" spans="1:9" s="3" customFormat="1">
      <c r="A50" s="70" t="s">
        <v>27</v>
      </c>
      <c r="B50" s="233" t="s">
        <v>28</v>
      </c>
      <c r="C50" s="68">
        <f>SUM(C46:C49)</f>
        <v>597</v>
      </c>
      <c r="D50" s="68">
        <f>SUM(D46:D49)</f>
        <v>74</v>
      </c>
      <c r="E50" s="71">
        <f t="shared" si="5"/>
        <v>671</v>
      </c>
      <c r="F50" s="56"/>
      <c r="G50" s="56"/>
      <c r="H50" s="56"/>
      <c r="I50" s="105"/>
    </row>
    <row r="51" spans="1:9" s="3" customFormat="1" ht="14.4">
      <c r="A51" s="70"/>
      <c r="B51" s="212" t="s">
        <v>110</v>
      </c>
      <c r="C51" s="73"/>
      <c r="D51" s="73"/>
      <c r="E51" s="71"/>
      <c r="F51" s="101"/>
      <c r="G51" s="142"/>
      <c r="H51" s="143"/>
      <c r="I51" s="144"/>
    </row>
    <row r="52" spans="1:9" s="3" customFormat="1" ht="15.6">
      <c r="A52" s="70"/>
      <c r="B52" s="212" t="s">
        <v>111</v>
      </c>
      <c r="C52" s="73">
        <v>41</v>
      </c>
      <c r="D52" s="73">
        <v>10</v>
      </c>
      <c r="E52" s="71"/>
      <c r="F52" s="2"/>
      <c r="G52" s="145"/>
      <c r="H52" s="144"/>
      <c r="I52" s="146"/>
    </row>
    <row r="53" spans="1:9" s="3" customFormat="1" ht="14.4">
      <c r="A53" s="70"/>
      <c r="B53" s="212" t="s">
        <v>112</v>
      </c>
      <c r="C53" s="247">
        <v>677</v>
      </c>
      <c r="D53" s="247">
        <v>149</v>
      </c>
      <c r="E53" s="71">
        <f t="shared" si="5"/>
        <v>826</v>
      </c>
      <c r="F53" s="122">
        <f ca="1">C53/OFFSET(C53,4,0)</f>
        <v>0.85696202531645571</v>
      </c>
      <c r="G53" s="122">
        <f t="shared" ref="G53:H53" ca="1" si="26">D53/OFFSET(D53,4,0)</f>
        <v>0.76804123711340211</v>
      </c>
      <c r="H53" s="122">
        <f t="shared" ca="1" si="26"/>
        <v>0.83943089430894313</v>
      </c>
      <c r="I53" s="142"/>
    </row>
    <row r="54" spans="1:9" s="3" customFormat="1" ht="14.4">
      <c r="A54" s="70"/>
      <c r="B54" s="212" t="s">
        <v>113</v>
      </c>
      <c r="C54" s="73">
        <v>2</v>
      </c>
      <c r="D54" s="73">
        <v>6</v>
      </c>
      <c r="E54" s="71">
        <f t="shared" si="5"/>
        <v>8</v>
      </c>
      <c r="F54" s="122">
        <f ca="1">C54/OFFSET(C54,3,0)</f>
        <v>2.5316455696202532E-3</v>
      </c>
      <c r="G54" s="122">
        <f t="shared" ref="G54:H54" ca="1" si="27">D54/OFFSET(D54,3,0)</f>
        <v>3.0927835051546393E-2</v>
      </c>
      <c r="H54" s="122">
        <f t="shared" ca="1" si="27"/>
        <v>8.130081300813009E-3</v>
      </c>
      <c r="I54" s="105"/>
    </row>
    <row r="55" spans="1:9" s="3" customFormat="1" ht="14.4">
      <c r="A55" s="70"/>
      <c r="B55" s="2" t="s">
        <v>114</v>
      </c>
      <c r="C55" s="73">
        <v>51</v>
      </c>
      <c r="D55" s="73">
        <v>19</v>
      </c>
      <c r="E55" s="71">
        <f t="shared" si="5"/>
        <v>70</v>
      </c>
      <c r="F55" s="122">
        <f ca="1">C55/OFFSET(C55,2,0)</f>
        <v>6.4556962025316453E-2</v>
      </c>
      <c r="G55" s="122">
        <f t="shared" ref="G55:H55" ca="1" si="28">D55/OFFSET(D55,2,0)</f>
        <v>9.7938144329896906E-2</v>
      </c>
      <c r="H55" s="122">
        <f t="shared" ca="1" si="28"/>
        <v>7.113821138211382E-2</v>
      </c>
      <c r="I55" s="148"/>
    </row>
    <row r="56" spans="1:9" s="3" customFormat="1" ht="14.4">
      <c r="A56" s="70"/>
      <c r="B56" s="212" t="s">
        <v>115</v>
      </c>
      <c r="C56" s="248">
        <v>19</v>
      </c>
      <c r="D56" s="248">
        <v>10</v>
      </c>
      <c r="E56" s="71">
        <f t="shared" si="5"/>
        <v>29</v>
      </c>
      <c r="F56" s="122">
        <f ca="1">C56/OFFSET(C56,1,0)</f>
        <v>2.4050632911392405E-2</v>
      </c>
      <c r="G56" s="122">
        <f t="shared" ref="G56:H56" ca="1" si="29">D56/OFFSET(D56,1,0)</f>
        <v>5.1546391752577317E-2</v>
      </c>
      <c r="H56" s="127">
        <f t="shared" ca="1" si="29"/>
        <v>2.9471544715447155E-2</v>
      </c>
      <c r="I56" s="105"/>
    </row>
    <row r="57" spans="1:9" s="3" customFormat="1" ht="14.4">
      <c r="A57" s="70" t="s">
        <v>29</v>
      </c>
      <c r="B57" s="212" t="s">
        <v>116</v>
      </c>
      <c r="C57" s="68">
        <f>SUM(C52:C56)</f>
        <v>790</v>
      </c>
      <c r="D57" s="68">
        <f>SUM(D52:D56)</f>
        <v>194</v>
      </c>
      <c r="E57" s="71">
        <f t="shared" si="5"/>
        <v>984</v>
      </c>
      <c r="F57" s="56"/>
      <c r="G57" s="56"/>
      <c r="H57" s="56"/>
      <c r="I57" s="105"/>
    </row>
    <row r="58" spans="1:9" s="3" customFormat="1">
      <c r="A58" s="70"/>
      <c r="B58" s="233"/>
      <c r="C58" s="73"/>
      <c r="D58" s="73"/>
      <c r="E58" s="71"/>
      <c r="F58" s="2"/>
      <c r="G58" s="105"/>
      <c r="H58" s="105"/>
      <c r="I58" s="105"/>
    </row>
    <row r="59" spans="1:9" s="3" customFormat="1">
      <c r="A59" s="215" t="s">
        <v>72</v>
      </c>
      <c r="B59" s="233" t="s">
        <v>31</v>
      </c>
      <c r="C59" s="216">
        <v>1132</v>
      </c>
      <c r="D59" s="216">
        <v>184</v>
      </c>
      <c r="E59" s="71">
        <f t="shared" si="5"/>
        <v>1316</v>
      </c>
      <c r="F59" s="2"/>
      <c r="G59" s="105"/>
      <c r="H59" s="105"/>
      <c r="I59" s="105"/>
    </row>
    <row r="60" spans="1:9" s="3" customFormat="1" ht="14.4">
      <c r="A60" s="215" t="s">
        <v>73</v>
      </c>
      <c r="B60" s="249" t="s">
        <v>117</v>
      </c>
      <c r="C60" s="218">
        <v>3207</v>
      </c>
      <c r="D60" s="218">
        <v>1777</v>
      </c>
      <c r="E60" s="71">
        <f t="shared" si="5"/>
        <v>4984</v>
      </c>
      <c r="F60" s="2"/>
      <c r="G60" s="105"/>
      <c r="H60" s="105"/>
      <c r="I60" s="105"/>
    </row>
    <row r="61" spans="1:9" s="3" customFormat="1" ht="14.4">
      <c r="A61" s="195"/>
      <c r="B61" s="249"/>
      <c r="C61" s="219"/>
      <c r="D61" s="219"/>
      <c r="E61" s="71"/>
      <c r="F61" s="2"/>
      <c r="G61" s="105"/>
      <c r="H61" s="143"/>
      <c r="I61" s="142"/>
    </row>
    <row r="62" spans="1:9" s="3" customFormat="1" ht="14.4">
      <c r="A62" s="70" t="s">
        <v>33</v>
      </c>
      <c r="B62" s="250" t="s">
        <v>34</v>
      </c>
      <c r="C62" s="221">
        <v>33</v>
      </c>
      <c r="D62" s="221">
        <v>8</v>
      </c>
      <c r="E62" s="71">
        <f t="shared" si="5"/>
        <v>41</v>
      </c>
      <c r="F62" s="122">
        <f ca="1">C62/OFFSET(C62,4,0)</f>
        <v>2.4868123587038434E-2</v>
      </c>
      <c r="G62" s="122">
        <f t="shared" ref="G62:H62" ca="1" si="30">D62/OFFSET(D62,4,0)</f>
        <v>1.5414258188824663E-2</v>
      </c>
      <c r="H62" s="122">
        <f t="shared" ca="1" si="30"/>
        <v>2.2210184182015168E-2</v>
      </c>
      <c r="I62" s="145"/>
    </row>
    <row r="63" spans="1:9" s="3" customFormat="1">
      <c r="A63" s="70" t="s">
        <v>35</v>
      </c>
      <c r="B63" s="250" t="s">
        <v>36</v>
      </c>
      <c r="C63" s="221">
        <v>5</v>
      </c>
      <c r="D63" s="221">
        <v>0</v>
      </c>
      <c r="E63" s="71">
        <f t="shared" si="5"/>
        <v>5</v>
      </c>
      <c r="F63" s="122">
        <f ca="1">C63/OFFSET(C63,3,0)</f>
        <v>3.7678975131876413E-3</v>
      </c>
      <c r="G63" s="122">
        <f t="shared" ref="G63:H63" ca="1" si="31">D63/OFFSET(D63,3,0)</f>
        <v>0</v>
      </c>
      <c r="H63" s="122">
        <f t="shared" ca="1" si="31"/>
        <v>2.7085590465872156E-3</v>
      </c>
      <c r="I63" s="105"/>
    </row>
    <row r="64" spans="1:9" s="3" customFormat="1">
      <c r="A64" s="70" t="s">
        <v>37</v>
      </c>
      <c r="B64" s="250" t="s">
        <v>38</v>
      </c>
      <c r="C64" s="221">
        <v>12</v>
      </c>
      <c r="D64" s="221">
        <v>1</v>
      </c>
      <c r="E64" s="71">
        <f t="shared" si="5"/>
        <v>13</v>
      </c>
      <c r="F64" s="122">
        <f ca="1">C64/OFFSET(C64,2,0)</f>
        <v>9.0429540316503392E-3</v>
      </c>
      <c r="G64" s="122">
        <f t="shared" ref="G64:H64" ca="1" si="32">D64/OFFSET(D64,2,0)</f>
        <v>1.9267822736030828E-3</v>
      </c>
      <c r="H64" s="122">
        <f t="shared" ca="1" si="32"/>
        <v>7.0422535211267607E-3</v>
      </c>
    </row>
    <row r="65" spans="1:9" s="3" customFormat="1">
      <c r="A65" s="70" t="s">
        <v>39</v>
      </c>
      <c r="B65" s="250" t="s">
        <v>40</v>
      </c>
      <c r="C65" s="221">
        <v>487</v>
      </c>
      <c r="D65" s="221">
        <v>316</v>
      </c>
      <c r="E65" s="71">
        <f t="shared" si="5"/>
        <v>803</v>
      </c>
      <c r="F65" s="122">
        <f ca="1">C65/OFFSET(C65,1,0)</f>
        <v>0.36699321778447624</v>
      </c>
      <c r="G65" s="122">
        <f t="shared" ref="G65:H65" ca="1" si="33">D65/OFFSET(D65,1,0)</f>
        <v>0.60886319845857417</v>
      </c>
      <c r="H65" s="127">
        <f t="shared" ca="1" si="33"/>
        <v>0.43499458288190684</v>
      </c>
    </row>
    <row r="66" spans="1:9" s="3" customFormat="1">
      <c r="A66" s="70" t="s">
        <v>41</v>
      </c>
      <c r="B66" s="241" t="s">
        <v>55</v>
      </c>
      <c r="C66" s="222">
        <f>SUM(C61:C65)+C57</f>
        <v>1327</v>
      </c>
      <c r="D66" s="222">
        <f>SUM(D61:D65)+D57</f>
        <v>519</v>
      </c>
      <c r="E66" s="71">
        <f t="shared" si="5"/>
        <v>1846</v>
      </c>
      <c r="F66" s="122">
        <f>C66/C33</f>
        <v>0.11039015056983612</v>
      </c>
      <c r="G66" s="122">
        <f t="shared" ref="G66:H66" si="34">D66/D33</f>
        <v>0.13139240506329114</v>
      </c>
      <c r="H66" s="122">
        <f t="shared" si="34"/>
        <v>0.1155844969006324</v>
      </c>
      <c r="I66" s="101" t="s">
        <v>120</v>
      </c>
    </row>
    <row r="67" spans="1:9" s="3" customFormat="1" ht="14.4">
      <c r="A67" s="75" t="s">
        <v>42</v>
      </c>
      <c r="B67" s="242" t="s">
        <v>21</v>
      </c>
      <c r="C67" s="251">
        <v>366</v>
      </c>
      <c r="D67" s="251">
        <v>185</v>
      </c>
      <c r="E67" s="71">
        <f t="shared" si="5"/>
        <v>551</v>
      </c>
      <c r="F67" s="2"/>
      <c r="G67" s="105"/>
      <c r="H67" s="105"/>
    </row>
    <row r="68" spans="1:9" s="3" customFormat="1" ht="14.4">
      <c r="A68" s="70" t="s">
        <v>43</v>
      </c>
      <c r="B68" s="233" t="s">
        <v>44</v>
      </c>
      <c r="C68" s="68">
        <f>C66-C67</f>
        <v>961</v>
      </c>
      <c r="D68" s="68">
        <f>D66-D67</f>
        <v>334</v>
      </c>
      <c r="E68" s="71">
        <f t="shared" si="5"/>
        <v>1295</v>
      </c>
      <c r="F68" s="2"/>
      <c r="G68" s="144"/>
      <c r="H68" s="156"/>
    </row>
    <row r="69" spans="1:9" s="3" customFormat="1" ht="14.4">
      <c r="A69" s="70"/>
      <c r="B69" s="2" t="s">
        <v>121</v>
      </c>
      <c r="C69" s="251">
        <v>4055</v>
      </c>
      <c r="D69" s="251">
        <v>643</v>
      </c>
      <c r="E69" s="71">
        <f t="shared" si="5"/>
        <v>4698</v>
      </c>
      <c r="F69" s="2"/>
      <c r="G69" s="105"/>
      <c r="H69" s="105"/>
    </row>
    <row r="70" spans="1:9" s="3" customFormat="1" ht="14.4">
      <c r="A70" s="70" t="s">
        <v>45</v>
      </c>
      <c r="B70" s="233" t="s">
        <v>46</v>
      </c>
      <c r="C70" s="72">
        <f>C43+C50+C69+C59+C60+C66</f>
        <v>11619</v>
      </c>
      <c r="D70" s="72">
        <f>D43+D50+D57+D59+D60+D68</f>
        <v>3221</v>
      </c>
      <c r="E70" s="71">
        <f t="shared" si="5"/>
        <v>14840</v>
      </c>
      <c r="F70" s="2"/>
      <c r="G70" s="157"/>
      <c r="H70" s="145"/>
    </row>
    <row r="71" spans="1:9" s="3" customFormat="1">
      <c r="A71" s="70"/>
      <c r="B71" s="250"/>
      <c r="C71" s="73"/>
      <c r="D71" s="73"/>
      <c r="E71" s="71"/>
      <c r="F71" s="2"/>
      <c r="G71" s="105"/>
      <c r="H71" s="105"/>
    </row>
    <row r="72" spans="1:9" s="3" customFormat="1" ht="14.4">
      <c r="A72" s="70" t="s">
        <v>47</v>
      </c>
      <c r="B72" s="233" t="s">
        <v>48</v>
      </c>
      <c r="C72" s="68">
        <v>18</v>
      </c>
      <c r="D72" s="68">
        <v>46</v>
      </c>
      <c r="E72" s="71">
        <f t="shared" si="5"/>
        <v>64</v>
      </c>
      <c r="F72" s="101"/>
      <c r="G72" s="159"/>
      <c r="H72" s="160"/>
    </row>
    <row r="73" spans="1:9" s="3" customFormat="1" ht="14.4">
      <c r="A73" s="70"/>
      <c r="B73" s="212" t="s">
        <v>122</v>
      </c>
      <c r="C73" s="251">
        <v>117</v>
      </c>
      <c r="D73" s="251">
        <v>152</v>
      </c>
      <c r="E73" s="71">
        <f t="shared" si="5"/>
        <v>269</v>
      </c>
      <c r="F73" s="2"/>
      <c r="G73" s="105"/>
      <c r="H73" s="105"/>
      <c r="I73" s="105"/>
    </row>
    <row r="74" spans="1:9" s="3" customFormat="1">
      <c r="A74" s="70" t="s">
        <v>49</v>
      </c>
      <c r="B74" s="233" t="s">
        <v>50</v>
      </c>
      <c r="C74" s="72">
        <f>SUM(C70:C73)</f>
        <v>11754</v>
      </c>
      <c r="D74" s="72">
        <f>SUM(D69:D73)</f>
        <v>4062</v>
      </c>
      <c r="E74" s="71">
        <f>D74+C74</f>
        <v>15816</v>
      </c>
      <c r="F74" s="2"/>
      <c r="G74" s="105"/>
      <c r="H74" s="105"/>
      <c r="I74" s="105"/>
    </row>
    <row r="75" spans="1:9" s="3" customFormat="1">
      <c r="A75" s="70"/>
      <c r="B75" s="233" t="s">
        <v>128</v>
      </c>
      <c r="C75" s="258">
        <f>C60</f>
        <v>3207</v>
      </c>
      <c r="D75" s="258">
        <f>D60</f>
        <v>1777</v>
      </c>
      <c r="E75" s="71">
        <f>D75+C75</f>
        <v>4984</v>
      </c>
      <c r="F75" s="2"/>
      <c r="G75" s="105"/>
      <c r="H75" s="105"/>
      <c r="I75" s="105"/>
    </row>
    <row r="76" spans="1:9" s="3" customFormat="1" ht="13.8" thickBot="1">
      <c r="A76" s="81" t="s">
        <v>51</v>
      </c>
      <c r="B76" s="252" t="s">
        <v>64</v>
      </c>
      <c r="C76" s="253">
        <v>140</v>
      </c>
      <c r="D76" s="253">
        <v>86</v>
      </c>
      <c r="E76" s="71">
        <f>D76+C76</f>
        <v>226</v>
      </c>
      <c r="F76" s="2"/>
      <c r="G76" s="105"/>
      <c r="H76" s="105"/>
      <c r="I76" s="105"/>
    </row>
    <row r="77" spans="1:9" s="3" customFormat="1" ht="30.75" customHeight="1">
      <c r="A77" s="82" t="s">
        <v>56</v>
      </c>
      <c r="B77" s="83"/>
      <c r="C77" s="84">
        <f>C6+C33-C67-C74</f>
        <v>140</v>
      </c>
      <c r="D77" s="84">
        <f>D6+D33-D67-D74</f>
        <v>77</v>
      </c>
      <c r="E77" s="85">
        <f>(E6+E33)-(E67+E74)</f>
        <v>217</v>
      </c>
      <c r="F77" s="2"/>
      <c r="G77" s="105"/>
      <c r="H77" s="105"/>
      <c r="I77" s="105"/>
    </row>
    <row r="78" spans="1:9" s="3" customFormat="1" ht="16.2" customHeight="1">
      <c r="A78" s="86"/>
      <c r="B78" s="227" t="s">
        <v>67</v>
      </c>
      <c r="C78" s="228">
        <f>(C43+C57+C59)/(C43+C57+C59+C68)</f>
        <v>0.77031548757170176</v>
      </c>
      <c r="D78" s="228">
        <f t="shared" ref="D78:E78" si="35">(D43+D57+D59)/(D43+D57+D59+D68)</f>
        <v>0.75620437956204378</v>
      </c>
      <c r="E78" s="228">
        <f t="shared" si="35"/>
        <v>0.76683471371984158</v>
      </c>
      <c r="F78" s="168"/>
      <c r="G78" s="105"/>
      <c r="H78" s="105"/>
      <c r="I78" s="105"/>
    </row>
    <row r="79" spans="1:9" s="3" customFormat="1" ht="16.2" customHeight="1">
      <c r="A79" s="86"/>
      <c r="B79" s="227" t="s">
        <v>68</v>
      </c>
      <c r="C79" s="228">
        <f>(C43+C57+C59)/(C43+C57+C59+C69+C72+C67)</f>
        <v>0.42064735056121116</v>
      </c>
      <c r="D79" s="228">
        <f>(D43+D57+D59)/(D43+D57+D59+D68+D72+D67)</f>
        <v>0.6470955652717052</v>
      </c>
      <c r="E79" s="228">
        <f t="shared" ref="E79" si="36">(E43+E57+E59)/(E43+E57+E59+E69+E72+E67)</f>
        <v>0.44494358545758461</v>
      </c>
      <c r="F79" s="2"/>
      <c r="G79" s="105"/>
      <c r="H79" s="105"/>
      <c r="I79" s="105"/>
    </row>
    <row r="80" spans="1:9" ht="16.2" customHeight="1">
      <c r="A80" s="86"/>
      <c r="B80" s="227" t="s">
        <v>70</v>
      </c>
      <c r="C80" s="228">
        <f>C59/C35</f>
        <v>9.4168538391148818E-2</v>
      </c>
      <c r="D80" s="228">
        <f t="shared" ref="D80:E80" si="37">D59/D35</f>
        <v>4.6582278481012658E-2</v>
      </c>
      <c r="E80" s="228">
        <f t="shared" si="37"/>
        <v>8.2399348819735777E-2</v>
      </c>
    </row>
    <row r="81" spans="1:11" ht="16.2" customHeight="1">
      <c r="A81" s="86"/>
      <c r="B81" s="227" t="s">
        <v>69</v>
      </c>
      <c r="C81" s="228">
        <f>D66/E66</f>
        <v>0.28114842903575299</v>
      </c>
      <c r="D81" s="228"/>
      <c r="E81" s="228"/>
    </row>
    <row r="82" spans="1:11" ht="16.2" customHeight="1">
      <c r="A82" s="86"/>
      <c r="B82" s="227" t="s">
        <v>88</v>
      </c>
      <c r="C82" s="95">
        <f>C20/C35</f>
        <v>0</v>
      </c>
      <c r="D82" s="95">
        <f t="shared" ref="D82:E82" si="38">D20/D35</f>
        <v>0</v>
      </c>
      <c r="E82" s="95">
        <f t="shared" si="38"/>
        <v>0</v>
      </c>
    </row>
    <row r="83" spans="1:11" ht="82.2" customHeight="1">
      <c r="A83" s="89" t="s">
        <v>57</v>
      </c>
      <c r="B83" s="90"/>
      <c r="C83" s="90"/>
      <c r="D83" s="90"/>
      <c r="E83" s="90"/>
    </row>
    <row r="84" spans="1:11">
      <c r="A84" s="91"/>
    </row>
    <row r="85" spans="1:11" s="172" customFormat="1" ht="19.5" customHeight="1">
      <c r="A85" s="92" t="s">
        <v>62</v>
      </c>
      <c r="B85" s="229"/>
      <c r="C85" s="93"/>
      <c r="D85" s="93"/>
      <c r="E85" s="93"/>
      <c r="F85" s="2"/>
      <c r="G85" s="105"/>
      <c r="H85" s="105"/>
      <c r="I85" s="105"/>
      <c r="J85" s="5"/>
      <c r="K85" s="5"/>
    </row>
    <row r="86" spans="1:11" s="172" customFormat="1" ht="19.5" customHeight="1">
      <c r="A86" s="92"/>
      <c r="B86" s="229"/>
      <c r="C86" s="93"/>
      <c r="D86" s="93"/>
      <c r="E86" s="93"/>
      <c r="F86" s="2"/>
      <c r="G86" s="105"/>
      <c r="H86" s="105"/>
      <c r="I86" s="105"/>
      <c r="J86" s="5"/>
      <c r="K86" s="5"/>
    </row>
    <row r="87" spans="1:11" s="172" customFormat="1" ht="19.5" customHeight="1">
      <c r="A87" s="92"/>
      <c r="B87" s="229"/>
      <c r="C87" s="93"/>
      <c r="D87" s="93"/>
      <c r="E87" s="93"/>
      <c r="F87" s="2"/>
      <c r="G87" s="105"/>
      <c r="H87" s="105"/>
      <c r="I87" s="105"/>
      <c r="J87" s="5"/>
      <c r="K87" s="5"/>
    </row>
    <row r="88" spans="1:11" s="172" customFormat="1" ht="19.5" customHeight="1">
      <c r="A88" s="92"/>
      <c r="B88" s="229"/>
      <c r="C88" s="93"/>
      <c r="D88" s="93"/>
      <c r="E88" s="93"/>
      <c r="F88" s="2"/>
      <c r="G88" s="105"/>
      <c r="H88" s="105"/>
      <c r="I88" s="105"/>
      <c r="J88" s="5"/>
      <c r="K88" s="5"/>
    </row>
    <row r="89" spans="1:11" s="172" customFormat="1" ht="19.5" customHeight="1">
      <c r="A89" s="92"/>
      <c r="B89" s="229"/>
      <c r="C89" s="93"/>
      <c r="D89" s="93"/>
      <c r="E89" s="93"/>
      <c r="F89" s="2"/>
      <c r="G89" s="105"/>
      <c r="H89" s="105"/>
      <c r="I89" s="105"/>
      <c r="J89" s="5"/>
      <c r="K89" s="5"/>
    </row>
    <row r="90" spans="1:11" s="172" customFormat="1" ht="19.5" customHeight="1">
      <c r="A90" s="92"/>
      <c r="B90" s="229"/>
      <c r="C90" s="93"/>
      <c r="D90" s="93"/>
      <c r="E90" s="93"/>
      <c r="F90" s="2"/>
      <c r="G90" s="105"/>
      <c r="H90" s="105"/>
      <c r="I90" s="105"/>
      <c r="J90" s="5"/>
      <c r="K90" s="5"/>
    </row>
    <row r="91" spans="1:11" s="172" customFormat="1" ht="19.5" customHeight="1">
      <c r="A91" s="92"/>
      <c r="B91" s="229"/>
      <c r="C91" s="93"/>
      <c r="D91" s="93"/>
      <c r="E91" s="93"/>
      <c r="F91" s="2"/>
      <c r="G91" s="105"/>
      <c r="H91" s="105"/>
      <c r="I91" s="105"/>
      <c r="J91" s="5"/>
      <c r="K91" s="5"/>
    </row>
    <row r="92" spans="1:11" s="172" customFormat="1" ht="19.5" customHeight="1">
      <c r="A92" s="92"/>
      <c r="B92" s="230" t="s">
        <v>65</v>
      </c>
      <c r="C92" s="93">
        <f>(C74-C68)/C74</f>
        <v>0.91824059894503995</v>
      </c>
      <c r="D92" s="1" t="s">
        <v>66</v>
      </c>
      <c r="E92" s="93">
        <f>(D74-D68)/D74</f>
        <v>0.91777449532250122</v>
      </c>
      <c r="F92" s="2"/>
      <c r="G92" s="105"/>
      <c r="H92" s="105"/>
      <c r="I92" s="105"/>
      <c r="J92" s="5"/>
      <c r="K92" s="5"/>
    </row>
    <row r="93" spans="1:11" ht="68.25" customHeight="1">
      <c r="A93" s="94" t="s">
        <v>52</v>
      </c>
      <c r="B93" s="94"/>
      <c r="C93" s="94"/>
      <c r="D93" s="94"/>
      <c r="E93" s="94"/>
    </row>
    <row r="94" spans="1:11" ht="25.5" customHeight="1"/>
    <row r="95" spans="1:11" ht="18.75" customHeight="1">
      <c r="A95" s="94" t="s">
        <v>53</v>
      </c>
    </row>
  </sheetData>
  <pageMargins left="0.27" right="0.25" top="0.3" bottom="0.22" header="0.25" footer="0.18"/>
  <pageSetup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6"/>
  <sheetViews>
    <sheetView topLeftCell="A65" workbookViewId="0">
      <selection activeCell="A75" sqref="A75:XFD75"/>
    </sheetView>
  </sheetViews>
  <sheetFormatPr defaultRowHeight="13.2"/>
  <cols>
    <col min="1" max="1" width="3.33203125" style="56" customWidth="1"/>
    <col min="2" max="2" width="28.6640625" style="59" customWidth="1"/>
    <col min="3" max="5" width="8.88671875" style="56"/>
    <col min="6" max="6" width="7.88671875" style="2" customWidth="1"/>
    <col min="7" max="8" width="7.88671875" style="105" customWidth="1"/>
    <col min="9" max="9" width="8.109375" style="105" customWidth="1"/>
    <col min="10" max="10" width="3" style="3" customWidth="1"/>
    <col min="11" max="11" width="8.88671875" style="3"/>
    <col min="12" max="16384" width="8.88671875" style="56"/>
  </cols>
  <sheetData>
    <row r="1" spans="1:9" s="3" customFormat="1">
      <c r="A1" s="56"/>
      <c r="B1" s="98" t="s">
        <v>89</v>
      </c>
      <c r="C1" s="56"/>
      <c r="D1" s="56"/>
      <c r="E1" s="56"/>
      <c r="F1" s="2" t="s">
        <v>90</v>
      </c>
      <c r="G1" s="99"/>
      <c r="H1" s="100"/>
      <c r="I1" s="100"/>
    </row>
    <row r="2" spans="1:9" s="3" customFormat="1" ht="15.6">
      <c r="A2" s="56"/>
      <c r="B2" s="98" t="s">
        <v>91</v>
      </c>
      <c r="C2" s="56"/>
      <c r="D2" s="56"/>
      <c r="E2" s="56"/>
      <c r="F2" s="101" t="s">
        <v>92</v>
      </c>
      <c r="G2" s="102"/>
      <c r="H2" s="103"/>
      <c r="I2" s="103"/>
    </row>
    <row r="3" spans="1:9" s="3" customFormat="1" ht="13.8" thickBot="1">
      <c r="A3" s="104"/>
      <c r="B3" s="59"/>
      <c r="C3" s="56"/>
      <c r="D3" s="56"/>
      <c r="E3" s="56"/>
      <c r="F3" s="2"/>
      <c r="G3" s="105"/>
      <c r="H3" s="105"/>
      <c r="I3" s="105"/>
    </row>
    <row r="4" spans="1:9" s="3" customFormat="1">
      <c r="A4" s="106"/>
      <c r="B4" s="64"/>
      <c r="C4" s="107" t="s">
        <v>0</v>
      </c>
      <c r="D4" s="107" t="s">
        <v>1</v>
      </c>
      <c r="E4" s="108" t="s">
        <v>2</v>
      </c>
      <c r="F4" s="2"/>
      <c r="G4" s="105"/>
      <c r="H4" s="105"/>
      <c r="I4" s="105"/>
    </row>
    <row r="5" spans="1:9" s="3" customFormat="1">
      <c r="A5" s="109"/>
      <c r="B5" s="110"/>
      <c r="C5" s="111"/>
      <c r="D5" s="111"/>
      <c r="E5" s="111"/>
      <c r="F5" s="4"/>
      <c r="G5" s="105"/>
      <c r="H5" s="105"/>
      <c r="I5" s="105"/>
    </row>
    <row r="6" spans="1:9" s="3" customFormat="1" ht="15.6">
      <c r="A6" s="112" t="s">
        <v>3</v>
      </c>
      <c r="B6" s="110" t="s">
        <v>63</v>
      </c>
      <c r="C6" s="113"/>
      <c r="D6" s="113"/>
      <c r="E6" s="114">
        <f>D6+C6</f>
        <v>0</v>
      </c>
      <c r="F6" s="101"/>
      <c r="G6" s="115"/>
      <c r="H6" s="103"/>
      <c r="I6" s="103"/>
    </row>
    <row r="7" spans="1:9" s="3" customFormat="1" ht="15.6">
      <c r="A7" s="112"/>
      <c r="B7" s="110"/>
      <c r="C7" s="116"/>
      <c r="D7" s="116"/>
      <c r="E7" s="114"/>
      <c r="F7" s="101"/>
      <c r="G7" s="115"/>
      <c r="H7" s="115"/>
      <c r="I7" s="103"/>
    </row>
    <row r="8" spans="1:9" s="3" customFormat="1" ht="15.6">
      <c r="A8" s="112"/>
      <c r="B8" s="110" t="s">
        <v>4</v>
      </c>
      <c r="C8" s="116"/>
      <c r="D8" s="116"/>
      <c r="E8" s="114"/>
      <c r="F8" s="101"/>
      <c r="G8" s="115"/>
      <c r="H8" s="103"/>
      <c r="I8" s="115"/>
    </row>
    <row r="9" spans="1:9" s="3" customFormat="1" ht="15.6">
      <c r="A9" s="112"/>
      <c r="B9" s="117" t="s">
        <v>5</v>
      </c>
      <c r="C9" s="118"/>
      <c r="D9" s="118"/>
      <c r="E9" s="114"/>
      <c r="F9" s="2"/>
      <c r="G9" s="115"/>
      <c r="H9" s="119"/>
      <c r="I9" s="103"/>
    </row>
    <row r="10" spans="1:9" s="3" customFormat="1" ht="15.6">
      <c r="A10" s="112"/>
      <c r="B10" s="120" t="s">
        <v>6</v>
      </c>
      <c r="C10" s="121"/>
      <c r="D10" s="121"/>
      <c r="E10" s="114">
        <f>D10+C10</f>
        <v>0</v>
      </c>
      <c r="F10" s="122" t="e">
        <f ca="1">C10/OFFSET(C10,4,0)</f>
        <v>#DIV/0!</v>
      </c>
      <c r="G10" s="122" t="e">
        <f t="shared" ref="G10:H10" ca="1" si="0">D10/OFFSET(D10,4,0)</f>
        <v>#DIV/0!</v>
      </c>
      <c r="H10" s="122" t="e">
        <f t="shared" ca="1" si="0"/>
        <v>#DIV/0!</v>
      </c>
      <c r="I10" s="103"/>
    </row>
    <row r="11" spans="1:9" s="3" customFormat="1">
      <c r="A11" s="112"/>
      <c r="B11" s="120" t="s">
        <v>7</v>
      </c>
      <c r="C11" s="121"/>
      <c r="D11" s="121"/>
      <c r="E11" s="114">
        <f t="shared" ref="E11:E14" si="1">D11+C11</f>
        <v>0</v>
      </c>
      <c r="F11" s="122" t="e">
        <f ca="1">C11/OFFSET(C11,3,0)</f>
        <v>#DIV/0!</v>
      </c>
      <c r="G11" s="122" t="e">
        <f t="shared" ref="G11:H11" ca="1" si="2">D11/OFFSET(D11,3,0)</f>
        <v>#DIV/0!</v>
      </c>
      <c r="H11" s="122" t="e">
        <f t="shared" ca="1" si="2"/>
        <v>#DIV/0!</v>
      </c>
      <c r="I11" s="105"/>
    </row>
    <row r="12" spans="1:9" s="3" customFormat="1">
      <c r="A12" s="112"/>
      <c r="B12" s="120" t="s">
        <v>8</v>
      </c>
      <c r="C12" s="121"/>
      <c r="D12" s="121"/>
      <c r="E12" s="114">
        <f t="shared" si="1"/>
        <v>0</v>
      </c>
      <c r="F12" s="122" t="e">
        <f ca="1">C12/OFFSET(C12,2,0)</f>
        <v>#DIV/0!</v>
      </c>
      <c r="G12" s="122" t="e">
        <f t="shared" ref="G12:H12" ca="1" si="3">D12/OFFSET(D12,2,0)</f>
        <v>#DIV/0!</v>
      </c>
      <c r="H12" s="122" t="e">
        <f t="shared" ca="1" si="3"/>
        <v>#DIV/0!</v>
      </c>
      <c r="I12" s="105"/>
    </row>
    <row r="13" spans="1:9" s="3" customFormat="1">
      <c r="A13" s="112"/>
      <c r="B13" s="120" t="s">
        <v>9</v>
      </c>
      <c r="C13" s="121"/>
      <c r="D13" s="121"/>
      <c r="E13" s="114">
        <f t="shared" si="1"/>
        <v>0</v>
      </c>
      <c r="F13" s="122" t="e">
        <f ca="1">C13/OFFSET(C13,1,0)</f>
        <v>#DIV/0!</v>
      </c>
      <c r="G13" s="122" t="e">
        <f t="shared" ref="G13:H13" ca="1" si="4">D13/OFFSET(D13,1,0)</f>
        <v>#DIV/0!</v>
      </c>
      <c r="H13" s="122" t="e">
        <f t="shared" ca="1" si="4"/>
        <v>#DIV/0!</v>
      </c>
      <c r="I13" s="105"/>
    </row>
    <row r="14" spans="1:9" s="3" customFormat="1">
      <c r="A14" s="112" t="s">
        <v>10</v>
      </c>
      <c r="B14" s="123" t="s">
        <v>11</v>
      </c>
      <c r="C14" s="124">
        <f>SUM(C10:C13)</f>
        <v>0</v>
      </c>
      <c r="D14" s="124">
        <f>SUM(D10:D13)</f>
        <v>0</v>
      </c>
      <c r="E14" s="114">
        <f t="shared" si="1"/>
        <v>0</v>
      </c>
      <c r="F14" s="122"/>
      <c r="G14" s="122"/>
      <c r="H14" s="122"/>
      <c r="I14" s="105"/>
    </row>
    <row r="15" spans="1:9" s="3" customFormat="1">
      <c r="A15" s="112"/>
      <c r="B15" s="117" t="s">
        <v>58</v>
      </c>
      <c r="C15" s="125"/>
      <c r="D15" s="125"/>
      <c r="E15" s="114"/>
      <c r="F15" s="2"/>
      <c r="G15" s="105"/>
      <c r="H15" s="105"/>
      <c r="I15" s="105"/>
    </row>
    <row r="16" spans="1:9" s="3" customFormat="1">
      <c r="A16" s="112"/>
      <c r="B16" s="120" t="s">
        <v>6</v>
      </c>
      <c r="C16" s="125"/>
      <c r="D16" s="125"/>
      <c r="E16" s="114">
        <f t="shared" ref="E16:E72" si="5">D16+C16</f>
        <v>0</v>
      </c>
      <c r="F16" s="122" t="e">
        <f ca="1">C16/OFFSET(C16,4,0)</f>
        <v>#DIV/0!</v>
      </c>
      <c r="G16" s="122" t="e">
        <f t="shared" ref="G16:H16" ca="1" si="6">D16/OFFSET(D16,4,0)</f>
        <v>#DIV/0!</v>
      </c>
      <c r="H16" s="122" t="e">
        <f t="shared" ca="1" si="6"/>
        <v>#DIV/0!</v>
      </c>
      <c r="I16" s="105"/>
    </row>
    <row r="17" spans="1:9" s="3" customFormat="1">
      <c r="A17" s="112"/>
      <c r="B17" s="120" t="s">
        <v>7</v>
      </c>
      <c r="C17" s="125"/>
      <c r="D17" s="125"/>
      <c r="E17" s="114">
        <f t="shared" si="5"/>
        <v>0</v>
      </c>
      <c r="F17" s="122" t="e">
        <f ca="1">C17/OFFSET(C17,3,0)</f>
        <v>#DIV/0!</v>
      </c>
      <c r="G17" s="122" t="e">
        <f t="shared" ref="G17:H17" ca="1" si="7">D17/OFFSET(D17,3,0)</f>
        <v>#DIV/0!</v>
      </c>
      <c r="H17" s="122" t="e">
        <f t="shared" ca="1" si="7"/>
        <v>#DIV/0!</v>
      </c>
      <c r="I17" s="105"/>
    </row>
    <row r="18" spans="1:9" s="3" customFormat="1" ht="15.6">
      <c r="A18" s="112"/>
      <c r="B18" s="120" t="s">
        <v>8</v>
      </c>
      <c r="C18" s="125"/>
      <c r="D18" s="125"/>
      <c r="E18" s="114">
        <f t="shared" si="5"/>
        <v>0</v>
      </c>
      <c r="F18" s="122" t="e">
        <f ca="1">C18/OFFSET(C18,2,0)</f>
        <v>#DIV/0!</v>
      </c>
      <c r="G18" s="122" t="e">
        <f t="shared" ref="G18:H18" ca="1" si="8">D18/OFFSET(D18,2,0)</f>
        <v>#DIV/0!</v>
      </c>
      <c r="H18" s="122" t="e">
        <f t="shared" ca="1" si="8"/>
        <v>#DIV/0!</v>
      </c>
      <c r="I18" s="126"/>
    </row>
    <row r="19" spans="1:9" s="3" customFormat="1">
      <c r="A19" s="112"/>
      <c r="B19" s="120" t="s">
        <v>9</v>
      </c>
      <c r="C19" s="125"/>
      <c r="D19" s="125"/>
      <c r="E19" s="114">
        <f t="shared" si="5"/>
        <v>0</v>
      </c>
      <c r="F19" s="122" t="e">
        <f ca="1">C19/OFFSET(C19,1,0)</f>
        <v>#DIV/0!</v>
      </c>
      <c r="G19" s="122" t="e">
        <f t="shared" ref="G19:H19" ca="1" si="9">D19/OFFSET(D19,1,0)</f>
        <v>#DIV/0!</v>
      </c>
      <c r="H19" s="127" t="e">
        <f t="shared" ca="1" si="9"/>
        <v>#DIV/0!</v>
      </c>
      <c r="I19" s="105"/>
    </row>
    <row r="20" spans="1:9" s="3" customFormat="1">
      <c r="A20" s="112" t="s">
        <v>12</v>
      </c>
      <c r="B20" s="123" t="s">
        <v>13</v>
      </c>
      <c r="C20" s="114">
        <f>SUM(C16:C19)</f>
        <v>0</v>
      </c>
      <c r="D20" s="114">
        <f>SUM(D16:D19)</f>
        <v>0</v>
      </c>
      <c r="E20" s="114">
        <f t="shared" si="5"/>
        <v>0</v>
      </c>
      <c r="F20" s="122"/>
      <c r="G20" s="122"/>
      <c r="H20" s="122"/>
      <c r="I20" s="105"/>
    </row>
    <row r="21" spans="1:9" s="3" customFormat="1">
      <c r="A21" s="112"/>
      <c r="B21" s="117" t="s">
        <v>59</v>
      </c>
      <c r="C21" s="125"/>
      <c r="D21" s="125"/>
      <c r="E21" s="114"/>
      <c r="F21" s="2"/>
      <c r="G21" s="105"/>
      <c r="H21" s="105"/>
      <c r="I21" s="105"/>
    </row>
    <row r="22" spans="1:9" s="3" customFormat="1" ht="15.6">
      <c r="A22" s="112"/>
      <c r="B22" s="120" t="s">
        <v>6</v>
      </c>
      <c r="C22" s="128"/>
      <c r="D22" s="128"/>
      <c r="E22" s="114">
        <f t="shared" si="5"/>
        <v>0</v>
      </c>
      <c r="F22" s="122" t="e">
        <f ca="1">C22/OFFSET(C22,4,0)</f>
        <v>#DIV/0!</v>
      </c>
      <c r="G22" s="122" t="e">
        <f t="shared" ref="G22:H22" ca="1" si="10">D22/OFFSET(D22,4,0)</f>
        <v>#DIV/0!</v>
      </c>
      <c r="H22" s="122" t="e">
        <f t="shared" ca="1" si="10"/>
        <v>#DIV/0!</v>
      </c>
      <c r="I22" s="126"/>
    </row>
    <row r="23" spans="1:9" s="3" customFormat="1">
      <c r="A23" s="112"/>
      <c r="B23" s="120" t="s">
        <v>7</v>
      </c>
      <c r="C23" s="128"/>
      <c r="D23" s="128"/>
      <c r="E23" s="114">
        <f t="shared" si="5"/>
        <v>0</v>
      </c>
      <c r="F23" s="122" t="e">
        <f ca="1">C23/OFFSET(C23,3,0)</f>
        <v>#DIV/0!</v>
      </c>
      <c r="G23" s="122" t="e">
        <f t="shared" ref="G23:H23" ca="1" si="11">D23/OFFSET(D23,3,0)</f>
        <v>#DIV/0!</v>
      </c>
      <c r="H23" s="122" t="e">
        <f t="shared" ca="1" si="11"/>
        <v>#DIV/0!</v>
      </c>
      <c r="I23" s="105"/>
    </row>
    <row r="24" spans="1:9" s="3" customFormat="1">
      <c r="A24" s="112"/>
      <c r="B24" s="120" t="s">
        <v>8</v>
      </c>
      <c r="C24" s="128"/>
      <c r="D24" s="128"/>
      <c r="E24" s="114">
        <f t="shared" si="5"/>
        <v>0</v>
      </c>
      <c r="F24" s="122" t="e">
        <f ca="1">C24/OFFSET(C24,2,0)</f>
        <v>#DIV/0!</v>
      </c>
      <c r="G24" s="122" t="e">
        <f t="shared" ref="G24:H24" ca="1" si="12">D24/OFFSET(D24,2,0)</f>
        <v>#DIV/0!</v>
      </c>
      <c r="H24" s="122" t="e">
        <f t="shared" ca="1" si="12"/>
        <v>#DIV/0!</v>
      </c>
      <c r="I24" s="105"/>
    </row>
    <row r="25" spans="1:9" s="3" customFormat="1">
      <c r="A25" s="112"/>
      <c r="B25" s="120" t="s">
        <v>9</v>
      </c>
      <c r="C25" s="128"/>
      <c r="D25" s="128"/>
      <c r="E25" s="114">
        <f t="shared" si="5"/>
        <v>0</v>
      </c>
      <c r="F25" s="122" t="e">
        <f ca="1">C25/OFFSET(C25,1,0)</f>
        <v>#DIV/0!</v>
      </c>
      <c r="G25" s="122" t="e">
        <f t="shared" ref="G25:H25" ca="1" si="13">D25/OFFSET(D25,1,0)</f>
        <v>#DIV/0!</v>
      </c>
      <c r="H25" s="127" t="e">
        <f t="shared" ca="1" si="13"/>
        <v>#DIV/0!</v>
      </c>
      <c r="I25" s="105"/>
    </row>
    <row r="26" spans="1:9" s="3" customFormat="1">
      <c r="A26" s="112" t="s">
        <v>14</v>
      </c>
      <c r="B26" s="123" t="s">
        <v>15</v>
      </c>
      <c r="C26" s="114">
        <f>SUM(C22:C25)</f>
        <v>0</v>
      </c>
      <c r="D26" s="114">
        <f>SUM(D22:D25)</f>
        <v>0</v>
      </c>
      <c r="E26" s="114">
        <f t="shared" si="5"/>
        <v>0</v>
      </c>
      <c r="F26" s="122"/>
      <c r="G26" s="122"/>
      <c r="H26" s="122"/>
      <c r="I26" s="105"/>
    </row>
    <row r="27" spans="1:9" s="3" customFormat="1">
      <c r="A27" s="112"/>
      <c r="B27" s="117" t="s">
        <v>16</v>
      </c>
      <c r="C27" s="125"/>
      <c r="D27" s="125"/>
      <c r="E27" s="114"/>
      <c r="F27" s="2"/>
      <c r="G27" s="105"/>
      <c r="H27" s="105"/>
      <c r="I27" s="105"/>
    </row>
    <row r="28" spans="1:9" s="3" customFormat="1">
      <c r="A28" s="112"/>
      <c r="B28" s="120" t="s">
        <v>6</v>
      </c>
      <c r="C28" s="125"/>
      <c r="D28" s="125"/>
      <c r="E28" s="114">
        <f t="shared" si="5"/>
        <v>0</v>
      </c>
      <c r="F28" s="122" t="e">
        <f ca="1">C28/OFFSET(C28,4,0)</f>
        <v>#DIV/0!</v>
      </c>
      <c r="G28" s="122" t="e">
        <f t="shared" ref="G28:H28" ca="1" si="14">D28/OFFSET(D28,4,0)</f>
        <v>#DIV/0!</v>
      </c>
      <c r="H28" s="122" t="e">
        <f t="shared" ca="1" si="14"/>
        <v>#DIV/0!</v>
      </c>
      <c r="I28" s="105"/>
    </row>
    <row r="29" spans="1:9" s="3" customFormat="1" ht="15.6">
      <c r="A29" s="112"/>
      <c r="B29" s="120" t="s">
        <v>7</v>
      </c>
      <c r="C29" s="125"/>
      <c r="D29" s="125"/>
      <c r="E29" s="114">
        <f t="shared" si="5"/>
        <v>0</v>
      </c>
      <c r="F29" s="122" t="e">
        <f ca="1">C29/OFFSET(C29,3,0)</f>
        <v>#DIV/0!</v>
      </c>
      <c r="G29" s="122" t="e">
        <f t="shared" ref="G29:H29" ca="1" si="15">D29/OFFSET(D29,3,0)</f>
        <v>#DIV/0!</v>
      </c>
      <c r="H29" s="122" t="e">
        <f t="shared" ca="1" si="15"/>
        <v>#DIV/0!</v>
      </c>
      <c r="I29" s="103"/>
    </row>
    <row r="30" spans="1:9" s="3" customFormat="1">
      <c r="A30" s="112"/>
      <c r="B30" s="120" t="s">
        <v>8</v>
      </c>
      <c r="C30" s="125"/>
      <c r="D30" s="125"/>
      <c r="E30" s="114">
        <f t="shared" si="5"/>
        <v>0</v>
      </c>
      <c r="F30" s="122" t="e">
        <f ca="1">C30/OFFSET(C30,2,0)</f>
        <v>#DIV/0!</v>
      </c>
      <c r="G30" s="122" t="e">
        <f t="shared" ref="G30:H30" ca="1" si="16">D30/OFFSET(D30,2,0)</f>
        <v>#DIV/0!</v>
      </c>
      <c r="H30" s="122" t="e">
        <f t="shared" ca="1" si="16"/>
        <v>#DIV/0!</v>
      </c>
      <c r="I30" s="105"/>
    </row>
    <row r="31" spans="1:9" s="3" customFormat="1" ht="15.6">
      <c r="A31" s="112"/>
      <c r="B31" s="120" t="s">
        <v>9</v>
      </c>
      <c r="C31" s="125"/>
      <c r="D31" s="125"/>
      <c r="E31" s="114">
        <f t="shared" si="5"/>
        <v>0</v>
      </c>
      <c r="F31" s="122" t="e">
        <f ca="1">C31/OFFSET(C31,1,0)</f>
        <v>#DIV/0!</v>
      </c>
      <c r="G31" s="122" t="e">
        <f t="shared" ref="G31:H31" ca="1" si="17">D31/OFFSET(D31,1,0)</f>
        <v>#DIV/0!</v>
      </c>
      <c r="H31" s="127" t="e">
        <f t="shared" ca="1" si="17"/>
        <v>#DIV/0!</v>
      </c>
      <c r="I31" s="103"/>
    </row>
    <row r="32" spans="1:9" s="3" customFormat="1">
      <c r="A32" s="112" t="s">
        <v>17</v>
      </c>
      <c r="B32" s="123" t="s">
        <v>18</v>
      </c>
      <c r="C32" s="114">
        <f>SUM(C28:C31)</f>
        <v>0</v>
      </c>
      <c r="D32" s="114">
        <f>SUM(D28:D31)</f>
        <v>0</v>
      </c>
      <c r="E32" s="114">
        <f t="shared" si="5"/>
        <v>0</v>
      </c>
      <c r="F32" s="2"/>
      <c r="G32" s="105"/>
      <c r="H32" s="105"/>
      <c r="I32" s="105"/>
    </row>
    <row r="33" spans="1:9" s="3" customFormat="1">
      <c r="A33" s="112" t="s">
        <v>19</v>
      </c>
      <c r="B33" s="129" t="s">
        <v>54</v>
      </c>
      <c r="C33" s="111">
        <f>C14+C20+C26+C32</f>
        <v>0</v>
      </c>
      <c r="D33" s="111">
        <f>D14+D20+D26+D32</f>
        <v>0</v>
      </c>
      <c r="E33" s="114">
        <f t="shared" si="5"/>
        <v>0</v>
      </c>
      <c r="F33" s="101"/>
      <c r="G33" s="105"/>
      <c r="H33" s="105"/>
      <c r="I33" s="105"/>
    </row>
    <row r="34" spans="1:9" s="3" customFormat="1" ht="15.6">
      <c r="A34" s="130" t="s">
        <v>20</v>
      </c>
      <c r="B34" s="131" t="s">
        <v>21</v>
      </c>
      <c r="C34" s="132"/>
      <c r="D34" s="132"/>
      <c r="E34" s="114">
        <f t="shared" si="5"/>
        <v>0</v>
      </c>
      <c r="F34" s="101"/>
      <c r="G34" s="115"/>
      <c r="H34" s="133"/>
      <c r="I34" s="115"/>
    </row>
    <row r="35" spans="1:9" s="3" customFormat="1" ht="15.6">
      <c r="A35" s="112" t="s">
        <v>22</v>
      </c>
      <c r="B35" s="110" t="s">
        <v>23</v>
      </c>
      <c r="C35" s="111">
        <f>C33-C34</f>
        <v>0</v>
      </c>
      <c r="D35" s="111">
        <f>D33-D34</f>
        <v>0</v>
      </c>
      <c r="E35" s="114">
        <f t="shared" si="5"/>
        <v>0</v>
      </c>
      <c r="F35" s="101"/>
      <c r="G35" s="134"/>
      <c r="H35" s="135"/>
      <c r="I35" s="134"/>
    </row>
    <row r="36" spans="1:9" s="3" customFormat="1" ht="16.2" thickBot="1">
      <c r="A36" s="136"/>
      <c r="B36" s="137"/>
      <c r="C36" s="125"/>
      <c r="D36" s="125"/>
      <c r="E36" s="114"/>
      <c r="F36" s="101"/>
      <c r="G36" s="126"/>
      <c r="H36" s="103"/>
      <c r="I36" s="115"/>
    </row>
    <row r="37" spans="1:9" s="3" customFormat="1" ht="13.8" thickTop="1">
      <c r="A37" s="138"/>
      <c r="B37" s="139"/>
      <c r="C37" s="125"/>
      <c r="D37" s="125"/>
      <c r="E37" s="114"/>
      <c r="F37" s="2"/>
      <c r="G37" s="105"/>
      <c r="H37" s="105"/>
      <c r="I37" s="105"/>
    </row>
    <row r="38" spans="1:9" s="3" customFormat="1" ht="15.6">
      <c r="A38" s="112"/>
      <c r="B38" s="110" t="s">
        <v>24</v>
      </c>
      <c r="C38" s="125"/>
      <c r="D38" s="125"/>
      <c r="E38" s="114"/>
      <c r="F38" s="101"/>
      <c r="G38" s="103"/>
      <c r="H38" s="115"/>
      <c r="I38" s="115"/>
    </row>
    <row r="39" spans="1:9" s="3" customFormat="1">
      <c r="A39" s="112"/>
      <c r="B39" s="120" t="s">
        <v>6</v>
      </c>
      <c r="C39" s="140"/>
      <c r="D39" s="140"/>
      <c r="E39" s="114">
        <f t="shared" si="5"/>
        <v>0</v>
      </c>
      <c r="F39" s="122" t="e">
        <f ca="1">C39/OFFSET(C39,4,0)</f>
        <v>#DIV/0!</v>
      </c>
      <c r="G39" s="122" t="e">
        <f t="shared" ref="G39:H39" ca="1" si="18">D39/OFFSET(D39,4,0)</f>
        <v>#DIV/0!</v>
      </c>
      <c r="H39" s="122" t="e">
        <f t="shared" ca="1" si="18"/>
        <v>#DIV/0!</v>
      </c>
      <c r="I39" s="105"/>
    </row>
    <row r="40" spans="1:9" s="3" customFormat="1">
      <c r="A40" s="112"/>
      <c r="B40" s="120" t="s">
        <v>7</v>
      </c>
      <c r="C40" s="140"/>
      <c r="D40" s="140"/>
      <c r="E40" s="114">
        <f t="shared" si="5"/>
        <v>0</v>
      </c>
      <c r="F40" s="122" t="e">
        <f ca="1">C40/OFFSET(C40,3,0)</f>
        <v>#DIV/0!</v>
      </c>
      <c r="G40" s="122" t="e">
        <f t="shared" ref="G40:H40" ca="1" si="19">D40/OFFSET(D40,3,0)</f>
        <v>#DIV/0!</v>
      </c>
      <c r="H40" s="122" t="e">
        <f t="shared" ca="1" si="19"/>
        <v>#DIV/0!</v>
      </c>
      <c r="I40" s="105"/>
    </row>
    <row r="41" spans="1:9" s="3" customFormat="1">
      <c r="A41" s="112"/>
      <c r="B41" s="120" t="s">
        <v>8</v>
      </c>
      <c r="C41" s="140"/>
      <c r="D41" s="140"/>
      <c r="E41" s="114">
        <f t="shared" si="5"/>
        <v>0</v>
      </c>
      <c r="F41" s="122" t="e">
        <f ca="1">C41/OFFSET(C41,2,0)</f>
        <v>#DIV/0!</v>
      </c>
      <c r="G41" s="122" t="e">
        <f t="shared" ref="G41:H41" ca="1" si="20">D41/OFFSET(D41,2,0)</f>
        <v>#DIV/0!</v>
      </c>
      <c r="H41" s="122" t="e">
        <f t="shared" ca="1" si="20"/>
        <v>#DIV/0!</v>
      </c>
      <c r="I41" s="105"/>
    </row>
    <row r="42" spans="1:9" s="3" customFormat="1">
      <c r="A42" s="112"/>
      <c r="B42" s="120" t="s">
        <v>9</v>
      </c>
      <c r="C42" s="140"/>
      <c r="D42" s="140"/>
      <c r="E42" s="114">
        <f t="shared" si="5"/>
        <v>0</v>
      </c>
      <c r="F42" s="122" t="e">
        <f ca="1">C42/OFFSET(C42,1,0)</f>
        <v>#DIV/0!</v>
      </c>
      <c r="G42" s="122" t="e">
        <f t="shared" ref="G42:H42" ca="1" si="21">D42/OFFSET(D42,1,0)</f>
        <v>#DIV/0!</v>
      </c>
      <c r="H42" s="127" t="e">
        <f t="shared" ca="1" si="21"/>
        <v>#DIV/0!</v>
      </c>
      <c r="I42" s="105"/>
    </row>
    <row r="43" spans="1:9" s="3" customFormat="1">
      <c r="A43" s="112" t="s">
        <v>25</v>
      </c>
      <c r="B43" s="123" t="s">
        <v>26</v>
      </c>
      <c r="C43" s="111">
        <f>SUM(C39:C42)</f>
        <v>0</v>
      </c>
      <c r="D43" s="111">
        <f>SUM(D39:D42)</f>
        <v>0</v>
      </c>
      <c r="E43" s="114">
        <f t="shared" si="5"/>
        <v>0</v>
      </c>
      <c r="F43" s="122"/>
      <c r="G43" s="122"/>
      <c r="H43" s="122"/>
      <c r="I43" s="105"/>
    </row>
    <row r="44" spans="1:9" s="3" customFormat="1">
      <c r="A44" s="112"/>
      <c r="B44" s="110"/>
      <c r="C44" s="125"/>
      <c r="D44" s="125"/>
      <c r="E44" s="114"/>
      <c r="F44" s="2"/>
      <c r="G44" s="105"/>
      <c r="H44" s="105"/>
      <c r="I44" s="105"/>
    </row>
    <row r="45" spans="1:9" s="3" customFormat="1">
      <c r="A45" s="112"/>
      <c r="B45" s="110" t="s">
        <v>60</v>
      </c>
      <c r="C45" s="125"/>
      <c r="D45" s="125"/>
      <c r="E45" s="114"/>
      <c r="F45" s="2"/>
      <c r="G45" s="105"/>
      <c r="H45" s="105"/>
      <c r="I45" s="105"/>
    </row>
    <row r="46" spans="1:9" s="3" customFormat="1">
      <c r="A46" s="112"/>
      <c r="B46" s="120" t="s">
        <v>6</v>
      </c>
      <c r="C46" s="141"/>
      <c r="D46" s="141"/>
      <c r="E46" s="114">
        <f t="shared" si="5"/>
        <v>0</v>
      </c>
      <c r="F46" s="122" t="e">
        <f ca="1">C46/OFFSET(C46,4,0)</f>
        <v>#DIV/0!</v>
      </c>
      <c r="G46" s="122" t="e">
        <f t="shared" ref="G46:H46" ca="1" si="22">D46/OFFSET(D46,4,0)</f>
        <v>#DIV/0!</v>
      </c>
      <c r="H46" s="122" t="e">
        <f t="shared" ca="1" si="22"/>
        <v>#DIV/0!</v>
      </c>
      <c r="I46" s="105"/>
    </row>
    <row r="47" spans="1:9" s="3" customFormat="1">
      <c r="A47" s="112"/>
      <c r="B47" s="120" t="s">
        <v>7</v>
      </c>
      <c r="C47" s="141"/>
      <c r="D47" s="141"/>
      <c r="E47" s="114">
        <f t="shared" si="5"/>
        <v>0</v>
      </c>
      <c r="F47" s="122" t="e">
        <f ca="1">C47/OFFSET(C47,3,0)</f>
        <v>#DIV/0!</v>
      </c>
      <c r="G47" s="122" t="e">
        <f t="shared" ref="G47:H47" ca="1" si="23">D47/OFFSET(D47,3,0)</f>
        <v>#DIV/0!</v>
      </c>
      <c r="H47" s="122" t="e">
        <f t="shared" ca="1" si="23"/>
        <v>#DIV/0!</v>
      </c>
      <c r="I47" s="105"/>
    </row>
    <row r="48" spans="1:9" s="3" customFormat="1">
      <c r="A48" s="112"/>
      <c r="B48" s="120" t="s">
        <v>8</v>
      </c>
      <c r="C48" s="141"/>
      <c r="D48" s="141"/>
      <c r="E48" s="114">
        <f t="shared" si="5"/>
        <v>0</v>
      </c>
      <c r="F48" s="122" t="e">
        <f ca="1">C48/OFFSET(C48,2,0)</f>
        <v>#DIV/0!</v>
      </c>
      <c r="G48" s="122" t="e">
        <f t="shared" ref="G48:H48" ca="1" si="24">D48/OFFSET(D48,2,0)</f>
        <v>#DIV/0!</v>
      </c>
      <c r="H48" s="122" t="e">
        <f t="shared" ca="1" si="24"/>
        <v>#DIV/0!</v>
      </c>
      <c r="I48" s="105"/>
    </row>
    <row r="49" spans="1:9" s="3" customFormat="1" ht="14.4">
      <c r="A49" s="112"/>
      <c r="B49" s="120" t="s">
        <v>9</v>
      </c>
      <c r="C49" s="141"/>
      <c r="D49" s="141"/>
      <c r="E49" s="114">
        <f t="shared" si="5"/>
        <v>0</v>
      </c>
      <c r="F49" s="122" t="e">
        <f ca="1">C49/OFFSET(C49,1,0)</f>
        <v>#DIV/0!</v>
      </c>
      <c r="G49" s="122" t="e">
        <f t="shared" ref="G49:H49" ca="1" si="25">D49/OFFSET(D49,1,0)</f>
        <v>#DIV/0!</v>
      </c>
      <c r="H49" s="127" t="e">
        <f t="shared" ca="1" si="25"/>
        <v>#DIV/0!</v>
      </c>
      <c r="I49" s="142"/>
    </row>
    <row r="50" spans="1:9" s="3" customFormat="1">
      <c r="A50" s="112" t="s">
        <v>27</v>
      </c>
      <c r="B50" s="110" t="s">
        <v>28</v>
      </c>
      <c r="C50" s="111">
        <f>SUM(C46:C49)</f>
        <v>0</v>
      </c>
      <c r="D50" s="111">
        <f>SUM(D46:D49)</f>
        <v>0</v>
      </c>
      <c r="E50" s="114">
        <f t="shared" si="5"/>
        <v>0</v>
      </c>
      <c r="F50" s="56"/>
      <c r="G50" s="56"/>
      <c r="H50" s="56"/>
      <c r="I50" s="105"/>
    </row>
    <row r="51" spans="1:9" s="3" customFormat="1" ht="14.4">
      <c r="A51" s="112"/>
      <c r="B51" s="110"/>
      <c r="C51" s="125"/>
      <c r="D51" s="125"/>
      <c r="E51" s="114"/>
      <c r="F51" s="101"/>
      <c r="G51" s="142"/>
      <c r="H51" s="143"/>
      <c r="I51" s="144"/>
    </row>
    <row r="52" spans="1:9" s="3" customFormat="1" ht="15.6">
      <c r="A52" s="112"/>
      <c r="B52" s="110" t="s">
        <v>61</v>
      </c>
      <c r="C52" s="125"/>
      <c r="D52" s="125"/>
      <c r="E52" s="114"/>
      <c r="F52" s="2"/>
      <c r="G52" s="145"/>
      <c r="H52" s="144"/>
      <c r="I52" s="146"/>
    </row>
    <row r="53" spans="1:9" s="3" customFormat="1" ht="14.4">
      <c r="A53" s="112"/>
      <c r="B53" s="120" t="s">
        <v>6</v>
      </c>
      <c r="C53" s="147"/>
      <c r="D53" s="147"/>
      <c r="E53" s="114">
        <f t="shared" si="5"/>
        <v>0</v>
      </c>
      <c r="F53" s="122" t="e">
        <f ca="1">C53/OFFSET(C53,4,0)</f>
        <v>#DIV/0!</v>
      </c>
      <c r="G53" s="122" t="e">
        <f t="shared" ref="G53:H53" ca="1" si="26">D53/OFFSET(D53,4,0)</f>
        <v>#DIV/0!</v>
      </c>
      <c r="H53" s="122" t="e">
        <f t="shared" ca="1" si="26"/>
        <v>#DIV/0!</v>
      </c>
      <c r="I53" s="142"/>
    </row>
    <row r="54" spans="1:9" s="3" customFormat="1">
      <c r="A54" s="112"/>
      <c r="B54" s="120" t="s">
        <v>7</v>
      </c>
      <c r="C54" s="125"/>
      <c r="D54" s="125"/>
      <c r="E54" s="114">
        <f t="shared" si="5"/>
        <v>0</v>
      </c>
      <c r="F54" s="122" t="e">
        <f ca="1">C54/OFFSET(C54,3,0)</f>
        <v>#DIV/0!</v>
      </c>
      <c r="G54" s="122" t="e">
        <f t="shared" ref="G54:H54" ca="1" si="27">D54/OFFSET(D54,3,0)</f>
        <v>#DIV/0!</v>
      </c>
      <c r="H54" s="122" t="e">
        <f t="shared" ca="1" si="27"/>
        <v>#DIV/0!</v>
      </c>
      <c r="I54" s="105"/>
    </row>
    <row r="55" spans="1:9" s="3" customFormat="1">
      <c r="A55" s="112"/>
      <c r="B55" s="120" t="s">
        <v>8</v>
      </c>
      <c r="C55" s="125"/>
      <c r="D55" s="125"/>
      <c r="E55" s="114">
        <f t="shared" si="5"/>
        <v>0</v>
      </c>
      <c r="F55" s="122" t="e">
        <f ca="1">C55/OFFSET(C55,2,0)</f>
        <v>#DIV/0!</v>
      </c>
      <c r="G55" s="122" t="e">
        <f t="shared" ref="G55:H55" ca="1" si="28">D55/OFFSET(D55,2,0)</f>
        <v>#DIV/0!</v>
      </c>
      <c r="H55" s="122" t="e">
        <f t="shared" ca="1" si="28"/>
        <v>#DIV/0!</v>
      </c>
      <c r="I55" s="148"/>
    </row>
    <row r="56" spans="1:9" s="3" customFormat="1">
      <c r="A56" s="112"/>
      <c r="B56" s="120" t="s">
        <v>9</v>
      </c>
      <c r="C56" s="149"/>
      <c r="D56" s="149"/>
      <c r="E56" s="114">
        <f t="shared" si="5"/>
        <v>0</v>
      </c>
      <c r="F56" s="122" t="e">
        <f ca="1">C56/OFFSET(C56,1,0)</f>
        <v>#DIV/0!</v>
      </c>
      <c r="G56" s="122" t="e">
        <f t="shared" ref="G56:H56" ca="1" si="29">D56/OFFSET(D56,1,0)</f>
        <v>#DIV/0!</v>
      </c>
      <c r="H56" s="127" t="e">
        <f t="shared" ca="1" si="29"/>
        <v>#DIV/0!</v>
      </c>
      <c r="I56" s="105"/>
    </row>
    <row r="57" spans="1:9" s="3" customFormat="1">
      <c r="A57" s="112" t="s">
        <v>29</v>
      </c>
      <c r="B57" s="110" t="s">
        <v>30</v>
      </c>
      <c r="C57" s="111">
        <f>SUM(C53:C56)</f>
        <v>0</v>
      </c>
      <c r="D57" s="111">
        <f>SUM(D53:D56)</f>
        <v>0</v>
      </c>
      <c r="E57" s="114">
        <f t="shared" si="5"/>
        <v>0</v>
      </c>
      <c r="F57" s="56"/>
      <c r="G57" s="56"/>
      <c r="H57" s="56"/>
      <c r="I57" s="105"/>
    </row>
    <row r="58" spans="1:9" s="3" customFormat="1">
      <c r="A58" s="112"/>
      <c r="B58" s="110"/>
      <c r="C58" s="125"/>
      <c r="D58" s="125"/>
      <c r="E58" s="114"/>
      <c r="F58" s="2"/>
      <c r="G58" s="105"/>
      <c r="H58" s="105"/>
      <c r="I58" s="105"/>
    </row>
    <row r="59" spans="1:9" s="3" customFormat="1">
      <c r="A59" s="150" t="s">
        <v>72</v>
      </c>
      <c r="B59" s="110" t="s">
        <v>31</v>
      </c>
      <c r="C59" s="151"/>
      <c r="D59" s="151"/>
      <c r="E59" s="114">
        <f t="shared" si="5"/>
        <v>0</v>
      </c>
      <c r="F59" s="2"/>
      <c r="G59" s="105"/>
      <c r="H59" s="105"/>
      <c r="I59" s="105"/>
    </row>
    <row r="60" spans="1:9" s="3" customFormat="1">
      <c r="A60" s="150" t="s">
        <v>73</v>
      </c>
      <c r="B60" s="152" t="s">
        <v>71</v>
      </c>
      <c r="C60" s="153"/>
      <c r="D60" s="153"/>
      <c r="E60" s="114">
        <f t="shared" si="5"/>
        <v>0</v>
      </c>
      <c r="F60" s="2"/>
      <c r="G60" s="105"/>
      <c r="H60" s="105"/>
      <c r="I60" s="105"/>
    </row>
    <row r="61" spans="1:9" s="3" customFormat="1" ht="14.4">
      <c r="A61" s="112"/>
      <c r="B61" s="110" t="s">
        <v>32</v>
      </c>
      <c r="C61" s="125"/>
      <c r="D61" s="125"/>
      <c r="E61" s="114"/>
      <c r="F61" s="2"/>
      <c r="G61" s="105"/>
      <c r="H61" s="143"/>
      <c r="I61" s="142"/>
    </row>
    <row r="62" spans="1:9" s="3" customFormat="1" ht="14.4">
      <c r="A62" s="112" t="s">
        <v>33</v>
      </c>
      <c r="B62" s="154" t="s">
        <v>34</v>
      </c>
      <c r="C62" s="155"/>
      <c r="D62" s="155"/>
      <c r="E62" s="114">
        <f t="shared" si="5"/>
        <v>0</v>
      </c>
      <c r="F62" s="122" t="e">
        <f ca="1">C62/OFFSET(C62,4,0)</f>
        <v>#DIV/0!</v>
      </c>
      <c r="G62" s="122" t="e">
        <f t="shared" ref="G62:H62" ca="1" si="30">D62/OFFSET(D62,4,0)</f>
        <v>#DIV/0!</v>
      </c>
      <c r="H62" s="122" t="e">
        <f t="shared" ca="1" si="30"/>
        <v>#DIV/0!</v>
      </c>
      <c r="I62" s="145"/>
    </row>
    <row r="63" spans="1:9" s="3" customFormat="1">
      <c r="A63" s="112" t="s">
        <v>35</v>
      </c>
      <c r="B63" s="154" t="s">
        <v>36</v>
      </c>
      <c r="C63" s="155"/>
      <c r="D63" s="155"/>
      <c r="E63" s="114">
        <f t="shared" si="5"/>
        <v>0</v>
      </c>
      <c r="F63" s="122" t="e">
        <f ca="1">C63/OFFSET(C63,3,0)</f>
        <v>#DIV/0!</v>
      </c>
      <c r="G63" s="122" t="e">
        <f t="shared" ref="G63:H63" ca="1" si="31">D63/OFFSET(D63,3,0)</f>
        <v>#DIV/0!</v>
      </c>
      <c r="H63" s="122" t="e">
        <f t="shared" ca="1" si="31"/>
        <v>#DIV/0!</v>
      </c>
      <c r="I63" s="105"/>
    </row>
    <row r="64" spans="1:9" s="3" customFormat="1">
      <c r="A64" s="112" t="s">
        <v>37</v>
      </c>
      <c r="B64" s="154" t="s">
        <v>38</v>
      </c>
      <c r="C64" s="155"/>
      <c r="D64" s="155"/>
      <c r="E64" s="114">
        <f t="shared" si="5"/>
        <v>0</v>
      </c>
      <c r="F64" s="122" t="e">
        <f ca="1">C64/OFFSET(C64,2,0)</f>
        <v>#DIV/0!</v>
      </c>
      <c r="G64" s="122" t="e">
        <f t="shared" ref="G64:H64" ca="1" si="32">D64/OFFSET(D64,2,0)</f>
        <v>#DIV/0!</v>
      </c>
      <c r="H64" s="122" t="e">
        <f t="shared" ca="1" si="32"/>
        <v>#DIV/0!</v>
      </c>
    </row>
    <row r="65" spans="1:9" s="3" customFormat="1">
      <c r="A65" s="112" t="s">
        <v>39</v>
      </c>
      <c r="B65" s="154" t="s">
        <v>40</v>
      </c>
      <c r="C65" s="155"/>
      <c r="D65" s="155"/>
      <c r="E65" s="114">
        <f t="shared" si="5"/>
        <v>0</v>
      </c>
      <c r="F65" s="122" t="e">
        <f ca="1">C65/OFFSET(C65,1,0)</f>
        <v>#DIV/0!</v>
      </c>
      <c r="G65" s="122" t="e">
        <f t="shared" ref="G65:H65" ca="1" si="33">D65/OFFSET(D65,1,0)</f>
        <v>#DIV/0!</v>
      </c>
      <c r="H65" s="127" t="e">
        <f t="shared" ca="1" si="33"/>
        <v>#DIV/0!</v>
      </c>
    </row>
    <row r="66" spans="1:9" s="3" customFormat="1">
      <c r="A66" s="112" t="s">
        <v>41</v>
      </c>
      <c r="B66" s="129" t="s">
        <v>55</v>
      </c>
      <c r="C66" s="111">
        <f>SUM(C62:C65)</f>
        <v>0</v>
      </c>
      <c r="D66" s="111">
        <f>SUM(D62:D65)</f>
        <v>0</v>
      </c>
      <c r="E66" s="114">
        <f t="shared" si="5"/>
        <v>0</v>
      </c>
      <c r="F66" s="122" t="e">
        <f>C66/C33</f>
        <v>#DIV/0!</v>
      </c>
      <c r="G66" s="122" t="e">
        <f t="shared" ref="G66:H66" si="34">D66/D33</f>
        <v>#DIV/0!</v>
      </c>
      <c r="H66" s="122" t="e">
        <f t="shared" si="34"/>
        <v>#DIV/0!</v>
      </c>
    </row>
    <row r="67" spans="1:9" s="3" customFormat="1">
      <c r="A67" s="130" t="s">
        <v>42</v>
      </c>
      <c r="B67" s="131" t="s">
        <v>21</v>
      </c>
      <c r="C67" s="132"/>
      <c r="D67" s="132"/>
      <c r="E67" s="114">
        <f t="shared" si="5"/>
        <v>0</v>
      </c>
      <c r="F67" s="2"/>
      <c r="G67" s="105"/>
      <c r="H67" s="105"/>
    </row>
    <row r="68" spans="1:9" s="3" customFormat="1" ht="14.4">
      <c r="A68" s="112" t="s">
        <v>43</v>
      </c>
      <c r="B68" s="110" t="s">
        <v>44</v>
      </c>
      <c r="C68" s="111">
        <f>C66-C67</f>
        <v>0</v>
      </c>
      <c r="D68" s="111">
        <f>D66-D67</f>
        <v>0</v>
      </c>
      <c r="E68" s="114">
        <f t="shared" si="5"/>
        <v>0</v>
      </c>
      <c r="F68" s="2"/>
      <c r="G68" s="144"/>
      <c r="H68" s="156"/>
    </row>
    <row r="69" spans="1:9" s="3" customFormat="1">
      <c r="A69" s="112"/>
      <c r="B69" s="110"/>
      <c r="C69" s="125"/>
      <c r="D69" s="125"/>
      <c r="E69" s="114"/>
      <c r="F69" s="2"/>
      <c r="G69" s="105"/>
      <c r="H69" s="105"/>
    </row>
    <row r="70" spans="1:9" s="3" customFormat="1" ht="14.4">
      <c r="A70" s="112" t="s">
        <v>45</v>
      </c>
      <c r="B70" s="110" t="s">
        <v>46</v>
      </c>
      <c r="C70" s="124">
        <f>C43+C50+C57+C59+C60+C68</f>
        <v>0</v>
      </c>
      <c r="D70" s="124">
        <f>D43+D50+D57+D59+D60+D68</f>
        <v>0</v>
      </c>
      <c r="E70" s="114">
        <f t="shared" si="5"/>
        <v>0</v>
      </c>
      <c r="F70" s="2"/>
      <c r="G70" s="157"/>
      <c r="H70" s="145"/>
    </row>
    <row r="71" spans="1:9" s="3" customFormat="1">
      <c r="A71" s="112"/>
      <c r="B71" s="158"/>
      <c r="C71" s="125"/>
      <c r="D71" s="125"/>
      <c r="E71" s="114"/>
      <c r="F71" s="2"/>
      <c r="G71" s="105"/>
      <c r="H71" s="105"/>
    </row>
    <row r="72" spans="1:9" s="3" customFormat="1" ht="14.4">
      <c r="A72" s="112" t="s">
        <v>47</v>
      </c>
      <c r="B72" s="110" t="s">
        <v>48</v>
      </c>
      <c r="C72" s="111"/>
      <c r="D72" s="111"/>
      <c r="E72" s="114">
        <f t="shared" si="5"/>
        <v>0</v>
      </c>
      <c r="F72" s="101"/>
      <c r="G72" s="159"/>
      <c r="H72" s="160"/>
    </row>
    <row r="73" spans="1:9" s="3" customFormat="1">
      <c r="A73" s="112"/>
      <c r="B73" s="158"/>
      <c r="C73" s="125"/>
      <c r="D73" s="125"/>
      <c r="E73" s="114"/>
      <c r="F73" s="2"/>
      <c r="G73" s="105"/>
      <c r="H73" s="105"/>
      <c r="I73" s="105"/>
    </row>
    <row r="74" spans="1:9" s="3" customFormat="1">
      <c r="A74" s="112" t="s">
        <v>49</v>
      </c>
      <c r="B74" s="110" t="s">
        <v>50</v>
      </c>
      <c r="C74" s="114">
        <f>C70+C72</f>
        <v>0</v>
      </c>
      <c r="D74" s="114">
        <f>D70+D72</f>
        <v>0</v>
      </c>
      <c r="E74" s="114">
        <f>D74+C74</f>
        <v>0</v>
      </c>
      <c r="F74" s="2"/>
      <c r="G74" s="105"/>
      <c r="H74" s="105"/>
      <c r="I74" s="105"/>
    </row>
    <row r="75" spans="1:9" s="3" customFormat="1">
      <c r="A75" s="70"/>
      <c r="B75" s="233" t="s">
        <v>128</v>
      </c>
      <c r="C75" s="258">
        <f>C60</f>
        <v>0</v>
      </c>
      <c r="D75" s="258">
        <f>D60</f>
        <v>0</v>
      </c>
      <c r="E75" s="71">
        <f>D75+C75</f>
        <v>0</v>
      </c>
      <c r="F75" s="2"/>
      <c r="G75" s="105"/>
      <c r="H75" s="105"/>
      <c r="I75" s="105"/>
    </row>
    <row r="76" spans="1:9" s="3" customFormat="1" ht="13.8" thickBot="1">
      <c r="A76" s="161" t="s">
        <v>51</v>
      </c>
      <c r="B76" s="162" t="s">
        <v>64</v>
      </c>
      <c r="C76" s="163"/>
      <c r="D76" s="163"/>
      <c r="E76" s="114">
        <f>D76+C76</f>
        <v>0</v>
      </c>
      <c r="F76" s="2"/>
      <c r="G76" s="105"/>
      <c r="H76" s="105"/>
      <c r="I76" s="105"/>
    </row>
    <row r="77" spans="1:9" s="3" customFormat="1" ht="30.75" customHeight="1">
      <c r="A77" s="260" t="s">
        <v>56</v>
      </c>
      <c r="B77" s="261"/>
      <c r="C77" s="164">
        <f>C6+C33-C67-C74</f>
        <v>0</v>
      </c>
      <c r="D77" s="164">
        <f>D6+D33-D67-D74</f>
        <v>0</v>
      </c>
      <c r="E77" s="165">
        <f>(E6+E33)-(E67+E74)</f>
        <v>0</v>
      </c>
      <c r="F77" s="2"/>
      <c r="G77" s="105"/>
      <c r="H77" s="105"/>
      <c r="I77" s="105"/>
    </row>
    <row r="78" spans="1:9" s="3" customFormat="1" ht="16.2" customHeight="1">
      <c r="A78" s="166"/>
      <c r="B78" s="87" t="s">
        <v>67</v>
      </c>
      <c r="C78" s="167" t="e">
        <f>(C43+C57+C59+C60+C50)/(C43+C57+C59+C68+C60+C50)</f>
        <v>#DIV/0!</v>
      </c>
      <c r="D78" s="167" t="e">
        <f t="shared" ref="D78:E78" si="35">(D43+D57+D59+D60+D50)/(D43+D57+D59+D68+D60+D50)</f>
        <v>#DIV/0!</v>
      </c>
      <c r="E78" s="167" t="e">
        <f t="shared" si="35"/>
        <v>#DIV/0!</v>
      </c>
      <c r="F78" s="168"/>
      <c r="G78" s="105"/>
      <c r="H78" s="105"/>
      <c r="I78" s="105"/>
    </row>
    <row r="79" spans="1:9" s="3" customFormat="1" ht="16.2" customHeight="1">
      <c r="A79" s="166"/>
      <c r="B79" s="87" t="s">
        <v>68</v>
      </c>
      <c r="C79" s="167" t="e">
        <f>(C43+C57+C59+C60+C50)/(C43+C57+C59+C68+C72+C67+C60+C50)</f>
        <v>#DIV/0!</v>
      </c>
      <c r="D79" s="167" t="e">
        <f t="shared" ref="D79:E79" si="36">(D43+D57+D59+D60+D50)/(D43+D57+D59+D68+D72+D67+D60+D50)</f>
        <v>#DIV/0!</v>
      </c>
      <c r="E79" s="167" t="e">
        <f t="shared" si="36"/>
        <v>#DIV/0!</v>
      </c>
      <c r="F79" s="2"/>
      <c r="G79" s="105"/>
      <c r="H79" s="105"/>
      <c r="I79" s="105"/>
    </row>
    <row r="80" spans="1:9" ht="16.2" customHeight="1">
      <c r="A80" s="166"/>
      <c r="B80" s="87" t="s">
        <v>70</v>
      </c>
      <c r="C80" s="167" t="e">
        <f>C59/C35</f>
        <v>#DIV/0!</v>
      </c>
      <c r="D80" s="167" t="e">
        <f t="shared" ref="D80:E80" si="37">D59/D35</f>
        <v>#DIV/0!</v>
      </c>
      <c r="E80" s="167" t="e">
        <f t="shared" si="37"/>
        <v>#DIV/0!</v>
      </c>
    </row>
    <row r="81" spans="1:11" ht="16.2" customHeight="1">
      <c r="A81" s="166"/>
      <c r="B81" s="87" t="s">
        <v>69</v>
      </c>
      <c r="C81" s="167" t="e">
        <f>D66/E66</f>
        <v>#DIV/0!</v>
      </c>
      <c r="D81" s="167"/>
      <c r="E81" s="167"/>
    </row>
    <row r="82" spans="1:11" ht="16.2" customHeight="1">
      <c r="A82" s="166"/>
      <c r="B82" s="87" t="s">
        <v>88</v>
      </c>
      <c r="C82" s="169" t="e">
        <f>C20/C35</f>
        <v>#DIV/0!</v>
      </c>
      <c r="D82" s="169" t="e">
        <f t="shared" ref="D82:E82" si="38">D20/D35</f>
        <v>#DIV/0!</v>
      </c>
      <c r="E82" s="169" t="e">
        <f t="shared" si="38"/>
        <v>#DIV/0!</v>
      </c>
    </row>
    <row r="83" spans="1:11" ht="16.2" customHeight="1">
      <c r="A83" s="166"/>
      <c r="B83" s="87" t="s">
        <v>94</v>
      </c>
      <c r="C83" s="169" t="e">
        <f>(C43+C50+C57+C59+C60)/(C6+C33)</f>
        <v>#DIV/0!</v>
      </c>
      <c r="D83" s="169" t="e">
        <f t="shared" ref="D83:E83" si="39">(D43+D50+D57+D59+D60)/(D6+D33)</f>
        <v>#DIV/0!</v>
      </c>
      <c r="E83" s="169" t="e">
        <f t="shared" si="39"/>
        <v>#DIV/0!</v>
      </c>
    </row>
    <row r="84" spans="1:11" ht="82.2" customHeight="1">
      <c r="A84" s="262" t="s">
        <v>57</v>
      </c>
      <c r="B84" s="263"/>
      <c r="C84" s="263"/>
      <c r="D84" s="263"/>
      <c r="E84" s="263"/>
    </row>
    <row r="85" spans="1:11">
      <c r="A85" s="170"/>
    </row>
    <row r="86" spans="1:11" s="172" customFormat="1" ht="19.5" customHeight="1">
      <c r="A86" s="171" t="s">
        <v>62</v>
      </c>
      <c r="B86" s="93"/>
      <c r="F86" s="2"/>
      <c r="G86" s="105"/>
      <c r="H86" s="105"/>
      <c r="I86" s="105"/>
      <c r="J86" s="5"/>
      <c r="K86" s="5"/>
    </row>
    <row r="87" spans="1:11" s="172" customFormat="1" ht="19.5" customHeight="1">
      <c r="A87" s="171"/>
      <c r="B87" s="93"/>
      <c r="F87" s="2"/>
      <c r="G87" s="105"/>
      <c r="H87" s="105"/>
      <c r="I87" s="105"/>
      <c r="J87" s="5"/>
      <c r="K87" s="5"/>
    </row>
    <row r="88" spans="1:11" s="172" customFormat="1" ht="19.5" customHeight="1">
      <c r="A88" s="171"/>
      <c r="B88" s="93"/>
      <c r="F88" s="2"/>
      <c r="G88" s="105"/>
      <c r="H88" s="105"/>
      <c r="I88" s="105"/>
      <c r="J88" s="5"/>
      <c r="K88" s="5"/>
    </row>
    <row r="89" spans="1:11" s="172" customFormat="1" ht="19.5" customHeight="1">
      <c r="A89" s="171"/>
      <c r="B89" s="93"/>
      <c r="F89" s="2"/>
      <c r="G89" s="105"/>
      <c r="H89" s="105"/>
      <c r="I89" s="105"/>
      <c r="J89" s="5"/>
      <c r="K89" s="5"/>
    </row>
    <row r="90" spans="1:11" s="172" customFormat="1" ht="19.5" customHeight="1">
      <c r="A90" s="171"/>
      <c r="B90" s="93"/>
      <c r="F90" s="2"/>
      <c r="G90" s="105"/>
      <c r="H90" s="105"/>
      <c r="I90" s="105"/>
      <c r="J90" s="5"/>
      <c r="K90" s="5"/>
    </row>
    <row r="91" spans="1:11" s="172" customFormat="1" ht="19.5" customHeight="1">
      <c r="A91" s="171"/>
      <c r="B91" s="93"/>
      <c r="F91" s="2"/>
      <c r="G91" s="105"/>
      <c r="H91" s="105"/>
      <c r="I91" s="105"/>
      <c r="J91" s="5"/>
      <c r="K91" s="5"/>
    </row>
    <row r="92" spans="1:11" s="172" customFormat="1" ht="19.5" customHeight="1">
      <c r="A92" s="171"/>
      <c r="B92" s="93"/>
      <c r="F92" s="2"/>
      <c r="G92" s="105"/>
      <c r="H92" s="105"/>
      <c r="I92" s="105"/>
      <c r="J92" s="5"/>
      <c r="K92" s="5"/>
    </row>
    <row r="93" spans="1:11" s="172" customFormat="1" ht="19.5" customHeight="1">
      <c r="A93" s="171"/>
      <c r="B93" s="1" t="s">
        <v>65</v>
      </c>
      <c r="C93" s="172" t="e">
        <f>(C74-C68)/C74</f>
        <v>#DIV/0!</v>
      </c>
      <c r="D93" s="1" t="s">
        <v>66</v>
      </c>
      <c r="E93" s="172" t="e">
        <f>(D74-D68)/D74</f>
        <v>#DIV/0!</v>
      </c>
      <c r="F93" s="2"/>
      <c r="G93" s="105"/>
      <c r="H93" s="105"/>
      <c r="I93" s="105"/>
      <c r="J93" s="5"/>
      <c r="K93" s="5"/>
    </row>
    <row r="94" spans="1:11" ht="68.25" customHeight="1">
      <c r="A94" s="264" t="s">
        <v>52</v>
      </c>
      <c r="B94" s="264"/>
      <c r="C94" s="264"/>
      <c r="D94" s="264"/>
      <c r="E94" s="264"/>
    </row>
    <row r="95" spans="1:11" ht="25.5" customHeight="1"/>
    <row r="96" spans="1:11" ht="18.75" customHeight="1">
      <c r="A96" s="173" t="s">
        <v>53</v>
      </c>
    </row>
  </sheetData>
  <mergeCells count="3">
    <mergeCell ref="A77:B77"/>
    <mergeCell ref="A84:E84"/>
    <mergeCell ref="A94:E94"/>
  </mergeCells>
  <pageMargins left="0.27" right="0.25" top="0.3" bottom="0.22" header="0.25" footer="0.18"/>
  <pageSetup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6"/>
  <sheetViews>
    <sheetView workbookViewId="0">
      <selection sqref="A1:XFD1048576"/>
    </sheetView>
  </sheetViews>
  <sheetFormatPr defaultRowHeight="13.2"/>
  <cols>
    <col min="1" max="1" width="3.33203125" style="56" customWidth="1"/>
    <col min="2" max="2" width="28.6640625" style="59" customWidth="1"/>
    <col min="3" max="5" width="8.88671875" style="56"/>
    <col min="6" max="6" width="7.88671875" style="2" customWidth="1"/>
    <col min="7" max="8" width="7.88671875" style="105" customWidth="1"/>
    <col min="9" max="9" width="8.109375" style="105" customWidth="1"/>
    <col min="10" max="10" width="3" style="3" customWidth="1"/>
    <col min="11" max="11" width="8.88671875" style="3"/>
    <col min="12" max="16384" width="8.88671875" style="56"/>
  </cols>
  <sheetData>
    <row r="1" spans="1:9" s="3" customFormat="1">
      <c r="A1" s="56"/>
      <c r="B1" s="98" t="s">
        <v>89</v>
      </c>
      <c r="C1" s="56"/>
      <c r="D1" s="56"/>
      <c r="E1" s="56"/>
      <c r="F1" s="2" t="s">
        <v>90</v>
      </c>
      <c r="G1" s="99"/>
      <c r="H1" s="100"/>
      <c r="I1" s="100"/>
    </row>
    <row r="2" spans="1:9" s="3" customFormat="1" ht="15.6">
      <c r="A2" s="56"/>
      <c r="B2" s="98" t="s">
        <v>91</v>
      </c>
      <c r="C2" s="56"/>
      <c r="D2" s="56"/>
      <c r="E2" s="56"/>
      <c r="F2" s="101" t="s">
        <v>92</v>
      </c>
      <c r="G2" s="102"/>
      <c r="H2" s="103"/>
      <c r="I2" s="103"/>
    </row>
    <row r="3" spans="1:9" s="3" customFormat="1" ht="13.8" thickBot="1">
      <c r="A3" s="104"/>
      <c r="B3" s="59"/>
      <c r="C3" s="56"/>
      <c r="D3" s="56"/>
      <c r="E3" s="56"/>
      <c r="F3" s="2"/>
      <c r="G3" s="105"/>
      <c r="H3" s="105"/>
      <c r="I3" s="105"/>
    </row>
    <row r="4" spans="1:9" s="3" customFormat="1">
      <c r="A4" s="106"/>
      <c r="B4" s="64"/>
      <c r="C4" s="107" t="s">
        <v>0</v>
      </c>
      <c r="D4" s="107" t="s">
        <v>1</v>
      </c>
      <c r="E4" s="108" t="s">
        <v>2</v>
      </c>
      <c r="F4" s="2"/>
      <c r="G4" s="105"/>
      <c r="H4" s="105"/>
      <c r="I4" s="105"/>
    </row>
    <row r="5" spans="1:9" s="3" customFormat="1">
      <c r="A5" s="109"/>
      <c r="B5" s="110"/>
      <c r="C5" s="111"/>
      <c r="D5" s="111"/>
      <c r="E5" s="111"/>
      <c r="F5" s="4"/>
      <c r="G5" s="105"/>
      <c r="H5" s="105"/>
      <c r="I5" s="105"/>
    </row>
    <row r="6" spans="1:9" s="3" customFormat="1" ht="15.6">
      <c r="A6" s="112" t="s">
        <v>3</v>
      </c>
      <c r="B6" s="110" t="s">
        <v>63</v>
      </c>
      <c r="C6" s="113"/>
      <c r="D6" s="113"/>
      <c r="E6" s="114">
        <f>D6+C6</f>
        <v>0</v>
      </c>
      <c r="F6" s="101"/>
      <c r="G6" s="115"/>
      <c r="H6" s="103"/>
      <c r="I6" s="103"/>
    </row>
    <row r="7" spans="1:9" s="3" customFormat="1" ht="15.6">
      <c r="A7" s="112"/>
      <c r="B7" s="110"/>
      <c r="C7" s="116"/>
      <c r="D7" s="116"/>
      <c r="E7" s="114"/>
      <c r="F7" s="101"/>
      <c r="G7" s="115"/>
      <c r="H7" s="115"/>
      <c r="I7" s="103"/>
    </row>
    <row r="8" spans="1:9" s="3" customFormat="1" ht="15.6">
      <c r="A8" s="112"/>
      <c r="B8" s="110" t="s">
        <v>4</v>
      </c>
      <c r="C8" s="116"/>
      <c r="D8" s="116"/>
      <c r="E8" s="114"/>
      <c r="F8" s="101"/>
      <c r="G8" s="115"/>
      <c r="H8" s="103"/>
      <c r="I8" s="115"/>
    </row>
    <row r="9" spans="1:9" s="3" customFormat="1" ht="15.6">
      <c r="A9" s="112"/>
      <c r="B9" s="117" t="s">
        <v>5</v>
      </c>
      <c r="C9" s="118"/>
      <c r="D9" s="118"/>
      <c r="E9" s="114"/>
      <c r="F9" s="2"/>
      <c r="G9" s="115"/>
      <c r="H9" s="119"/>
      <c r="I9" s="103"/>
    </row>
    <row r="10" spans="1:9" s="3" customFormat="1" ht="15.6">
      <c r="A10" s="112"/>
      <c r="B10" s="120" t="s">
        <v>6</v>
      </c>
      <c r="C10" s="121"/>
      <c r="D10" s="121"/>
      <c r="E10" s="114">
        <f>D10+C10</f>
        <v>0</v>
      </c>
      <c r="F10" s="122" t="e">
        <f ca="1">C10/OFFSET(C10,4,0)</f>
        <v>#DIV/0!</v>
      </c>
      <c r="G10" s="122" t="e">
        <f t="shared" ref="G10:H10" ca="1" si="0">D10/OFFSET(D10,4,0)</f>
        <v>#DIV/0!</v>
      </c>
      <c r="H10" s="122" t="e">
        <f t="shared" ca="1" si="0"/>
        <v>#DIV/0!</v>
      </c>
      <c r="I10" s="103"/>
    </row>
    <row r="11" spans="1:9" s="3" customFormat="1">
      <c r="A11" s="112"/>
      <c r="B11" s="120" t="s">
        <v>7</v>
      </c>
      <c r="C11" s="121"/>
      <c r="D11" s="121"/>
      <c r="E11" s="114">
        <f t="shared" ref="E11:E14" si="1">D11+C11</f>
        <v>0</v>
      </c>
      <c r="F11" s="122" t="e">
        <f ca="1">C11/OFFSET(C11,3,0)</f>
        <v>#DIV/0!</v>
      </c>
      <c r="G11" s="122" t="e">
        <f t="shared" ref="G11:H11" ca="1" si="2">D11/OFFSET(D11,3,0)</f>
        <v>#DIV/0!</v>
      </c>
      <c r="H11" s="122" t="e">
        <f t="shared" ca="1" si="2"/>
        <v>#DIV/0!</v>
      </c>
      <c r="I11" s="105"/>
    </row>
    <row r="12" spans="1:9" s="3" customFormat="1">
      <c r="A12" s="112"/>
      <c r="B12" s="120" t="s">
        <v>8</v>
      </c>
      <c r="C12" s="121"/>
      <c r="D12" s="121"/>
      <c r="E12" s="114">
        <f t="shared" si="1"/>
        <v>0</v>
      </c>
      <c r="F12" s="122" t="e">
        <f ca="1">C12/OFFSET(C12,2,0)</f>
        <v>#DIV/0!</v>
      </c>
      <c r="G12" s="122" t="e">
        <f t="shared" ref="G12:H12" ca="1" si="3">D12/OFFSET(D12,2,0)</f>
        <v>#DIV/0!</v>
      </c>
      <c r="H12" s="122" t="e">
        <f t="shared" ca="1" si="3"/>
        <v>#DIV/0!</v>
      </c>
      <c r="I12" s="105"/>
    </row>
    <row r="13" spans="1:9" s="3" customFormat="1">
      <c r="A13" s="112"/>
      <c r="B13" s="120" t="s">
        <v>9</v>
      </c>
      <c r="C13" s="121"/>
      <c r="D13" s="121"/>
      <c r="E13" s="114">
        <f t="shared" si="1"/>
        <v>0</v>
      </c>
      <c r="F13" s="122" t="e">
        <f ca="1">C13/OFFSET(C13,1,0)</f>
        <v>#DIV/0!</v>
      </c>
      <c r="G13" s="122" t="e">
        <f t="shared" ref="G13:H13" ca="1" si="4">D13/OFFSET(D13,1,0)</f>
        <v>#DIV/0!</v>
      </c>
      <c r="H13" s="122" t="e">
        <f t="shared" ca="1" si="4"/>
        <v>#DIV/0!</v>
      </c>
      <c r="I13" s="105"/>
    </row>
    <row r="14" spans="1:9" s="3" customFormat="1">
      <c r="A14" s="112" t="s">
        <v>10</v>
      </c>
      <c r="B14" s="123" t="s">
        <v>11</v>
      </c>
      <c r="C14" s="124">
        <f>SUM(C10:C13)</f>
        <v>0</v>
      </c>
      <c r="D14" s="124">
        <f>SUM(D10:D13)</f>
        <v>0</v>
      </c>
      <c r="E14" s="114">
        <f t="shared" si="1"/>
        <v>0</v>
      </c>
      <c r="F14" s="122"/>
      <c r="G14" s="122"/>
      <c r="H14" s="122"/>
      <c r="I14" s="105"/>
    </row>
    <row r="15" spans="1:9" s="3" customFormat="1">
      <c r="A15" s="112"/>
      <c r="B15" s="117" t="s">
        <v>58</v>
      </c>
      <c r="C15" s="125"/>
      <c r="D15" s="125"/>
      <c r="E15" s="114"/>
      <c r="F15" s="2"/>
      <c r="G15" s="105"/>
      <c r="H15" s="105"/>
      <c r="I15" s="105"/>
    </row>
    <row r="16" spans="1:9" s="3" customFormat="1">
      <c r="A16" s="112"/>
      <c r="B16" s="120" t="s">
        <v>6</v>
      </c>
      <c r="C16" s="125"/>
      <c r="D16" s="125"/>
      <c r="E16" s="114">
        <f t="shared" ref="E16:E72" si="5">D16+C16</f>
        <v>0</v>
      </c>
      <c r="F16" s="122" t="e">
        <f ca="1">C16/OFFSET(C16,4,0)</f>
        <v>#DIV/0!</v>
      </c>
      <c r="G16" s="122" t="e">
        <f t="shared" ref="G16:H16" ca="1" si="6">D16/OFFSET(D16,4,0)</f>
        <v>#DIV/0!</v>
      </c>
      <c r="H16" s="122" t="e">
        <f t="shared" ca="1" si="6"/>
        <v>#DIV/0!</v>
      </c>
      <c r="I16" s="105"/>
    </row>
    <row r="17" spans="1:9" s="3" customFormat="1">
      <c r="A17" s="112"/>
      <c r="B17" s="120" t="s">
        <v>7</v>
      </c>
      <c r="C17" s="125"/>
      <c r="D17" s="125"/>
      <c r="E17" s="114">
        <f t="shared" si="5"/>
        <v>0</v>
      </c>
      <c r="F17" s="122" t="e">
        <f ca="1">C17/OFFSET(C17,3,0)</f>
        <v>#DIV/0!</v>
      </c>
      <c r="G17" s="122" t="e">
        <f t="shared" ref="G17:H17" ca="1" si="7">D17/OFFSET(D17,3,0)</f>
        <v>#DIV/0!</v>
      </c>
      <c r="H17" s="122" t="e">
        <f t="shared" ca="1" si="7"/>
        <v>#DIV/0!</v>
      </c>
      <c r="I17" s="105"/>
    </row>
    <row r="18" spans="1:9" s="3" customFormat="1" ht="15.6">
      <c r="A18" s="112"/>
      <c r="B18" s="120" t="s">
        <v>8</v>
      </c>
      <c r="C18" s="125"/>
      <c r="D18" s="125"/>
      <c r="E18" s="114">
        <f t="shared" si="5"/>
        <v>0</v>
      </c>
      <c r="F18" s="122" t="e">
        <f ca="1">C18/OFFSET(C18,2,0)</f>
        <v>#DIV/0!</v>
      </c>
      <c r="G18" s="122" t="e">
        <f t="shared" ref="G18:H18" ca="1" si="8">D18/OFFSET(D18,2,0)</f>
        <v>#DIV/0!</v>
      </c>
      <c r="H18" s="122" t="e">
        <f t="shared" ca="1" si="8"/>
        <v>#DIV/0!</v>
      </c>
      <c r="I18" s="126"/>
    </row>
    <row r="19" spans="1:9" s="3" customFormat="1">
      <c r="A19" s="112"/>
      <c r="B19" s="120" t="s">
        <v>9</v>
      </c>
      <c r="C19" s="125"/>
      <c r="D19" s="125"/>
      <c r="E19" s="114">
        <f t="shared" si="5"/>
        <v>0</v>
      </c>
      <c r="F19" s="122" t="e">
        <f ca="1">C19/OFFSET(C19,1,0)</f>
        <v>#DIV/0!</v>
      </c>
      <c r="G19" s="122" t="e">
        <f t="shared" ref="G19:H19" ca="1" si="9">D19/OFFSET(D19,1,0)</f>
        <v>#DIV/0!</v>
      </c>
      <c r="H19" s="127" t="e">
        <f t="shared" ca="1" si="9"/>
        <v>#DIV/0!</v>
      </c>
      <c r="I19" s="105"/>
    </row>
    <row r="20" spans="1:9" s="3" customFormat="1">
      <c r="A20" s="112" t="s">
        <v>12</v>
      </c>
      <c r="B20" s="123" t="s">
        <v>13</v>
      </c>
      <c r="C20" s="114">
        <f>SUM(C16:C19)</f>
        <v>0</v>
      </c>
      <c r="D20" s="114">
        <f>SUM(D16:D19)</f>
        <v>0</v>
      </c>
      <c r="E20" s="114">
        <f t="shared" si="5"/>
        <v>0</v>
      </c>
      <c r="F20" s="122"/>
      <c r="G20" s="122"/>
      <c r="H20" s="122"/>
      <c r="I20" s="105"/>
    </row>
    <row r="21" spans="1:9" s="3" customFormat="1">
      <c r="A21" s="112"/>
      <c r="B21" s="117" t="s">
        <v>59</v>
      </c>
      <c r="C21" s="125"/>
      <c r="D21" s="125"/>
      <c r="E21" s="114"/>
      <c r="F21" s="2"/>
      <c r="G21" s="105"/>
      <c r="H21" s="105"/>
      <c r="I21" s="105"/>
    </row>
    <row r="22" spans="1:9" s="3" customFormat="1" ht="15.6">
      <c r="A22" s="112"/>
      <c r="B22" s="120" t="s">
        <v>6</v>
      </c>
      <c r="C22" s="128"/>
      <c r="D22" s="128"/>
      <c r="E22" s="114">
        <f t="shared" si="5"/>
        <v>0</v>
      </c>
      <c r="F22" s="122" t="e">
        <f ca="1">C22/OFFSET(C22,4,0)</f>
        <v>#DIV/0!</v>
      </c>
      <c r="G22" s="122" t="e">
        <f t="shared" ref="G22:H22" ca="1" si="10">D22/OFFSET(D22,4,0)</f>
        <v>#DIV/0!</v>
      </c>
      <c r="H22" s="122" t="e">
        <f t="shared" ca="1" si="10"/>
        <v>#DIV/0!</v>
      </c>
      <c r="I22" s="126"/>
    </row>
    <row r="23" spans="1:9" s="3" customFormat="1">
      <c r="A23" s="112"/>
      <c r="B23" s="120" t="s">
        <v>7</v>
      </c>
      <c r="C23" s="128"/>
      <c r="D23" s="128"/>
      <c r="E23" s="114">
        <f t="shared" si="5"/>
        <v>0</v>
      </c>
      <c r="F23" s="122" t="e">
        <f ca="1">C23/OFFSET(C23,3,0)</f>
        <v>#DIV/0!</v>
      </c>
      <c r="G23" s="122" t="e">
        <f t="shared" ref="G23:H23" ca="1" si="11">D23/OFFSET(D23,3,0)</f>
        <v>#DIV/0!</v>
      </c>
      <c r="H23" s="122" t="e">
        <f t="shared" ca="1" si="11"/>
        <v>#DIV/0!</v>
      </c>
      <c r="I23" s="105"/>
    </row>
    <row r="24" spans="1:9" s="3" customFormat="1">
      <c r="A24" s="112"/>
      <c r="B24" s="120" t="s">
        <v>8</v>
      </c>
      <c r="C24" s="128"/>
      <c r="D24" s="128"/>
      <c r="E24" s="114">
        <f t="shared" si="5"/>
        <v>0</v>
      </c>
      <c r="F24" s="122" t="e">
        <f ca="1">C24/OFFSET(C24,2,0)</f>
        <v>#DIV/0!</v>
      </c>
      <c r="G24" s="122" t="e">
        <f t="shared" ref="G24:H24" ca="1" si="12">D24/OFFSET(D24,2,0)</f>
        <v>#DIV/0!</v>
      </c>
      <c r="H24" s="122" t="e">
        <f t="shared" ca="1" si="12"/>
        <v>#DIV/0!</v>
      </c>
      <c r="I24" s="105"/>
    </row>
    <row r="25" spans="1:9" s="3" customFormat="1">
      <c r="A25" s="112"/>
      <c r="B25" s="120" t="s">
        <v>9</v>
      </c>
      <c r="C25" s="128"/>
      <c r="D25" s="128"/>
      <c r="E25" s="114">
        <f t="shared" si="5"/>
        <v>0</v>
      </c>
      <c r="F25" s="122" t="e">
        <f ca="1">C25/OFFSET(C25,1,0)</f>
        <v>#DIV/0!</v>
      </c>
      <c r="G25" s="122" t="e">
        <f t="shared" ref="G25:H25" ca="1" si="13">D25/OFFSET(D25,1,0)</f>
        <v>#DIV/0!</v>
      </c>
      <c r="H25" s="127" t="e">
        <f t="shared" ca="1" si="13"/>
        <v>#DIV/0!</v>
      </c>
      <c r="I25" s="105"/>
    </row>
    <row r="26" spans="1:9" s="3" customFormat="1">
      <c r="A26" s="112" t="s">
        <v>14</v>
      </c>
      <c r="B26" s="123" t="s">
        <v>15</v>
      </c>
      <c r="C26" s="114">
        <f>SUM(C22:C25)</f>
        <v>0</v>
      </c>
      <c r="D26" s="114">
        <f>SUM(D22:D25)</f>
        <v>0</v>
      </c>
      <c r="E26" s="114">
        <f t="shared" si="5"/>
        <v>0</v>
      </c>
      <c r="F26" s="122"/>
      <c r="G26" s="122"/>
      <c r="H26" s="122"/>
      <c r="I26" s="105"/>
    </row>
    <row r="27" spans="1:9" s="3" customFormat="1">
      <c r="A27" s="112"/>
      <c r="B27" s="117" t="s">
        <v>16</v>
      </c>
      <c r="C27" s="125"/>
      <c r="D27" s="125"/>
      <c r="E27" s="114"/>
      <c r="F27" s="2"/>
      <c r="G27" s="105"/>
      <c r="H27" s="105"/>
      <c r="I27" s="105"/>
    </row>
    <row r="28" spans="1:9" s="3" customFormat="1">
      <c r="A28" s="112"/>
      <c r="B28" s="120" t="s">
        <v>6</v>
      </c>
      <c r="C28" s="125"/>
      <c r="D28" s="125"/>
      <c r="E28" s="114">
        <f t="shared" si="5"/>
        <v>0</v>
      </c>
      <c r="F28" s="122" t="e">
        <f ca="1">C28/OFFSET(C28,4,0)</f>
        <v>#DIV/0!</v>
      </c>
      <c r="G28" s="122" t="e">
        <f t="shared" ref="G28:H28" ca="1" si="14">D28/OFFSET(D28,4,0)</f>
        <v>#DIV/0!</v>
      </c>
      <c r="H28" s="122" t="e">
        <f t="shared" ca="1" si="14"/>
        <v>#DIV/0!</v>
      </c>
      <c r="I28" s="105"/>
    </row>
    <row r="29" spans="1:9" s="3" customFormat="1" ht="15.6">
      <c r="A29" s="112"/>
      <c r="B29" s="120" t="s">
        <v>7</v>
      </c>
      <c r="C29" s="125"/>
      <c r="D29" s="125"/>
      <c r="E29" s="114">
        <f t="shared" si="5"/>
        <v>0</v>
      </c>
      <c r="F29" s="122" t="e">
        <f ca="1">C29/OFFSET(C29,3,0)</f>
        <v>#DIV/0!</v>
      </c>
      <c r="G29" s="122" t="e">
        <f t="shared" ref="G29:H29" ca="1" si="15">D29/OFFSET(D29,3,0)</f>
        <v>#DIV/0!</v>
      </c>
      <c r="H29" s="122" t="e">
        <f t="shared" ca="1" si="15"/>
        <v>#DIV/0!</v>
      </c>
      <c r="I29" s="103"/>
    </row>
    <row r="30" spans="1:9" s="3" customFormat="1">
      <c r="A30" s="112"/>
      <c r="B30" s="120" t="s">
        <v>8</v>
      </c>
      <c r="C30" s="125"/>
      <c r="D30" s="125"/>
      <c r="E30" s="114">
        <f t="shared" si="5"/>
        <v>0</v>
      </c>
      <c r="F30" s="122" t="e">
        <f ca="1">C30/OFFSET(C30,2,0)</f>
        <v>#DIV/0!</v>
      </c>
      <c r="G30" s="122" t="e">
        <f t="shared" ref="G30:H30" ca="1" si="16">D30/OFFSET(D30,2,0)</f>
        <v>#DIV/0!</v>
      </c>
      <c r="H30" s="122" t="e">
        <f t="shared" ca="1" si="16"/>
        <v>#DIV/0!</v>
      </c>
      <c r="I30" s="105"/>
    </row>
    <row r="31" spans="1:9" s="3" customFormat="1" ht="15.6">
      <c r="A31" s="112"/>
      <c r="B31" s="120" t="s">
        <v>9</v>
      </c>
      <c r="C31" s="125"/>
      <c r="D31" s="125"/>
      <c r="E31" s="114">
        <f t="shared" si="5"/>
        <v>0</v>
      </c>
      <c r="F31" s="122" t="e">
        <f ca="1">C31/OFFSET(C31,1,0)</f>
        <v>#DIV/0!</v>
      </c>
      <c r="G31" s="122" t="e">
        <f t="shared" ref="G31:H31" ca="1" si="17">D31/OFFSET(D31,1,0)</f>
        <v>#DIV/0!</v>
      </c>
      <c r="H31" s="127" t="e">
        <f t="shared" ca="1" si="17"/>
        <v>#DIV/0!</v>
      </c>
      <c r="I31" s="103"/>
    </row>
    <row r="32" spans="1:9" s="3" customFormat="1">
      <c r="A32" s="112" t="s">
        <v>17</v>
      </c>
      <c r="B32" s="123" t="s">
        <v>18</v>
      </c>
      <c r="C32" s="114">
        <f>SUM(C28:C31)</f>
        <v>0</v>
      </c>
      <c r="D32" s="114">
        <f>SUM(D28:D31)</f>
        <v>0</v>
      </c>
      <c r="E32" s="114">
        <f t="shared" si="5"/>
        <v>0</v>
      </c>
      <c r="F32" s="2"/>
      <c r="G32" s="105"/>
      <c r="H32" s="105"/>
      <c r="I32" s="105"/>
    </row>
    <row r="33" spans="1:9" s="3" customFormat="1">
      <c r="A33" s="112" t="s">
        <v>19</v>
      </c>
      <c r="B33" s="129" t="s">
        <v>54</v>
      </c>
      <c r="C33" s="111">
        <f>C14+C20+C26+C32</f>
        <v>0</v>
      </c>
      <c r="D33" s="111">
        <f>D14+D20+D26+D32</f>
        <v>0</v>
      </c>
      <c r="E33" s="114">
        <f t="shared" si="5"/>
        <v>0</v>
      </c>
      <c r="F33" s="101"/>
      <c r="G33" s="105"/>
      <c r="H33" s="105"/>
      <c r="I33" s="105"/>
    </row>
    <row r="34" spans="1:9" s="3" customFormat="1" ht="15.6">
      <c r="A34" s="130" t="s">
        <v>20</v>
      </c>
      <c r="B34" s="131" t="s">
        <v>21</v>
      </c>
      <c r="C34" s="132"/>
      <c r="D34" s="132"/>
      <c r="E34" s="114">
        <f t="shared" si="5"/>
        <v>0</v>
      </c>
      <c r="F34" s="101"/>
      <c r="G34" s="115"/>
      <c r="H34" s="133"/>
      <c r="I34" s="115"/>
    </row>
    <row r="35" spans="1:9" s="3" customFormat="1" ht="15.6">
      <c r="A35" s="112" t="s">
        <v>22</v>
      </c>
      <c r="B35" s="110" t="s">
        <v>23</v>
      </c>
      <c r="C35" s="111">
        <f>C33-C34</f>
        <v>0</v>
      </c>
      <c r="D35" s="111">
        <f>D33-D34</f>
        <v>0</v>
      </c>
      <c r="E35" s="114">
        <f t="shared" si="5"/>
        <v>0</v>
      </c>
      <c r="F35" s="101"/>
      <c r="G35" s="134"/>
      <c r="H35" s="135"/>
      <c r="I35" s="134"/>
    </row>
    <row r="36" spans="1:9" s="3" customFormat="1" ht="16.2" thickBot="1">
      <c r="A36" s="136"/>
      <c r="B36" s="137"/>
      <c r="C36" s="125"/>
      <c r="D36" s="125"/>
      <c r="E36" s="114"/>
      <c r="F36" s="101"/>
      <c r="G36" s="126"/>
      <c r="H36" s="103"/>
      <c r="I36" s="115"/>
    </row>
    <row r="37" spans="1:9" s="3" customFormat="1" ht="13.8" thickTop="1">
      <c r="A37" s="138"/>
      <c r="B37" s="139"/>
      <c r="C37" s="125"/>
      <c r="D37" s="125"/>
      <c r="E37" s="114"/>
      <c r="F37" s="2"/>
      <c r="G37" s="105"/>
      <c r="H37" s="105"/>
      <c r="I37" s="105"/>
    </row>
    <row r="38" spans="1:9" s="3" customFormat="1" ht="15.6">
      <c r="A38" s="112"/>
      <c r="B38" s="110" t="s">
        <v>24</v>
      </c>
      <c r="C38" s="125"/>
      <c r="D38" s="125"/>
      <c r="E38" s="114"/>
      <c r="F38" s="101"/>
      <c r="G38" s="103"/>
      <c r="H38" s="115"/>
      <c r="I38" s="115"/>
    </row>
    <row r="39" spans="1:9" s="3" customFormat="1">
      <c r="A39" s="112"/>
      <c r="B39" s="120" t="s">
        <v>6</v>
      </c>
      <c r="C39" s="140"/>
      <c r="D39" s="140"/>
      <c r="E39" s="114">
        <f t="shared" si="5"/>
        <v>0</v>
      </c>
      <c r="F39" s="122" t="e">
        <f ca="1">C39/OFFSET(C39,4,0)</f>
        <v>#DIV/0!</v>
      </c>
      <c r="G39" s="122" t="e">
        <f t="shared" ref="G39:H39" ca="1" si="18">D39/OFFSET(D39,4,0)</f>
        <v>#DIV/0!</v>
      </c>
      <c r="H39" s="122" t="e">
        <f t="shared" ca="1" si="18"/>
        <v>#DIV/0!</v>
      </c>
      <c r="I39" s="105"/>
    </row>
    <row r="40" spans="1:9" s="3" customFormat="1">
      <c r="A40" s="112"/>
      <c r="B40" s="120" t="s">
        <v>7</v>
      </c>
      <c r="C40" s="140"/>
      <c r="D40" s="140"/>
      <c r="E40" s="114">
        <f t="shared" si="5"/>
        <v>0</v>
      </c>
      <c r="F40" s="122" t="e">
        <f ca="1">C40/OFFSET(C40,3,0)</f>
        <v>#DIV/0!</v>
      </c>
      <c r="G40" s="122" t="e">
        <f t="shared" ref="G40:H40" ca="1" si="19">D40/OFFSET(D40,3,0)</f>
        <v>#DIV/0!</v>
      </c>
      <c r="H40" s="122" t="e">
        <f t="shared" ca="1" si="19"/>
        <v>#DIV/0!</v>
      </c>
      <c r="I40" s="105"/>
    </row>
    <row r="41" spans="1:9" s="3" customFormat="1">
      <c r="A41" s="112"/>
      <c r="B41" s="120" t="s">
        <v>8</v>
      </c>
      <c r="C41" s="140"/>
      <c r="D41" s="140"/>
      <c r="E41" s="114">
        <f t="shared" si="5"/>
        <v>0</v>
      </c>
      <c r="F41" s="122" t="e">
        <f ca="1">C41/OFFSET(C41,2,0)</f>
        <v>#DIV/0!</v>
      </c>
      <c r="G41" s="122" t="e">
        <f t="shared" ref="G41:H41" ca="1" si="20">D41/OFFSET(D41,2,0)</f>
        <v>#DIV/0!</v>
      </c>
      <c r="H41" s="122" t="e">
        <f t="shared" ca="1" si="20"/>
        <v>#DIV/0!</v>
      </c>
      <c r="I41" s="105"/>
    </row>
    <row r="42" spans="1:9" s="3" customFormat="1">
      <c r="A42" s="112"/>
      <c r="B42" s="120" t="s">
        <v>9</v>
      </c>
      <c r="C42" s="140"/>
      <c r="D42" s="140"/>
      <c r="E42" s="114">
        <f t="shared" si="5"/>
        <v>0</v>
      </c>
      <c r="F42" s="122" t="e">
        <f ca="1">C42/OFFSET(C42,1,0)</f>
        <v>#DIV/0!</v>
      </c>
      <c r="G42" s="122" t="e">
        <f t="shared" ref="G42:H42" ca="1" si="21">D42/OFFSET(D42,1,0)</f>
        <v>#DIV/0!</v>
      </c>
      <c r="H42" s="127" t="e">
        <f t="shared" ca="1" si="21"/>
        <v>#DIV/0!</v>
      </c>
      <c r="I42" s="105"/>
    </row>
    <row r="43" spans="1:9" s="3" customFormat="1">
      <c r="A43" s="112" t="s">
        <v>25</v>
      </c>
      <c r="B43" s="123" t="s">
        <v>26</v>
      </c>
      <c r="C43" s="111">
        <f>SUM(C39:C42)</f>
        <v>0</v>
      </c>
      <c r="D43" s="111">
        <f>SUM(D39:D42)</f>
        <v>0</v>
      </c>
      <c r="E43" s="114">
        <f t="shared" si="5"/>
        <v>0</v>
      </c>
      <c r="F43" s="122"/>
      <c r="G43" s="122"/>
      <c r="H43" s="122"/>
      <c r="I43" s="105"/>
    </row>
    <row r="44" spans="1:9" s="3" customFormat="1">
      <c r="A44" s="112"/>
      <c r="B44" s="110"/>
      <c r="C44" s="125"/>
      <c r="D44" s="125"/>
      <c r="E44" s="114"/>
      <c r="F44" s="2"/>
      <c r="G44" s="105"/>
      <c r="H44" s="105"/>
      <c r="I44" s="105"/>
    </row>
    <row r="45" spans="1:9" s="3" customFormat="1">
      <c r="A45" s="112"/>
      <c r="B45" s="110" t="s">
        <v>60</v>
      </c>
      <c r="C45" s="125"/>
      <c r="D45" s="125"/>
      <c r="E45" s="114"/>
      <c r="F45" s="2"/>
      <c r="G45" s="105"/>
      <c r="H45" s="105"/>
      <c r="I45" s="105"/>
    </row>
    <row r="46" spans="1:9" s="3" customFormat="1">
      <c r="A46" s="112"/>
      <c r="B46" s="120" t="s">
        <v>6</v>
      </c>
      <c r="C46" s="141"/>
      <c r="D46" s="141"/>
      <c r="E46" s="114">
        <f t="shared" si="5"/>
        <v>0</v>
      </c>
      <c r="F46" s="122" t="e">
        <f ca="1">C46/OFFSET(C46,4,0)</f>
        <v>#DIV/0!</v>
      </c>
      <c r="G46" s="122" t="e">
        <f t="shared" ref="G46:H46" ca="1" si="22">D46/OFFSET(D46,4,0)</f>
        <v>#DIV/0!</v>
      </c>
      <c r="H46" s="122" t="e">
        <f t="shared" ca="1" si="22"/>
        <v>#DIV/0!</v>
      </c>
      <c r="I46" s="105"/>
    </row>
    <row r="47" spans="1:9" s="3" customFormat="1">
      <c r="A47" s="112"/>
      <c r="B47" s="120" t="s">
        <v>7</v>
      </c>
      <c r="C47" s="141"/>
      <c r="D47" s="141"/>
      <c r="E47" s="114">
        <f t="shared" si="5"/>
        <v>0</v>
      </c>
      <c r="F47" s="122" t="e">
        <f ca="1">C47/OFFSET(C47,3,0)</f>
        <v>#DIV/0!</v>
      </c>
      <c r="G47" s="122" t="e">
        <f t="shared" ref="G47:H47" ca="1" si="23">D47/OFFSET(D47,3,0)</f>
        <v>#DIV/0!</v>
      </c>
      <c r="H47" s="122" t="e">
        <f t="shared" ca="1" si="23"/>
        <v>#DIV/0!</v>
      </c>
      <c r="I47" s="105"/>
    </row>
    <row r="48" spans="1:9" s="3" customFormat="1">
      <c r="A48" s="112"/>
      <c r="B48" s="120" t="s">
        <v>8</v>
      </c>
      <c r="C48" s="141"/>
      <c r="D48" s="141"/>
      <c r="E48" s="114">
        <f t="shared" si="5"/>
        <v>0</v>
      </c>
      <c r="F48" s="122" t="e">
        <f ca="1">C48/OFFSET(C48,2,0)</f>
        <v>#DIV/0!</v>
      </c>
      <c r="G48" s="122" t="e">
        <f t="shared" ref="G48:H48" ca="1" si="24">D48/OFFSET(D48,2,0)</f>
        <v>#DIV/0!</v>
      </c>
      <c r="H48" s="122" t="e">
        <f t="shared" ca="1" si="24"/>
        <v>#DIV/0!</v>
      </c>
      <c r="I48" s="105"/>
    </row>
    <row r="49" spans="1:9" s="3" customFormat="1" ht="14.4">
      <c r="A49" s="112"/>
      <c r="B49" s="120" t="s">
        <v>9</v>
      </c>
      <c r="C49" s="141"/>
      <c r="D49" s="141"/>
      <c r="E49" s="114">
        <f t="shared" si="5"/>
        <v>0</v>
      </c>
      <c r="F49" s="122" t="e">
        <f ca="1">C49/OFFSET(C49,1,0)</f>
        <v>#DIV/0!</v>
      </c>
      <c r="G49" s="122" t="e">
        <f t="shared" ref="G49:H49" ca="1" si="25">D49/OFFSET(D49,1,0)</f>
        <v>#DIV/0!</v>
      </c>
      <c r="H49" s="127" t="e">
        <f t="shared" ca="1" si="25"/>
        <v>#DIV/0!</v>
      </c>
      <c r="I49" s="142"/>
    </row>
    <row r="50" spans="1:9" s="3" customFormat="1">
      <c r="A50" s="112" t="s">
        <v>27</v>
      </c>
      <c r="B50" s="110" t="s">
        <v>28</v>
      </c>
      <c r="C50" s="111">
        <f>SUM(C46:C49)</f>
        <v>0</v>
      </c>
      <c r="D50" s="111">
        <f>SUM(D46:D49)</f>
        <v>0</v>
      </c>
      <c r="E50" s="114">
        <f t="shared" si="5"/>
        <v>0</v>
      </c>
      <c r="F50" s="56"/>
      <c r="G50" s="56"/>
      <c r="H50" s="56"/>
      <c r="I50" s="105"/>
    </row>
    <row r="51" spans="1:9" s="3" customFormat="1" ht="14.4">
      <c r="A51" s="112"/>
      <c r="B51" s="110"/>
      <c r="C51" s="125"/>
      <c r="D51" s="125"/>
      <c r="E51" s="114"/>
      <c r="F51" s="101"/>
      <c r="G51" s="142"/>
      <c r="H51" s="143"/>
      <c r="I51" s="144"/>
    </row>
    <row r="52" spans="1:9" s="3" customFormat="1" ht="15.6">
      <c r="A52" s="112"/>
      <c r="B52" s="110" t="s">
        <v>61</v>
      </c>
      <c r="C52" s="125"/>
      <c r="D52" s="125"/>
      <c r="E52" s="114"/>
      <c r="F52" s="2"/>
      <c r="G52" s="145"/>
      <c r="H52" s="144"/>
      <c r="I52" s="146"/>
    </row>
    <row r="53" spans="1:9" s="3" customFormat="1" ht="14.4">
      <c r="A53" s="112"/>
      <c r="B53" s="120" t="s">
        <v>6</v>
      </c>
      <c r="C53" s="147"/>
      <c r="D53" s="147"/>
      <c r="E53" s="114">
        <f t="shared" si="5"/>
        <v>0</v>
      </c>
      <c r="F53" s="122" t="e">
        <f ca="1">C53/OFFSET(C53,4,0)</f>
        <v>#DIV/0!</v>
      </c>
      <c r="G53" s="122" t="e">
        <f t="shared" ref="G53:H53" ca="1" si="26">D53/OFFSET(D53,4,0)</f>
        <v>#DIV/0!</v>
      </c>
      <c r="H53" s="122" t="e">
        <f t="shared" ca="1" si="26"/>
        <v>#DIV/0!</v>
      </c>
      <c r="I53" s="142"/>
    </row>
    <row r="54" spans="1:9" s="3" customFormat="1">
      <c r="A54" s="112"/>
      <c r="B54" s="120" t="s">
        <v>7</v>
      </c>
      <c r="C54" s="125"/>
      <c r="D54" s="125"/>
      <c r="E54" s="114">
        <f t="shared" si="5"/>
        <v>0</v>
      </c>
      <c r="F54" s="122" t="e">
        <f ca="1">C54/OFFSET(C54,3,0)</f>
        <v>#DIV/0!</v>
      </c>
      <c r="G54" s="122" t="e">
        <f t="shared" ref="G54:H54" ca="1" si="27">D54/OFFSET(D54,3,0)</f>
        <v>#DIV/0!</v>
      </c>
      <c r="H54" s="122" t="e">
        <f t="shared" ca="1" si="27"/>
        <v>#DIV/0!</v>
      </c>
      <c r="I54" s="105"/>
    </row>
    <row r="55" spans="1:9" s="3" customFormat="1">
      <c r="A55" s="112"/>
      <c r="B55" s="120" t="s">
        <v>8</v>
      </c>
      <c r="C55" s="125"/>
      <c r="D55" s="125"/>
      <c r="E55" s="114">
        <f t="shared" si="5"/>
        <v>0</v>
      </c>
      <c r="F55" s="122" t="e">
        <f ca="1">C55/OFFSET(C55,2,0)</f>
        <v>#DIV/0!</v>
      </c>
      <c r="G55" s="122" t="e">
        <f t="shared" ref="G55:H55" ca="1" si="28">D55/OFFSET(D55,2,0)</f>
        <v>#DIV/0!</v>
      </c>
      <c r="H55" s="122" t="e">
        <f t="shared" ca="1" si="28"/>
        <v>#DIV/0!</v>
      </c>
      <c r="I55" s="148"/>
    </row>
    <row r="56" spans="1:9" s="3" customFormat="1">
      <c r="A56" s="112"/>
      <c r="B56" s="120" t="s">
        <v>9</v>
      </c>
      <c r="C56" s="149"/>
      <c r="D56" s="149"/>
      <c r="E56" s="114">
        <f t="shared" si="5"/>
        <v>0</v>
      </c>
      <c r="F56" s="122" t="e">
        <f ca="1">C56/OFFSET(C56,1,0)</f>
        <v>#DIV/0!</v>
      </c>
      <c r="G56" s="122" t="e">
        <f t="shared" ref="G56:H56" ca="1" si="29">D56/OFFSET(D56,1,0)</f>
        <v>#DIV/0!</v>
      </c>
      <c r="H56" s="127" t="e">
        <f t="shared" ca="1" si="29"/>
        <v>#DIV/0!</v>
      </c>
      <c r="I56" s="105"/>
    </row>
    <row r="57" spans="1:9" s="3" customFormat="1">
      <c r="A57" s="112" t="s">
        <v>29</v>
      </c>
      <c r="B57" s="110" t="s">
        <v>30</v>
      </c>
      <c r="C57" s="111">
        <f>SUM(C53:C56)</f>
        <v>0</v>
      </c>
      <c r="D57" s="111">
        <f>SUM(D53:D56)</f>
        <v>0</v>
      </c>
      <c r="E57" s="114">
        <f t="shared" si="5"/>
        <v>0</v>
      </c>
      <c r="F57" s="56"/>
      <c r="G57" s="56"/>
      <c r="H57" s="56"/>
      <c r="I57" s="105"/>
    </row>
    <row r="58" spans="1:9" s="3" customFormat="1">
      <c r="A58" s="112"/>
      <c r="B58" s="110"/>
      <c r="C58" s="125"/>
      <c r="D58" s="125"/>
      <c r="E58" s="114"/>
      <c r="F58" s="2"/>
      <c r="G58" s="105"/>
      <c r="H58" s="105"/>
      <c r="I58" s="105"/>
    </row>
    <row r="59" spans="1:9" s="3" customFormat="1">
      <c r="A59" s="150" t="s">
        <v>72</v>
      </c>
      <c r="B59" s="110" t="s">
        <v>31</v>
      </c>
      <c r="C59" s="151"/>
      <c r="D59" s="151"/>
      <c r="E59" s="114">
        <f t="shared" si="5"/>
        <v>0</v>
      </c>
      <c r="F59" s="2"/>
      <c r="G59" s="105"/>
      <c r="H59" s="105"/>
      <c r="I59" s="105"/>
    </row>
    <row r="60" spans="1:9" s="3" customFormat="1">
      <c r="A60" s="150" t="s">
        <v>73</v>
      </c>
      <c r="B60" s="152" t="s">
        <v>71</v>
      </c>
      <c r="C60" s="153"/>
      <c r="D60" s="153"/>
      <c r="E60" s="114">
        <f t="shared" si="5"/>
        <v>0</v>
      </c>
      <c r="F60" s="2"/>
      <c r="G60" s="105"/>
      <c r="H60" s="105"/>
      <c r="I60" s="105"/>
    </row>
    <row r="61" spans="1:9" s="3" customFormat="1" ht="14.4">
      <c r="A61" s="112"/>
      <c r="B61" s="110" t="s">
        <v>32</v>
      </c>
      <c r="C61" s="125"/>
      <c r="D61" s="125"/>
      <c r="E61" s="114"/>
      <c r="F61" s="2"/>
      <c r="G61" s="105"/>
      <c r="H61" s="143"/>
      <c r="I61" s="142"/>
    </row>
    <row r="62" spans="1:9" s="3" customFormat="1" ht="14.4">
      <c r="A62" s="112" t="s">
        <v>33</v>
      </c>
      <c r="B62" s="154" t="s">
        <v>34</v>
      </c>
      <c r="C62" s="155"/>
      <c r="D62" s="155"/>
      <c r="E62" s="114">
        <f t="shared" si="5"/>
        <v>0</v>
      </c>
      <c r="F62" s="122" t="e">
        <f ca="1">C62/OFFSET(C62,4,0)</f>
        <v>#DIV/0!</v>
      </c>
      <c r="G62" s="122" t="e">
        <f t="shared" ref="G62:H62" ca="1" si="30">D62/OFFSET(D62,4,0)</f>
        <v>#DIV/0!</v>
      </c>
      <c r="H62" s="122" t="e">
        <f t="shared" ca="1" si="30"/>
        <v>#DIV/0!</v>
      </c>
      <c r="I62" s="145"/>
    </row>
    <row r="63" spans="1:9" s="3" customFormat="1">
      <c r="A63" s="112" t="s">
        <v>35</v>
      </c>
      <c r="B63" s="154" t="s">
        <v>36</v>
      </c>
      <c r="C63" s="155"/>
      <c r="D63" s="155"/>
      <c r="E63" s="114">
        <f t="shared" si="5"/>
        <v>0</v>
      </c>
      <c r="F63" s="122" t="e">
        <f ca="1">C63/OFFSET(C63,3,0)</f>
        <v>#DIV/0!</v>
      </c>
      <c r="G63" s="122" t="e">
        <f t="shared" ref="G63:H63" ca="1" si="31">D63/OFFSET(D63,3,0)</f>
        <v>#DIV/0!</v>
      </c>
      <c r="H63" s="122" t="e">
        <f t="shared" ca="1" si="31"/>
        <v>#DIV/0!</v>
      </c>
      <c r="I63" s="105"/>
    </row>
    <row r="64" spans="1:9" s="3" customFormat="1">
      <c r="A64" s="112" t="s">
        <v>37</v>
      </c>
      <c r="B64" s="154" t="s">
        <v>38</v>
      </c>
      <c r="C64" s="155"/>
      <c r="D64" s="155"/>
      <c r="E64" s="114">
        <f t="shared" si="5"/>
        <v>0</v>
      </c>
      <c r="F64" s="122" t="e">
        <f ca="1">C64/OFFSET(C64,2,0)</f>
        <v>#DIV/0!</v>
      </c>
      <c r="G64" s="122" t="e">
        <f t="shared" ref="G64:H64" ca="1" si="32">D64/OFFSET(D64,2,0)</f>
        <v>#DIV/0!</v>
      </c>
      <c r="H64" s="122" t="e">
        <f t="shared" ca="1" si="32"/>
        <v>#DIV/0!</v>
      </c>
    </row>
    <row r="65" spans="1:9" s="3" customFormat="1">
      <c r="A65" s="112" t="s">
        <v>39</v>
      </c>
      <c r="B65" s="154" t="s">
        <v>40</v>
      </c>
      <c r="C65" s="155"/>
      <c r="D65" s="155"/>
      <c r="E65" s="114">
        <f t="shared" si="5"/>
        <v>0</v>
      </c>
      <c r="F65" s="122" t="e">
        <f ca="1">C65/OFFSET(C65,1,0)</f>
        <v>#DIV/0!</v>
      </c>
      <c r="G65" s="122" t="e">
        <f t="shared" ref="G65:H65" ca="1" si="33">D65/OFFSET(D65,1,0)</f>
        <v>#DIV/0!</v>
      </c>
      <c r="H65" s="127" t="e">
        <f t="shared" ca="1" si="33"/>
        <v>#DIV/0!</v>
      </c>
    </row>
    <row r="66" spans="1:9" s="3" customFormat="1">
      <c r="A66" s="112" t="s">
        <v>41</v>
      </c>
      <c r="B66" s="129" t="s">
        <v>55</v>
      </c>
      <c r="C66" s="111">
        <f>SUM(C62:C65)</f>
        <v>0</v>
      </c>
      <c r="D66" s="111">
        <f>SUM(D62:D65)</f>
        <v>0</v>
      </c>
      <c r="E66" s="114">
        <f t="shared" si="5"/>
        <v>0</v>
      </c>
      <c r="F66" s="122" t="e">
        <f>C66/C33</f>
        <v>#DIV/0!</v>
      </c>
      <c r="G66" s="122" t="e">
        <f t="shared" ref="G66:H66" si="34">D66/D33</f>
        <v>#DIV/0!</v>
      </c>
      <c r="H66" s="122" t="e">
        <f t="shared" si="34"/>
        <v>#DIV/0!</v>
      </c>
    </row>
    <row r="67" spans="1:9" s="3" customFormat="1">
      <c r="A67" s="130" t="s">
        <v>42</v>
      </c>
      <c r="B67" s="131" t="s">
        <v>21</v>
      </c>
      <c r="C67" s="132"/>
      <c r="D67" s="132"/>
      <c r="E67" s="114">
        <f t="shared" si="5"/>
        <v>0</v>
      </c>
      <c r="F67" s="2"/>
      <c r="G67" s="105"/>
      <c r="H67" s="105"/>
    </row>
    <row r="68" spans="1:9" s="3" customFormat="1" ht="14.4">
      <c r="A68" s="112" t="s">
        <v>43</v>
      </c>
      <c r="B68" s="110" t="s">
        <v>44</v>
      </c>
      <c r="C68" s="111">
        <f>C66-C67</f>
        <v>0</v>
      </c>
      <c r="D68" s="111">
        <f>D66-D67</f>
        <v>0</v>
      </c>
      <c r="E68" s="114">
        <f t="shared" si="5"/>
        <v>0</v>
      </c>
      <c r="F68" s="2"/>
      <c r="G68" s="144"/>
      <c r="H68" s="156"/>
    </row>
    <row r="69" spans="1:9" s="3" customFormat="1">
      <c r="A69" s="112"/>
      <c r="B69" s="110"/>
      <c r="C69" s="125"/>
      <c r="D69" s="125"/>
      <c r="E69" s="114"/>
      <c r="F69" s="2"/>
      <c r="G69" s="105"/>
      <c r="H69" s="105"/>
    </row>
    <row r="70" spans="1:9" s="3" customFormat="1" ht="14.4">
      <c r="A70" s="112" t="s">
        <v>45</v>
      </c>
      <c r="B70" s="110" t="s">
        <v>46</v>
      </c>
      <c r="C70" s="124">
        <f>C43+C50+C57+C59+C60+C68</f>
        <v>0</v>
      </c>
      <c r="D70" s="124">
        <f>D43+D50+D57+D59+D60+D68</f>
        <v>0</v>
      </c>
      <c r="E70" s="114">
        <f t="shared" si="5"/>
        <v>0</v>
      </c>
      <c r="F70" s="2"/>
      <c r="G70" s="157"/>
      <c r="H70" s="145"/>
    </row>
    <row r="71" spans="1:9" s="3" customFormat="1">
      <c r="A71" s="112"/>
      <c r="B71" s="158"/>
      <c r="C71" s="125"/>
      <c r="D71" s="125"/>
      <c r="E71" s="114"/>
      <c r="F71" s="2"/>
      <c r="G71" s="105"/>
      <c r="H71" s="105"/>
    </row>
    <row r="72" spans="1:9" s="3" customFormat="1" ht="14.4">
      <c r="A72" s="112" t="s">
        <v>47</v>
      </c>
      <c r="B72" s="110" t="s">
        <v>48</v>
      </c>
      <c r="C72" s="111"/>
      <c r="D72" s="111"/>
      <c r="E72" s="114">
        <f t="shared" si="5"/>
        <v>0</v>
      </c>
      <c r="F72" s="101"/>
      <c r="G72" s="159"/>
      <c r="H72" s="160"/>
    </row>
    <row r="73" spans="1:9" s="3" customFormat="1">
      <c r="A73" s="112"/>
      <c r="B73" s="158"/>
      <c r="C73" s="125"/>
      <c r="D73" s="125"/>
      <c r="E73" s="114"/>
      <c r="F73" s="2"/>
      <c r="G73" s="105"/>
      <c r="H73" s="105"/>
      <c r="I73" s="105"/>
    </row>
    <row r="74" spans="1:9" s="3" customFormat="1">
      <c r="A74" s="112" t="s">
        <v>49</v>
      </c>
      <c r="B74" s="110" t="s">
        <v>50</v>
      </c>
      <c r="C74" s="114">
        <f>C70+C72</f>
        <v>0</v>
      </c>
      <c r="D74" s="114">
        <f>D70+D72</f>
        <v>0</v>
      </c>
      <c r="E74" s="114">
        <f>D74+C74</f>
        <v>0</v>
      </c>
      <c r="F74" s="2"/>
      <c r="G74" s="105"/>
      <c r="H74" s="105"/>
      <c r="I74" s="105"/>
    </row>
    <row r="75" spans="1:9" s="3" customFormat="1">
      <c r="A75" s="112"/>
      <c r="B75" s="110" t="s">
        <v>93</v>
      </c>
      <c r="C75" s="125"/>
      <c r="D75" s="125"/>
      <c r="E75" s="114">
        <f>D75+C75</f>
        <v>0</v>
      </c>
      <c r="F75" s="2"/>
      <c r="G75" s="105"/>
      <c r="H75" s="105"/>
      <c r="I75" s="105"/>
    </row>
    <row r="76" spans="1:9" s="3" customFormat="1" ht="13.8" thickBot="1">
      <c r="A76" s="161" t="s">
        <v>51</v>
      </c>
      <c r="B76" s="162" t="s">
        <v>64</v>
      </c>
      <c r="C76" s="163"/>
      <c r="D76" s="163"/>
      <c r="E76" s="114">
        <f>D76+C76</f>
        <v>0</v>
      </c>
      <c r="F76" s="2"/>
      <c r="G76" s="105"/>
      <c r="H76" s="105"/>
      <c r="I76" s="105"/>
    </row>
    <row r="77" spans="1:9" s="3" customFormat="1" ht="30.75" customHeight="1">
      <c r="A77" s="260" t="s">
        <v>56</v>
      </c>
      <c r="B77" s="261"/>
      <c r="C77" s="164">
        <f>C6+C33-C67-C74</f>
        <v>0</v>
      </c>
      <c r="D77" s="164">
        <f>D6+D33-D67-D74</f>
        <v>0</v>
      </c>
      <c r="E77" s="165">
        <f>(E6+E33)-(E67+E74)</f>
        <v>0</v>
      </c>
      <c r="F77" s="2"/>
      <c r="G77" s="105"/>
      <c r="H77" s="105"/>
      <c r="I77" s="105"/>
    </row>
    <row r="78" spans="1:9" s="3" customFormat="1" ht="16.2" customHeight="1">
      <c r="A78" s="166"/>
      <c r="B78" s="87" t="s">
        <v>67</v>
      </c>
      <c r="C78" s="167" t="e">
        <f>(C43+C57+C59+C60+C50)/(C43+C57+C59+C68+C60+C50)</f>
        <v>#DIV/0!</v>
      </c>
      <c r="D78" s="167" t="e">
        <f t="shared" ref="D78:E78" si="35">(D43+D57+D59+D60+D50)/(D43+D57+D59+D68+D60+D50)</f>
        <v>#DIV/0!</v>
      </c>
      <c r="E78" s="167" t="e">
        <f t="shared" si="35"/>
        <v>#DIV/0!</v>
      </c>
      <c r="F78" s="168"/>
      <c r="G78" s="105"/>
      <c r="H78" s="105"/>
      <c r="I78" s="105"/>
    </row>
    <row r="79" spans="1:9" s="3" customFormat="1" ht="16.2" customHeight="1">
      <c r="A79" s="166"/>
      <c r="B79" s="87" t="s">
        <v>68</v>
      </c>
      <c r="C79" s="167" t="e">
        <f>(C43+C57+C59+C60+C50)/(C43+C57+C59+C68+C72+C67+C60+C50)</f>
        <v>#DIV/0!</v>
      </c>
      <c r="D79" s="167" t="e">
        <f t="shared" ref="D79:E79" si="36">(D43+D57+D59+D60+D50)/(D43+D57+D59+D68+D72+D67+D60+D50)</f>
        <v>#DIV/0!</v>
      </c>
      <c r="E79" s="167" t="e">
        <f t="shared" si="36"/>
        <v>#DIV/0!</v>
      </c>
      <c r="F79" s="2"/>
      <c r="G79" s="105"/>
      <c r="H79" s="105"/>
      <c r="I79" s="105"/>
    </row>
    <row r="80" spans="1:9" ht="16.2" customHeight="1">
      <c r="A80" s="166"/>
      <c r="B80" s="87" t="s">
        <v>70</v>
      </c>
      <c r="C80" s="167" t="e">
        <f>C59/C35</f>
        <v>#DIV/0!</v>
      </c>
      <c r="D80" s="167" t="e">
        <f t="shared" ref="D80:E80" si="37">D59/D35</f>
        <v>#DIV/0!</v>
      </c>
      <c r="E80" s="167" t="e">
        <f t="shared" si="37"/>
        <v>#DIV/0!</v>
      </c>
    </row>
    <row r="81" spans="1:11" ht="16.2" customHeight="1">
      <c r="A81" s="166"/>
      <c r="B81" s="87" t="s">
        <v>69</v>
      </c>
      <c r="C81" s="167" t="e">
        <f>D66/E66</f>
        <v>#DIV/0!</v>
      </c>
      <c r="D81" s="167"/>
      <c r="E81" s="167"/>
    </row>
    <row r="82" spans="1:11" ht="16.2" customHeight="1">
      <c r="A82" s="166"/>
      <c r="B82" s="87" t="s">
        <v>88</v>
      </c>
      <c r="C82" s="169" t="e">
        <f>C20/C35</f>
        <v>#DIV/0!</v>
      </c>
      <c r="D82" s="169" t="e">
        <f t="shared" ref="D82:E82" si="38">D20/D35</f>
        <v>#DIV/0!</v>
      </c>
      <c r="E82" s="169" t="e">
        <f t="shared" si="38"/>
        <v>#DIV/0!</v>
      </c>
    </row>
    <row r="83" spans="1:11" ht="16.2" customHeight="1">
      <c r="A83" s="166"/>
      <c r="B83" s="87" t="s">
        <v>94</v>
      </c>
      <c r="C83" s="169" t="e">
        <f>(C43+C50+C57+C59+C60)/(C6+C33)</f>
        <v>#DIV/0!</v>
      </c>
      <c r="D83" s="169" t="e">
        <f t="shared" ref="D83:E83" si="39">(D43+D50+D57+D59+D60)/(D6+D33)</f>
        <v>#DIV/0!</v>
      </c>
      <c r="E83" s="169" t="e">
        <f t="shared" si="39"/>
        <v>#DIV/0!</v>
      </c>
    </row>
    <row r="84" spans="1:11" ht="82.2" customHeight="1">
      <c r="A84" s="262" t="s">
        <v>57</v>
      </c>
      <c r="B84" s="263"/>
      <c r="C84" s="263"/>
      <c r="D84" s="263"/>
      <c r="E84" s="263"/>
    </row>
    <row r="85" spans="1:11">
      <c r="A85" s="170"/>
    </row>
    <row r="86" spans="1:11" s="172" customFormat="1" ht="19.5" customHeight="1">
      <c r="A86" s="171" t="s">
        <v>62</v>
      </c>
      <c r="B86" s="93"/>
      <c r="F86" s="2"/>
      <c r="G86" s="105"/>
      <c r="H86" s="105"/>
      <c r="I86" s="105"/>
      <c r="J86" s="5"/>
      <c r="K86" s="5"/>
    </row>
    <row r="87" spans="1:11" s="172" customFormat="1" ht="19.5" customHeight="1">
      <c r="A87" s="171"/>
      <c r="B87" s="93"/>
      <c r="F87" s="2"/>
      <c r="G87" s="105"/>
      <c r="H87" s="105"/>
      <c r="I87" s="105"/>
      <c r="J87" s="5"/>
      <c r="K87" s="5"/>
    </row>
    <row r="88" spans="1:11" s="172" customFormat="1" ht="19.5" customHeight="1">
      <c r="A88" s="171"/>
      <c r="B88" s="93"/>
      <c r="F88" s="2"/>
      <c r="G88" s="105"/>
      <c r="H88" s="105"/>
      <c r="I88" s="105"/>
      <c r="J88" s="5"/>
      <c r="K88" s="5"/>
    </row>
    <row r="89" spans="1:11" s="172" customFormat="1" ht="19.5" customHeight="1">
      <c r="A89" s="171"/>
      <c r="B89" s="93"/>
      <c r="F89" s="2"/>
      <c r="G89" s="105"/>
      <c r="H89" s="105"/>
      <c r="I89" s="105"/>
      <c r="J89" s="5"/>
      <c r="K89" s="5"/>
    </row>
    <row r="90" spans="1:11" s="172" customFormat="1" ht="19.5" customHeight="1">
      <c r="A90" s="171"/>
      <c r="B90" s="93"/>
      <c r="F90" s="2"/>
      <c r="G90" s="105"/>
      <c r="H90" s="105"/>
      <c r="I90" s="105"/>
      <c r="J90" s="5"/>
      <c r="K90" s="5"/>
    </row>
    <row r="91" spans="1:11" s="172" customFormat="1" ht="19.5" customHeight="1">
      <c r="A91" s="171"/>
      <c r="B91" s="93"/>
      <c r="F91" s="2"/>
      <c r="G91" s="105"/>
      <c r="H91" s="105"/>
      <c r="I91" s="105"/>
      <c r="J91" s="5"/>
      <c r="K91" s="5"/>
    </row>
    <row r="92" spans="1:11" s="172" customFormat="1" ht="19.5" customHeight="1">
      <c r="A92" s="171"/>
      <c r="B92" s="93"/>
      <c r="F92" s="2"/>
      <c r="G92" s="105"/>
      <c r="H92" s="105"/>
      <c r="I92" s="105"/>
      <c r="J92" s="5"/>
      <c r="K92" s="5"/>
    </row>
    <row r="93" spans="1:11" s="172" customFormat="1" ht="19.5" customHeight="1">
      <c r="A93" s="171"/>
      <c r="B93" s="1" t="s">
        <v>65</v>
      </c>
      <c r="C93" s="172" t="e">
        <f>(C74-C68)/C74</f>
        <v>#DIV/0!</v>
      </c>
      <c r="D93" s="1" t="s">
        <v>66</v>
      </c>
      <c r="E93" s="172" t="e">
        <f>(D74-D68)/D74</f>
        <v>#DIV/0!</v>
      </c>
      <c r="F93" s="2"/>
      <c r="G93" s="105"/>
      <c r="H93" s="105"/>
      <c r="I93" s="105"/>
      <c r="J93" s="5"/>
      <c r="K93" s="5"/>
    </row>
    <row r="94" spans="1:11" ht="68.25" customHeight="1">
      <c r="A94" s="264" t="s">
        <v>52</v>
      </c>
      <c r="B94" s="264"/>
      <c r="C94" s="264"/>
      <c r="D94" s="264"/>
      <c r="E94" s="264"/>
    </row>
    <row r="95" spans="1:11" ht="25.5" customHeight="1"/>
    <row r="96" spans="1:11" ht="18.75" customHeight="1">
      <c r="A96" s="173" t="s">
        <v>53</v>
      </c>
    </row>
  </sheetData>
  <mergeCells count="3">
    <mergeCell ref="A77:B77"/>
    <mergeCell ref="A84:E84"/>
    <mergeCell ref="A94:E94"/>
  </mergeCells>
  <pageMargins left="0.27" right="0.25" top="0.3" bottom="0.22" header="0.25" footer="0.18"/>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6"/>
  <sheetViews>
    <sheetView workbookViewId="0">
      <selection activeCell="C1" sqref="C1"/>
    </sheetView>
  </sheetViews>
  <sheetFormatPr defaultRowHeight="13.2"/>
  <cols>
    <col min="1" max="1" width="3.33203125" style="56" customWidth="1"/>
    <col min="2" max="2" width="28.6640625" style="59" customWidth="1"/>
    <col min="3" max="5" width="8.88671875" style="56"/>
    <col min="6" max="6" width="7.88671875" style="2" customWidth="1"/>
    <col min="7" max="8" width="7.88671875" style="105" customWidth="1"/>
    <col min="9" max="9" width="8.109375" style="105" customWidth="1"/>
    <col min="10" max="10" width="3" style="3" customWidth="1"/>
    <col min="11" max="11" width="8.88671875" style="3"/>
    <col min="12" max="16384" width="8.88671875" style="56"/>
  </cols>
  <sheetData>
    <row r="1" spans="1:9" s="3" customFormat="1">
      <c r="A1" s="56"/>
      <c r="B1" s="98" t="s">
        <v>89</v>
      </c>
      <c r="C1" s="98" t="s">
        <v>95</v>
      </c>
      <c r="D1" s="56"/>
      <c r="E1" s="56"/>
      <c r="F1" s="2" t="s">
        <v>90</v>
      </c>
      <c r="G1" s="99"/>
      <c r="H1" s="100"/>
      <c r="I1" s="100"/>
    </row>
    <row r="2" spans="1:9" s="3" customFormat="1" ht="15.6">
      <c r="A2" s="56"/>
      <c r="B2" s="98" t="s">
        <v>91</v>
      </c>
      <c r="C2" s="56"/>
      <c r="D2" s="56"/>
      <c r="E2" s="56"/>
      <c r="F2" s="101" t="s">
        <v>92</v>
      </c>
      <c r="G2" s="102"/>
      <c r="H2" s="103"/>
      <c r="I2" s="103"/>
    </row>
    <row r="3" spans="1:9" s="3" customFormat="1" ht="13.8" thickBot="1">
      <c r="A3" s="104"/>
      <c r="B3" s="59"/>
      <c r="C3" s="56"/>
      <c r="D3" s="56"/>
      <c r="E3" s="56"/>
      <c r="F3" s="2"/>
      <c r="G3" s="105"/>
      <c r="H3" s="105"/>
      <c r="I3" s="105"/>
    </row>
    <row r="4" spans="1:9" s="3" customFormat="1">
      <c r="A4" s="106"/>
      <c r="B4" s="64"/>
      <c r="C4" s="107" t="s">
        <v>0</v>
      </c>
      <c r="D4" s="107" t="s">
        <v>1</v>
      </c>
      <c r="E4" s="108" t="s">
        <v>2</v>
      </c>
      <c r="F4" s="2"/>
      <c r="G4" s="105"/>
      <c r="H4" s="105"/>
      <c r="I4" s="105"/>
    </row>
    <row r="5" spans="1:9" s="3" customFormat="1">
      <c r="A5" s="109"/>
      <c r="B5" s="110"/>
      <c r="C5" s="111"/>
      <c r="D5" s="111"/>
      <c r="E5" s="111"/>
      <c r="F5" s="4"/>
      <c r="G5" s="105"/>
      <c r="H5" s="105"/>
      <c r="I5" s="105"/>
    </row>
    <row r="6" spans="1:9" s="3" customFormat="1" ht="15.6">
      <c r="A6" s="112" t="s">
        <v>3</v>
      </c>
      <c r="B6" s="110" t="s">
        <v>63</v>
      </c>
      <c r="C6" s="113"/>
      <c r="D6" s="113"/>
      <c r="E6" s="114">
        <f>D6+C6</f>
        <v>0</v>
      </c>
      <c r="F6" s="101"/>
      <c r="G6" s="115"/>
      <c r="H6" s="103"/>
      <c r="I6" s="103"/>
    </row>
    <row r="7" spans="1:9" s="3" customFormat="1" ht="15.6">
      <c r="A7" s="112"/>
      <c r="B7" s="110"/>
      <c r="C7" s="116"/>
      <c r="D7" s="116"/>
      <c r="E7" s="114"/>
      <c r="F7" s="101"/>
      <c r="G7" s="115"/>
      <c r="H7" s="115"/>
      <c r="I7" s="103"/>
    </row>
    <row r="8" spans="1:9" s="3" customFormat="1" ht="15.6">
      <c r="A8" s="112"/>
      <c r="B8" s="110" t="s">
        <v>4</v>
      </c>
      <c r="C8" s="116"/>
      <c r="D8" s="116"/>
      <c r="E8" s="114"/>
      <c r="F8" s="101"/>
      <c r="G8" s="115"/>
      <c r="H8" s="103"/>
      <c r="I8" s="115"/>
    </row>
    <row r="9" spans="1:9" s="3" customFormat="1" ht="15.6">
      <c r="A9" s="112"/>
      <c r="B9" s="117" t="s">
        <v>5</v>
      </c>
      <c r="C9" s="118"/>
      <c r="D9" s="118"/>
      <c r="E9" s="114"/>
      <c r="F9" s="2"/>
      <c r="G9" s="115"/>
      <c r="H9" s="119"/>
      <c r="I9" s="103"/>
    </row>
    <row r="10" spans="1:9" s="3" customFormat="1" ht="15.6">
      <c r="A10" s="112"/>
      <c r="B10" s="120" t="s">
        <v>6</v>
      </c>
      <c r="C10" s="121"/>
      <c r="D10" s="121"/>
      <c r="E10" s="114">
        <f>D10+C10</f>
        <v>0</v>
      </c>
      <c r="F10" s="122" t="e">
        <f ca="1">C10/OFFSET(C10,4,0)</f>
        <v>#DIV/0!</v>
      </c>
      <c r="G10" s="122" t="e">
        <f t="shared" ref="G10:H10" ca="1" si="0">D10/OFFSET(D10,4,0)</f>
        <v>#DIV/0!</v>
      </c>
      <c r="H10" s="122" t="e">
        <f t="shared" ca="1" si="0"/>
        <v>#DIV/0!</v>
      </c>
      <c r="I10" s="103"/>
    </row>
    <row r="11" spans="1:9" s="3" customFormat="1">
      <c r="A11" s="112"/>
      <c r="B11" s="120" t="s">
        <v>7</v>
      </c>
      <c r="C11" s="121"/>
      <c r="D11" s="121"/>
      <c r="E11" s="114">
        <f t="shared" ref="E11:E14" si="1">D11+C11</f>
        <v>0</v>
      </c>
      <c r="F11" s="122" t="e">
        <f ca="1">C11/OFFSET(C11,3,0)</f>
        <v>#DIV/0!</v>
      </c>
      <c r="G11" s="122" t="e">
        <f t="shared" ref="G11:H11" ca="1" si="2">D11/OFFSET(D11,3,0)</f>
        <v>#DIV/0!</v>
      </c>
      <c r="H11" s="122" t="e">
        <f t="shared" ca="1" si="2"/>
        <v>#DIV/0!</v>
      </c>
      <c r="I11" s="105"/>
    </row>
    <row r="12" spans="1:9" s="3" customFormat="1">
      <c r="A12" s="112"/>
      <c r="B12" s="120" t="s">
        <v>8</v>
      </c>
      <c r="C12" s="121"/>
      <c r="D12" s="121"/>
      <c r="E12" s="114">
        <f t="shared" si="1"/>
        <v>0</v>
      </c>
      <c r="F12" s="122" t="e">
        <f ca="1">C12/OFFSET(C12,2,0)</f>
        <v>#DIV/0!</v>
      </c>
      <c r="G12" s="122" t="e">
        <f t="shared" ref="G12:H12" ca="1" si="3">D12/OFFSET(D12,2,0)</f>
        <v>#DIV/0!</v>
      </c>
      <c r="H12" s="122" t="e">
        <f t="shared" ca="1" si="3"/>
        <v>#DIV/0!</v>
      </c>
      <c r="I12" s="105"/>
    </row>
    <row r="13" spans="1:9" s="3" customFormat="1">
      <c r="A13" s="112"/>
      <c r="B13" s="120" t="s">
        <v>9</v>
      </c>
      <c r="C13" s="121"/>
      <c r="D13" s="121"/>
      <c r="E13" s="114">
        <f t="shared" si="1"/>
        <v>0</v>
      </c>
      <c r="F13" s="122" t="e">
        <f ca="1">C13/OFFSET(C13,1,0)</f>
        <v>#DIV/0!</v>
      </c>
      <c r="G13" s="122" t="e">
        <f t="shared" ref="G13:H13" ca="1" si="4">D13/OFFSET(D13,1,0)</f>
        <v>#DIV/0!</v>
      </c>
      <c r="H13" s="122" t="e">
        <f t="shared" ca="1" si="4"/>
        <v>#DIV/0!</v>
      </c>
      <c r="I13" s="105"/>
    </row>
    <row r="14" spans="1:9" s="3" customFormat="1">
      <c r="A14" s="112" t="s">
        <v>10</v>
      </c>
      <c r="B14" s="123" t="s">
        <v>11</v>
      </c>
      <c r="C14" s="124">
        <f>SUM(C10:C13)</f>
        <v>0</v>
      </c>
      <c r="D14" s="124">
        <f>SUM(D10:D13)</f>
        <v>0</v>
      </c>
      <c r="E14" s="114">
        <f t="shared" si="1"/>
        <v>0</v>
      </c>
      <c r="F14" s="122"/>
      <c r="G14" s="122"/>
      <c r="H14" s="122"/>
      <c r="I14" s="105"/>
    </row>
    <row r="15" spans="1:9" s="3" customFormat="1">
      <c r="A15" s="112"/>
      <c r="B15" s="117" t="s">
        <v>58</v>
      </c>
      <c r="C15" s="125"/>
      <c r="D15" s="125"/>
      <c r="E15" s="114"/>
      <c r="F15" s="2"/>
      <c r="G15" s="105"/>
      <c r="H15" s="105"/>
      <c r="I15" s="105"/>
    </row>
    <row r="16" spans="1:9" s="3" customFormat="1">
      <c r="A16" s="112"/>
      <c r="B16" s="120" t="s">
        <v>6</v>
      </c>
      <c r="C16" s="125"/>
      <c r="D16" s="125"/>
      <c r="E16" s="114">
        <f t="shared" ref="E16:E72" si="5">D16+C16</f>
        <v>0</v>
      </c>
      <c r="F16" s="122" t="e">
        <f ca="1">C16/OFFSET(C16,4,0)</f>
        <v>#DIV/0!</v>
      </c>
      <c r="G16" s="122" t="e">
        <f t="shared" ref="G16:H16" ca="1" si="6">D16/OFFSET(D16,4,0)</f>
        <v>#DIV/0!</v>
      </c>
      <c r="H16" s="122" t="e">
        <f t="shared" ca="1" si="6"/>
        <v>#DIV/0!</v>
      </c>
      <c r="I16" s="105"/>
    </row>
    <row r="17" spans="1:9" s="3" customFormat="1">
      <c r="A17" s="112"/>
      <c r="B17" s="120" t="s">
        <v>7</v>
      </c>
      <c r="C17" s="125"/>
      <c r="D17" s="125"/>
      <c r="E17" s="114">
        <f t="shared" si="5"/>
        <v>0</v>
      </c>
      <c r="F17" s="122" t="e">
        <f ca="1">C17/OFFSET(C17,3,0)</f>
        <v>#DIV/0!</v>
      </c>
      <c r="G17" s="122" t="e">
        <f t="shared" ref="G17:H17" ca="1" si="7">D17/OFFSET(D17,3,0)</f>
        <v>#DIV/0!</v>
      </c>
      <c r="H17" s="122" t="e">
        <f t="shared" ca="1" si="7"/>
        <v>#DIV/0!</v>
      </c>
      <c r="I17" s="105"/>
    </row>
    <row r="18" spans="1:9" s="3" customFormat="1" ht="15.6">
      <c r="A18" s="112"/>
      <c r="B18" s="120" t="s">
        <v>8</v>
      </c>
      <c r="C18" s="125"/>
      <c r="D18" s="125"/>
      <c r="E18" s="114">
        <f t="shared" si="5"/>
        <v>0</v>
      </c>
      <c r="F18" s="122" t="e">
        <f ca="1">C18/OFFSET(C18,2,0)</f>
        <v>#DIV/0!</v>
      </c>
      <c r="G18" s="122" t="e">
        <f t="shared" ref="G18:H18" ca="1" si="8">D18/OFFSET(D18,2,0)</f>
        <v>#DIV/0!</v>
      </c>
      <c r="H18" s="122" t="e">
        <f t="shared" ca="1" si="8"/>
        <v>#DIV/0!</v>
      </c>
      <c r="I18" s="126"/>
    </row>
    <row r="19" spans="1:9" s="3" customFormat="1">
      <c r="A19" s="112"/>
      <c r="B19" s="120" t="s">
        <v>9</v>
      </c>
      <c r="C19" s="125"/>
      <c r="D19" s="125"/>
      <c r="E19" s="114">
        <f t="shared" si="5"/>
        <v>0</v>
      </c>
      <c r="F19" s="122" t="e">
        <f ca="1">C19/OFFSET(C19,1,0)</f>
        <v>#DIV/0!</v>
      </c>
      <c r="G19" s="122" t="e">
        <f t="shared" ref="G19:H19" ca="1" si="9">D19/OFFSET(D19,1,0)</f>
        <v>#DIV/0!</v>
      </c>
      <c r="H19" s="127" t="e">
        <f t="shared" ca="1" si="9"/>
        <v>#DIV/0!</v>
      </c>
      <c r="I19" s="105"/>
    </row>
    <row r="20" spans="1:9" s="3" customFormat="1">
      <c r="A20" s="112" t="s">
        <v>12</v>
      </c>
      <c r="B20" s="123" t="s">
        <v>13</v>
      </c>
      <c r="C20" s="114">
        <f>SUM(C16:C19)</f>
        <v>0</v>
      </c>
      <c r="D20" s="114">
        <f>SUM(D16:D19)</f>
        <v>0</v>
      </c>
      <c r="E20" s="114">
        <f t="shared" si="5"/>
        <v>0</v>
      </c>
      <c r="F20" s="122"/>
      <c r="G20" s="122"/>
      <c r="H20" s="122"/>
      <c r="I20" s="105"/>
    </row>
    <row r="21" spans="1:9" s="3" customFormat="1">
      <c r="A21" s="112"/>
      <c r="B21" s="117" t="s">
        <v>59</v>
      </c>
      <c r="C21" s="125"/>
      <c r="D21" s="125"/>
      <c r="E21" s="114"/>
      <c r="F21" s="2"/>
      <c r="G21" s="105"/>
      <c r="H21" s="105"/>
      <c r="I21" s="105"/>
    </row>
    <row r="22" spans="1:9" s="3" customFormat="1" ht="15.6">
      <c r="A22" s="112"/>
      <c r="B22" s="120" t="s">
        <v>6</v>
      </c>
      <c r="C22" s="128"/>
      <c r="D22" s="128"/>
      <c r="E22" s="114">
        <f t="shared" si="5"/>
        <v>0</v>
      </c>
      <c r="F22" s="122" t="e">
        <f ca="1">C22/OFFSET(C22,4,0)</f>
        <v>#DIV/0!</v>
      </c>
      <c r="G22" s="122" t="e">
        <f t="shared" ref="G22:H22" ca="1" si="10">D22/OFFSET(D22,4,0)</f>
        <v>#DIV/0!</v>
      </c>
      <c r="H22" s="122" t="e">
        <f t="shared" ca="1" si="10"/>
        <v>#DIV/0!</v>
      </c>
      <c r="I22" s="126"/>
    </row>
    <row r="23" spans="1:9" s="3" customFormat="1">
      <c r="A23" s="112"/>
      <c r="B23" s="120" t="s">
        <v>7</v>
      </c>
      <c r="C23" s="128"/>
      <c r="D23" s="128"/>
      <c r="E23" s="114">
        <f t="shared" si="5"/>
        <v>0</v>
      </c>
      <c r="F23" s="122" t="e">
        <f ca="1">C23/OFFSET(C23,3,0)</f>
        <v>#DIV/0!</v>
      </c>
      <c r="G23" s="122" t="e">
        <f t="shared" ref="G23:H23" ca="1" si="11">D23/OFFSET(D23,3,0)</f>
        <v>#DIV/0!</v>
      </c>
      <c r="H23" s="122" t="e">
        <f t="shared" ca="1" si="11"/>
        <v>#DIV/0!</v>
      </c>
      <c r="I23" s="105"/>
    </row>
    <row r="24" spans="1:9" s="3" customFormat="1">
      <c r="A24" s="112"/>
      <c r="B24" s="120" t="s">
        <v>8</v>
      </c>
      <c r="C24" s="128"/>
      <c r="D24" s="128"/>
      <c r="E24" s="114">
        <f t="shared" si="5"/>
        <v>0</v>
      </c>
      <c r="F24" s="122" t="e">
        <f ca="1">C24/OFFSET(C24,2,0)</f>
        <v>#DIV/0!</v>
      </c>
      <c r="G24" s="122" t="e">
        <f t="shared" ref="G24:H24" ca="1" si="12">D24/OFFSET(D24,2,0)</f>
        <v>#DIV/0!</v>
      </c>
      <c r="H24" s="122" t="e">
        <f t="shared" ca="1" si="12"/>
        <v>#DIV/0!</v>
      </c>
      <c r="I24" s="105"/>
    </row>
    <row r="25" spans="1:9" s="3" customFormat="1">
      <c r="A25" s="112"/>
      <c r="B25" s="120" t="s">
        <v>9</v>
      </c>
      <c r="C25" s="128"/>
      <c r="D25" s="128"/>
      <c r="E25" s="114">
        <f t="shared" si="5"/>
        <v>0</v>
      </c>
      <c r="F25" s="122" t="e">
        <f ca="1">C25/OFFSET(C25,1,0)</f>
        <v>#DIV/0!</v>
      </c>
      <c r="G25" s="122" t="e">
        <f t="shared" ref="G25:H25" ca="1" si="13">D25/OFFSET(D25,1,0)</f>
        <v>#DIV/0!</v>
      </c>
      <c r="H25" s="127" t="e">
        <f t="shared" ca="1" si="13"/>
        <v>#DIV/0!</v>
      </c>
      <c r="I25" s="105"/>
    </row>
    <row r="26" spans="1:9" s="3" customFormat="1">
      <c r="A26" s="112" t="s">
        <v>14</v>
      </c>
      <c r="B26" s="123" t="s">
        <v>15</v>
      </c>
      <c r="C26" s="114">
        <f>SUM(C22:C25)</f>
        <v>0</v>
      </c>
      <c r="D26" s="114">
        <f>SUM(D22:D25)</f>
        <v>0</v>
      </c>
      <c r="E26" s="114">
        <f t="shared" si="5"/>
        <v>0</v>
      </c>
      <c r="F26" s="122"/>
      <c r="G26" s="122"/>
      <c r="H26" s="122"/>
      <c r="I26" s="105"/>
    </row>
    <row r="27" spans="1:9" s="3" customFormat="1">
      <c r="A27" s="112"/>
      <c r="B27" s="117" t="s">
        <v>16</v>
      </c>
      <c r="C27" s="125"/>
      <c r="D27" s="125"/>
      <c r="E27" s="114"/>
      <c r="F27" s="2"/>
      <c r="G27" s="105"/>
      <c r="H27" s="105"/>
      <c r="I27" s="105"/>
    </row>
    <row r="28" spans="1:9" s="3" customFormat="1">
      <c r="A28" s="112"/>
      <c r="B28" s="120" t="s">
        <v>6</v>
      </c>
      <c r="C28" s="125"/>
      <c r="D28" s="125"/>
      <c r="E28" s="114">
        <f t="shared" si="5"/>
        <v>0</v>
      </c>
      <c r="F28" s="122" t="e">
        <f ca="1">C28/OFFSET(C28,4,0)</f>
        <v>#DIV/0!</v>
      </c>
      <c r="G28" s="122" t="e">
        <f t="shared" ref="G28:H28" ca="1" si="14">D28/OFFSET(D28,4,0)</f>
        <v>#DIV/0!</v>
      </c>
      <c r="H28" s="122" t="e">
        <f t="shared" ca="1" si="14"/>
        <v>#DIV/0!</v>
      </c>
      <c r="I28" s="105"/>
    </row>
    <row r="29" spans="1:9" s="3" customFormat="1" ht="15.6">
      <c r="A29" s="112"/>
      <c r="B29" s="120" t="s">
        <v>7</v>
      </c>
      <c r="C29" s="125"/>
      <c r="D29" s="125"/>
      <c r="E29" s="114">
        <f t="shared" si="5"/>
        <v>0</v>
      </c>
      <c r="F29" s="122" t="e">
        <f ca="1">C29/OFFSET(C29,3,0)</f>
        <v>#DIV/0!</v>
      </c>
      <c r="G29" s="122" t="e">
        <f t="shared" ref="G29:H29" ca="1" si="15">D29/OFFSET(D29,3,0)</f>
        <v>#DIV/0!</v>
      </c>
      <c r="H29" s="122" t="e">
        <f t="shared" ca="1" si="15"/>
        <v>#DIV/0!</v>
      </c>
      <c r="I29" s="103"/>
    </row>
    <row r="30" spans="1:9" s="3" customFormat="1">
      <c r="A30" s="112"/>
      <c r="B30" s="120" t="s">
        <v>8</v>
      </c>
      <c r="C30" s="125"/>
      <c r="D30" s="125"/>
      <c r="E30" s="114">
        <f t="shared" si="5"/>
        <v>0</v>
      </c>
      <c r="F30" s="122" t="e">
        <f ca="1">C30/OFFSET(C30,2,0)</f>
        <v>#DIV/0!</v>
      </c>
      <c r="G30" s="122" t="e">
        <f t="shared" ref="G30:H30" ca="1" si="16">D30/OFFSET(D30,2,0)</f>
        <v>#DIV/0!</v>
      </c>
      <c r="H30" s="122" t="e">
        <f t="shared" ca="1" si="16"/>
        <v>#DIV/0!</v>
      </c>
      <c r="I30" s="105"/>
    </row>
    <row r="31" spans="1:9" s="3" customFormat="1" ht="15.6">
      <c r="A31" s="112"/>
      <c r="B31" s="120" t="s">
        <v>9</v>
      </c>
      <c r="C31" s="125"/>
      <c r="D31" s="125"/>
      <c r="E31" s="114">
        <f t="shared" si="5"/>
        <v>0</v>
      </c>
      <c r="F31" s="122" t="e">
        <f ca="1">C31/OFFSET(C31,1,0)</f>
        <v>#DIV/0!</v>
      </c>
      <c r="G31" s="122" t="e">
        <f t="shared" ref="G31:H31" ca="1" si="17">D31/OFFSET(D31,1,0)</f>
        <v>#DIV/0!</v>
      </c>
      <c r="H31" s="127" t="e">
        <f t="shared" ca="1" si="17"/>
        <v>#DIV/0!</v>
      </c>
      <c r="I31" s="103"/>
    </row>
    <row r="32" spans="1:9" s="3" customFormat="1">
      <c r="A32" s="112" t="s">
        <v>17</v>
      </c>
      <c r="B32" s="123" t="s">
        <v>18</v>
      </c>
      <c r="C32" s="114">
        <f>SUM(C28:C31)</f>
        <v>0</v>
      </c>
      <c r="D32" s="114">
        <f>SUM(D28:D31)</f>
        <v>0</v>
      </c>
      <c r="E32" s="114">
        <f t="shared" si="5"/>
        <v>0</v>
      </c>
      <c r="F32" s="2"/>
      <c r="G32" s="105"/>
      <c r="H32" s="105"/>
      <c r="I32" s="105"/>
    </row>
    <row r="33" spans="1:9" s="3" customFormat="1">
      <c r="A33" s="112" t="s">
        <v>19</v>
      </c>
      <c r="B33" s="129" t="s">
        <v>54</v>
      </c>
      <c r="C33" s="111">
        <f>C14+C20+C26+C32</f>
        <v>0</v>
      </c>
      <c r="D33" s="111">
        <f>D14+D20+D26+D32</f>
        <v>0</v>
      </c>
      <c r="E33" s="114">
        <f t="shared" si="5"/>
        <v>0</v>
      </c>
      <c r="F33" s="101"/>
      <c r="G33" s="105"/>
      <c r="H33" s="105"/>
      <c r="I33" s="105"/>
    </row>
    <row r="34" spans="1:9" s="3" customFormat="1" ht="15.6">
      <c r="A34" s="130" t="s">
        <v>20</v>
      </c>
      <c r="B34" s="131" t="s">
        <v>21</v>
      </c>
      <c r="C34" s="132"/>
      <c r="D34" s="132"/>
      <c r="E34" s="114">
        <f t="shared" si="5"/>
        <v>0</v>
      </c>
      <c r="F34" s="101"/>
      <c r="G34" s="115"/>
      <c r="H34" s="133"/>
      <c r="I34" s="115"/>
    </row>
    <row r="35" spans="1:9" s="3" customFormat="1" ht="15.6">
      <c r="A35" s="112" t="s">
        <v>22</v>
      </c>
      <c r="B35" s="110" t="s">
        <v>23</v>
      </c>
      <c r="C35" s="111">
        <f>C33-C34</f>
        <v>0</v>
      </c>
      <c r="D35" s="111">
        <f>D33-D34</f>
        <v>0</v>
      </c>
      <c r="E35" s="114">
        <f t="shared" si="5"/>
        <v>0</v>
      </c>
      <c r="F35" s="101"/>
      <c r="G35" s="134"/>
      <c r="H35" s="135"/>
      <c r="I35" s="134"/>
    </row>
    <row r="36" spans="1:9" s="3" customFormat="1" ht="16.2" thickBot="1">
      <c r="A36" s="136"/>
      <c r="B36" s="137"/>
      <c r="C36" s="125"/>
      <c r="D36" s="125"/>
      <c r="E36" s="114"/>
      <c r="F36" s="101"/>
      <c r="G36" s="126"/>
      <c r="H36" s="103"/>
      <c r="I36" s="115"/>
    </row>
    <row r="37" spans="1:9" s="3" customFormat="1" ht="13.8" thickTop="1">
      <c r="A37" s="138"/>
      <c r="B37" s="139"/>
      <c r="C37" s="125"/>
      <c r="D37" s="125"/>
      <c r="E37" s="114"/>
      <c r="F37" s="2"/>
      <c r="G37" s="105"/>
      <c r="H37" s="105"/>
      <c r="I37" s="105"/>
    </row>
    <row r="38" spans="1:9" s="3" customFormat="1" ht="15.6">
      <c r="A38" s="112"/>
      <c r="B38" s="110" t="s">
        <v>24</v>
      </c>
      <c r="C38" s="125"/>
      <c r="D38" s="125"/>
      <c r="E38" s="114"/>
      <c r="F38" s="101"/>
      <c r="G38" s="103"/>
      <c r="H38" s="115"/>
      <c r="I38" s="115"/>
    </row>
    <row r="39" spans="1:9" s="3" customFormat="1">
      <c r="A39" s="112"/>
      <c r="B39" s="120" t="s">
        <v>6</v>
      </c>
      <c r="C39" s="140"/>
      <c r="D39" s="140"/>
      <c r="E39" s="114">
        <f t="shared" si="5"/>
        <v>0</v>
      </c>
      <c r="F39" s="122" t="e">
        <f ca="1">C39/OFFSET(C39,4,0)</f>
        <v>#DIV/0!</v>
      </c>
      <c r="G39" s="122" t="e">
        <f t="shared" ref="G39:H39" ca="1" si="18">D39/OFFSET(D39,4,0)</f>
        <v>#DIV/0!</v>
      </c>
      <c r="H39" s="122" t="e">
        <f t="shared" ca="1" si="18"/>
        <v>#DIV/0!</v>
      </c>
      <c r="I39" s="105"/>
    </row>
    <row r="40" spans="1:9" s="3" customFormat="1">
      <c r="A40" s="112"/>
      <c r="B40" s="120" t="s">
        <v>7</v>
      </c>
      <c r="C40" s="140"/>
      <c r="D40" s="140"/>
      <c r="E40" s="114">
        <f t="shared" si="5"/>
        <v>0</v>
      </c>
      <c r="F40" s="122" t="e">
        <f ca="1">C40/OFFSET(C40,3,0)</f>
        <v>#DIV/0!</v>
      </c>
      <c r="G40" s="122" t="e">
        <f t="shared" ref="G40:H40" ca="1" si="19">D40/OFFSET(D40,3,0)</f>
        <v>#DIV/0!</v>
      </c>
      <c r="H40" s="122" t="e">
        <f t="shared" ca="1" si="19"/>
        <v>#DIV/0!</v>
      </c>
      <c r="I40" s="105"/>
    </row>
    <row r="41" spans="1:9" s="3" customFormat="1">
      <c r="A41" s="112"/>
      <c r="B41" s="120" t="s">
        <v>8</v>
      </c>
      <c r="C41" s="140"/>
      <c r="D41" s="140"/>
      <c r="E41" s="114">
        <f t="shared" si="5"/>
        <v>0</v>
      </c>
      <c r="F41" s="122" t="e">
        <f ca="1">C41/OFFSET(C41,2,0)</f>
        <v>#DIV/0!</v>
      </c>
      <c r="G41" s="122" t="e">
        <f t="shared" ref="G41:H41" ca="1" si="20">D41/OFFSET(D41,2,0)</f>
        <v>#DIV/0!</v>
      </c>
      <c r="H41" s="122" t="e">
        <f t="shared" ca="1" si="20"/>
        <v>#DIV/0!</v>
      </c>
      <c r="I41" s="105"/>
    </row>
    <row r="42" spans="1:9" s="3" customFormat="1">
      <c r="A42" s="112"/>
      <c r="B42" s="120" t="s">
        <v>9</v>
      </c>
      <c r="C42" s="140"/>
      <c r="D42" s="140"/>
      <c r="E42" s="114">
        <f t="shared" si="5"/>
        <v>0</v>
      </c>
      <c r="F42" s="122" t="e">
        <f ca="1">C42/OFFSET(C42,1,0)</f>
        <v>#DIV/0!</v>
      </c>
      <c r="G42" s="122" t="e">
        <f t="shared" ref="G42:H42" ca="1" si="21">D42/OFFSET(D42,1,0)</f>
        <v>#DIV/0!</v>
      </c>
      <c r="H42" s="127" t="e">
        <f t="shared" ca="1" si="21"/>
        <v>#DIV/0!</v>
      </c>
      <c r="I42" s="105"/>
    </row>
    <row r="43" spans="1:9" s="3" customFormat="1">
      <c r="A43" s="112" t="s">
        <v>25</v>
      </c>
      <c r="B43" s="123" t="s">
        <v>26</v>
      </c>
      <c r="C43" s="111">
        <f>SUM(C39:C42)</f>
        <v>0</v>
      </c>
      <c r="D43" s="111">
        <f>SUM(D39:D42)</f>
        <v>0</v>
      </c>
      <c r="E43" s="114">
        <f t="shared" si="5"/>
        <v>0</v>
      </c>
      <c r="F43" s="122"/>
      <c r="G43" s="122"/>
      <c r="H43" s="122"/>
      <c r="I43" s="105"/>
    </row>
    <row r="44" spans="1:9" s="3" customFormat="1">
      <c r="A44" s="112"/>
      <c r="B44" s="110"/>
      <c r="C44" s="125"/>
      <c r="D44" s="125"/>
      <c r="E44" s="114"/>
      <c r="F44" s="2"/>
      <c r="G44" s="105"/>
      <c r="H44" s="105"/>
      <c r="I44" s="105"/>
    </row>
    <row r="45" spans="1:9" s="3" customFormat="1">
      <c r="A45" s="112"/>
      <c r="B45" s="110" t="s">
        <v>60</v>
      </c>
      <c r="C45" s="125"/>
      <c r="D45" s="125"/>
      <c r="E45" s="114"/>
      <c r="F45" s="2"/>
      <c r="G45" s="105"/>
      <c r="H45" s="105"/>
      <c r="I45" s="105"/>
    </row>
    <row r="46" spans="1:9" s="3" customFormat="1">
      <c r="A46" s="112"/>
      <c r="B46" s="120" t="s">
        <v>6</v>
      </c>
      <c r="C46" s="141"/>
      <c r="D46" s="141"/>
      <c r="E46" s="114">
        <f t="shared" si="5"/>
        <v>0</v>
      </c>
      <c r="F46" s="122" t="e">
        <f ca="1">C46/OFFSET(C46,4,0)</f>
        <v>#DIV/0!</v>
      </c>
      <c r="G46" s="122" t="e">
        <f t="shared" ref="G46:H46" ca="1" si="22">D46/OFFSET(D46,4,0)</f>
        <v>#DIV/0!</v>
      </c>
      <c r="H46" s="122" t="e">
        <f t="shared" ca="1" si="22"/>
        <v>#DIV/0!</v>
      </c>
      <c r="I46" s="105"/>
    </row>
    <row r="47" spans="1:9" s="3" customFormat="1">
      <c r="A47" s="112"/>
      <c r="B47" s="120" t="s">
        <v>7</v>
      </c>
      <c r="C47" s="141"/>
      <c r="D47" s="141"/>
      <c r="E47" s="114">
        <f t="shared" si="5"/>
        <v>0</v>
      </c>
      <c r="F47" s="122" t="e">
        <f ca="1">C47/OFFSET(C47,3,0)</f>
        <v>#DIV/0!</v>
      </c>
      <c r="G47" s="122" t="e">
        <f t="shared" ref="G47:H47" ca="1" si="23">D47/OFFSET(D47,3,0)</f>
        <v>#DIV/0!</v>
      </c>
      <c r="H47" s="122" t="e">
        <f t="shared" ca="1" si="23"/>
        <v>#DIV/0!</v>
      </c>
      <c r="I47" s="105"/>
    </row>
    <row r="48" spans="1:9" s="3" customFormat="1">
      <c r="A48" s="112"/>
      <c r="B48" s="120" t="s">
        <v>8</v>
      </c>
      <c r="C48" s="141"/>
      <c r="D48" s="141"/>
      <c r="E48" s="114">
        <f t="shared" si="5"/>
        <v>0</v>
      </c>
      <c r="F48" s="122" t="e">
        <f ca="1">C48/OFFSET(C48,2,0)</f>
        <v>#DIV/0!</v>
      </c>
      <c r="G48" s="122" t="e">
        <f t="shared" ref="G48:H48" ca="1" si="24">D48/OFFSET(D48,2,0)</f>
        <v>#DIV/0!</v>
      </c>
      <c r="H48" s="122" t="e">
        <f t="shared" ca="1" si="24"/>
        <v>#DIV/0!</v>
      </c>
      <c r="I48" s="105"/>
    </row>
    <row r="49" spans="1:9" s="3" customFormat="1" ht="14.4">
      <c r="A49" s="112"/>
      <c r="B49" s="120" t="s">
        <v>9</v>
      </c>
      <c r="C49" s="141"/>
      <c r="D49" s="141"/>
      <c r="E49" s="114">
        <f t="shared" si="5"/>
        <v>0</v>
      </c>
      <c r="F49" s="122" t="e">
        <f ca="1">C49/OFFSET(C49,1,0)</f>
        <v>#DIV/0!</v>
      </c>
      <c r="G49" s="122" t="e">
        <f t="shared" ref="G49:H49" ca="1" si="25">D49/OFFSET(D49,1,0)</f>
        <v>#DIV/0!</v>
      </c>
      <c r="H49" s="127" t="e">
        <f t="shared" ca="1" si="25"/>
        <v>#DIV/0!</v>
      </c>
      <c r="I49" s="142"/>
    </row>
    <row r="50" spans="1:9" s="3" customFormat="1">
      <c r="A50" s="112" t="s">
        <v>27</v>
      </c>
      <c r="B50" s="110" t="s">
        <v>28</v>
      </c>
      <c r="C50" s="111">
        <f>SUM(C46:C49)</f>
        <v>0</v>
      </c>
      <c r="D50" s="111">
        <f>SUM(D46:D49)</f>
        <v>0</v>
      </c>
      <c r="E50" s="114">
        <f t="shared" si="5"/>
        <v>0</v>
      </c>
      <c r="F50" s="56"/>
      <c r="G50" s="56"/>
      <c r="H50" s="56"/>
      <c r="I50" s="105"/>
    </row>
    <row r="51" spans="1:9" s="3" customFormat="1" ht="14.4">
      <c r="A51" s="112"/>
      <c r="B51" s="110"/>
      <c r="C51" s="125"/>
      <c r="D51" s="125"/>
      <c r="E51" s="114"/>
      <c r="F51" s="101"/>
      <c r="G51" s="142"/>
      <c r="H51" s="143"/>
      <c r="I51" s="144"/>
    </row>
    <row r="52" spans="1:9" s="3" customFormat="1" ht="15.6">
      <c r="A52" s="112"/>
      <c r="B52" s="110" t="s">
        <v>61</v>
      </c>
      <c r="C52" s="125"/>
      <c r="D52" s="125"/>
      <c r="E52" s="114"/>
      <c r="F52" s="2"/>
      <c r="G52" s="145"/>
      <c r="H52" s="144"/>
      <c r="I52" s="146"/>
    </row>
    <row r="53" spans="1:9" s="3" customFormat="1" ht="14.4">
      <c r="A53" s="112"/>
      <c r="B53" s="120" t="s">
        <v>6</v>
      </c>
      <c r="C53" s="147"/>
      <c r="D53" s="147"/>
      <c r="E53" s="114">
        <f t="shared" si="5"/>
        <v>0</v>
      </c>
      <c r="F53" s="122" t="e">
        <f ca="1">C53/OFFSET(C53,4,0)</f>
        <v>#DIV/0!</v>
      </c>
      <c r="G53" s="122" t="e">
        <f t="shared" ref="G53:H53" ca="1" si="26">D53/OFFSET(D53,4,0)</f>
        <v>#DIV/0!</v>
      </c>
      <c r="H53" s="122" t="e">
        <f t="shared" ca="1" si="26"/>
        <v>#DIV/0!</v>
      </c>
      <c r="I53" s="142"/>
    </row>
    <row r="54" spans="1:9" s="3" customFormat="1">
      <c r="A54" s="112"/>
      <c r="B54" s="120" t="s">
        <v>7</v>
      </c>
      <c r="C54" s="125"/>
      <c r="D54" s="125"/>
      <c r="E54" s="114">
        <f t="shared" si="5"/>
        <v>0</v>
      </c>
      <c r="F54" s="122" t="e">
        <f ca="1">C54/OFFSET(C54,3,0)</f>
        <v>#DIV/0!</v>
      </c>
      <c r="G54" s="122" t="e">
        <f t="shared" ref="G54:H54" ca="1" si="27">D54/OFFSET(D54,3,0)</f>
        <v>#DIV/0!</v>
      </c>
      <c r="H54" s="122" t="e">
        <f t="shared" ca="1" si="27"/>
        <v>#DIV/0!</v>
      </c>
      <c r="I54" s="105"/>
    </row>
    <row r="55" spans="1:9" s="3" customFormat="1">
      <c r="A55" s="112"/>
      <c r="B55" s="120" t="s">
        <v>8</v>
      </c>
      <c r="C55" s="125"/>
      <c r="D55" s="125"/>
      <c r="E55" s="114">
        <f t="shared" si="5"/>
        <v>0</v>
      </c>
      <c r="F55" s="122" t="e">
        <f ca="1">C55/OFFSET(C55,2,0)</f>
        <v>#DIV/0!</v>
      </c>
      <c r="G55" s="122" t="e">
        <f t="shared" ref="G55:H55" ca="1" si="28">D55/OFFSET(D55,2,0)</f>
        <v>#DIV/0!</v>
      </c>
      <c r="H55" s="122" t="e">
        <f t="shared" ca="1" si="28"/>
        <v>#DIV/0!</v>
      </c>
      <c r="I55" s="148"/>
    </row>
    <row r="56" spans="1:9" s="3" customFormat="1">
      <c r="A56" s="112"/>
      <c r="B56" s="120" t="s">
        <v>9</v>
      </c>
      <c r="C56" s="149"/>
      <c r="D56" s="149"/>
      <c r="E56" s="114">
        <f t="shared" si="5"/>
        <v>0</v>
      </c>
      <c r="F56" s="122" t="e">
        <f ca="1">C56/OFFSET(C56,1,0)</f>
        <v>#DIV/0!</v>
      </c>
      <c r="G56" s="122" t="e">
        <f t="shared" ref="G56:H56" ca="1" si="29">D56/OFFSET(D56,1,0)</f>
        <v>#DIV/0!</v>
      </c>
      <c r="H56" s="127" t="e">
        <f t="shared" ca="1" si="29"/>
        <v>#DIV/0!</v>
      </c>
      <c r="I56" s="105"/>
    </row>
    <row r="57" spans="1:9" s="3" customFormat="1">
      <c r="A57" s="112" t="s">
        <v>29</v>
      </c>
      <c r="B57" s="110" t="s">
        <v>30</v>
      </c>
      <c r="C57" s="111">
        <f>SUM(C53:C56)</f>
        <v>0</v>
      </c>
      <c r="D57" s="111">
        <f>SUM(D53:D56)</f>
        <v>0</v>
      </c>
      <c r="E57" s="114">
        <f t="shared" si="5"/>
        <v>0</v>
      </c>
      <c r="F57" s="56"/>
      <c r="G57" s="56"/>
      <c r="H57" s="56"/>
      <c r="I57" s="105"/>
    </row>
    <row r="58" spans="1:9" s="3" customFormat="1">
      <c r="A58" s="112"/>
      <c r="B58" s="110"/>
      <c r="C58" s="125"/>
      <c r="D58" s="125"/>
      <c r="E58" s="114"/>
      <c r="F58" s="2"/>
      <c r="G58" s="105"/>
      <c r="H58" s="105"/>
      <c r="I58" s="105"/>
    </row>
    <row r="59" spans="1:9" s="3" customFormat="1">
      <c r="A59" s="150" t="s">
        <v>72</v>
      </c>
      <c r="B59" s="110" t="s">
        <v>31</v>
      </c>
      <c r="C59" s="151"/>
      <c r="D59" s="151"/>
      <c r="E59" s="114">
        <f t="shared" si="5"/>
        <v>0</v>
      </c>
      <c r="F59" s="2"/>
      <c r="G59" s="105"/>
      <c r="H59" s="105"/>
      <c r="I59" s="105"/>
    </row>
    <row r="60" spans="1:9" s="3" customFormat="1">
      <c r="A60" s="150" t="s">
        <v>73</v>
      </c>
      <c r="B60" s="152" t="s">
        <v>71</v>
      </c>
      <c r="C60" s="153"/>
      <c r="D60" s="153"/>
      <c r="E60" s="114">
        <f t="shared" si="5"/>
        <v>0</v>
      </c>
      <c r="F60" s="2"/>
      <c r="G60" s="105"/>
      <c r="H60" s="105"/>
      <c r="I60" s="105"/>
    </row>
    <row r="61" spans="1:9" s="3" customFormat="1" ht="14.4">
      <c r="A61" s="112"/>
      <c r="B61" s="110" t="s">
        <v>32</v>
      </c>
      <c r="C61" s="125"/>
      <c r="D61" s="125"/>
      <c r="E61" s="114"/>
      <c r="F61" s="2"/>
      <c r="G61" s="105"/>
      <c r="H61" s="143"/>
      <c r="I61" s="142"/>
    </row>
    <row r="62" spans="1:9" s="3" customFormat="1" ht="14.4">
      <c r="A62" s="112" t="s">
        <v>33</v>
      </c>
      <c r="B62" s="154" t="s">
        <v>34</v>
      </c>
      <c r="C62" s="155"/>
      <c r="D62" s="155"/>
      <c r="E62" s="114">
        <f t="shared" si="5"/>
        <v>0</v>
      </c>
      <c r="F62" s="122" t="e">
        <f ca="1">C62/OFFSET(C62,4,0)</f>
        <v>#DIV/0!</v>
      </c>
      <c r="G62" s="122" t="e">
        <f t="shared" ref="G62:H62" ca="1" si="30">D62/OFFSET(D62,4,0)</f>
        <v>#DIV/0!</v>
      </c>
      <c r="H62" s="122" t="e">
        <f t="shared" ca="1" si="30"/>
        <v>#DIV/0!</v>
      </c>
      <c r="I62" s="145"/>
    </row>
    <row r="63" spans="1:9" s="3" customFormat="1">
      <c r="A63" s="112" t="s">
        <v>35</v>
      </c>
      <c r="B63" s="154" t="s">
        <v>36</v>
      </c>
      <c r="C63" s="155"/>
      <c r="D63" s="155"/>
      <c r="E63" s="114">
        <f t="shared" si="5"/>
        <v>0</v>
      </c>
      <c r="F63" s="122" t="e">
        <f ca="1">C63/OFFSET(C63,3,0)</f>
        <v>#DIV/0!</v>
      </c>
      <c r="G63" s="122" t="e">
        <f t="shared" ref="G63:H63" ca="1" si="31">D63/OFFSET(D63,3,0)</f>
        <v>#DIV/0!</v>
      </c>
      <c r="H63" s="122" t="e">
        <f t="shared" ca="1" si="31"/>
        <v>#DIV/0!</v>
      </c>
      <c r="I63" s="105"/>
    </row>
    <row r="64" spans="1:9" s="3" customFormat="1">
      <c r="A64" s="112" t="s">
        <v>37</v>
      </c>
      <c r="B64" s="154" t="s">
        <v>38</v>
      </c>
      <c r="C64" s="155"/>
      <c r="D64" s="155"/>
      <c r="E64" s="114">
        <f t="shared" si="5"/>
        <v>0</v>
      </c>
      <c r="F64" s="122" t="e">
        <f ca="1">C64/OFFSET(C64,2,0)</f>
        <v>#DIV/0!</v>
      </c>
      <c r="G64" s="122" t="e">
        <f t="shared" ref="G64:H64" ca="1" si="32">D64/OFFSET(D64,2,0)</f>
        <v>#DIV/0!</v>
      </c>
      <c r="H64" s="122" t="e">
        <f t="shared" ca="1" si="32"/>
        <v>#DIV/0!</v>
      </c>
    </row>
    <row r="65" spans="1:9" s="3" customFormat="1">
      <c r="A65" s="112" t="s">
        <v>39</v>
      </c>
      <c r="B65" s="154" t="s">
        <v>40</v>
      </c>
      <c r="C65" s="155"/>
      <c r="D65" s="155"/>
      <c r="E65" s="114">
        <f t="shared" si="5"/>
        <v>0</v>
      </c>
      <c r="F65" s="122" t="e">
        <f ca="1">C65/OFFSET(C65,1,0)</f>
        <v>#DIV/0!</v>
      </c>
      <c r="G65" s="122" t="e">
        <f t="shared" ref="G65:H65" ca="1" si="33">D65/OFFSET(D65,1,0)</f>
        <v>#DIV/0!</v>
      </c>
      <c r="H65" s="127" t="e">
        <f t="shared" ca="1" si="33"/>
        <v>#DIV/0!</v>
      </c>
    </row>
    <row r="66" spans="1:9" s="3" customFormat="1">
      <c r="A66" s="112" t="s">
        <v>41</v>
      </c>
      <c r="B66" s="129" t="s">
        <v>55</v>
      </c>
      <c r="C66" s="111">
        <f>SUM(C62:C65)</f>
        <v>0</v>
      </c>
      <c r="D66" s="111">
        <f>SUM(D62:D65)</f>
        <v>0</v>
      </c>
      <c r="E66" s="114">
        <f t="shared" si="5"/>
        <v>0</v>
      </c>
      <c r="F66" s="122" t="e">
        <f>C66/C33</f>
        <v>#DIV/0!</v>
      </c>
      <c r="G66" s="122" t="e">
        <f t="shared" ref="G66:H66" si="34">D66/D33</f>
        <v>#DIV/0!</v>
      </c>
      <c r="H66" s="122" t="e">
        <f t="shared" si="34"/>
        <v>#DIV/0!</v>
      </c>
    </row>
    <row r="67" spans="1:9" s="3" customFormat="1">
      <c r="A67" s="130" t="s">
        <v>42</v>
      </c>
      <c r="B67" s="131" t="s">
        <v>21</v>
      </c>
      <c r="C67" s="132"/>
      <c r="D67" s="132"/>
      <c r="E67" s="114">
        <f t="shared" si="5"/>
        <v>0</v>
      </c>
      <c r="F67" s="2"/>
      <c r="G67" s="105"/>
      <c r="H67" s="105"/>
    </row>
    <row r="68" spans="1:9" s="3" customFormat="1" ht="14.4">
      <c r="A68" s="112" t="s">
        <v>43</v>
      </c>
      <c r="B68" s="110" t="s">
        <v>44</v>
      </c>
      <c r="C68" s="111">
        <f>C66-C67</f>
        <v>0</v>
      </c>
      <c r="D68" s="111">
        <f>D66-D67</f>
        <v>0</v>
      </c>
      <c r="E68" s="114">
        <f t="shared" si="5"/>
        <v>0</v>
      </c>
      <c r="F68" s="2"/>
      <c r="G68" s="144"/>
      <c r="H68" s="156"/>
    </row>
    <row r="69" spans="1:9" s="3" customFormat="1">
      <c r="A69" s="112"/>
      <c r="B69" s="110"/>
      <c r="C69" s="125"/>
      <c r="D69" s="125"/>
      <c r="E69" s="114"/>
      <c r="F69" s="2"/>
      <c r="G69" s="105"/>
      <c r="H69" s="105"/>
    </row>
    <row r="70" spans="1:9" s="3" customFormat="1" ht="14.4">
      <c r="A70" s="112" t="s">
        <v>45</v>
      </c>
      <c r="B70" s="110" t="s">
        <v>46</v>
      </c>
      <c r="C70" s="124">
        <f>C43+C50+C57+C59+C60+C68</f>
        <v>0</v>
      </c>
      <c r="D70" s="124">
        <f>D43+D50+D57+D59+D60+D68</f>
        <v>0</v>
      </c>
      <c r="E70" s="114">
        <f t="shared" si="5"/>
        <v>0</v>
      </c>
      <c r="F70" s="2"/>
      <c r="G70" s="157"/>
      <c r="H70" s="145"/>
    </row>
    <row r="71" spans="1:9" s="3" customFormat="1">
      <c r="A71" s="112"/>
      <c r="B71" s="158"/>
      <c r="C71" s="125"/>
      <c r="D71" s="125"/>
      <c r="E71" s="114"/>
      <c r="F71" s="2"/>
      <c r="G71" s="105"/>
      <c r="H71" s="105"/>
    </row>
    <row r="72" spans="1:9" s="3" customFormat="1" ht="14.4">
      <c r="A72" s="112" t="s">
        <v>47</v>
      </c>
      <c r="B72" s="110" t="s">
        <v>48</v>
      </c>
      <c r="C72" s="111"/>
      <c r="D72" s="111"/>
      <c r="E72" s="114">
        <f t="shared" si="5"/>
        <v>0</v>
      </c>
      <c r="F72" s="101"/>
      <c r="G72" s="159"/>
      <c r="H72" s="160"/>
    </row>
    <row r="73" spans="1:9" s="3" customFormat="1">
      <c r="A73" s="112"/>
      <c r="B73" s="158"/>
      <c r="C73" s="125"/>
      <c r="D73" s="125"/>
      <c r="E73" s="114"/>
      <c r="F73" s="2"/>
      <c r="G73" s="105"/>
      <c r="H73" s="105"/>
      <c r="I73" s="105"/>
    </row>
    <row r="74" spans="1:9" s="3" customFormat="1">
      <c r="A74" s="112" t="s">
        <v>49</v>
      </c>
      <c r="B74" s="110" t="s">
        <v>50</v>
      </c>
      <c r="C74" s="114">
        <f>C70+C72</f>
        <v>0</v>
      </c>
      <c r="D74" s="114">
        <f>D70+D72</f>
        <v>0</v>
      </c>
      <c r="E74" s="114">
        <f>D74+C74</f>
        <v>0</v>
      </c>
      <c r="F74" s="2"/>
      <c r="G74" s="105"/>
      <c r="H74" s="105"/>
      <c r="I74" s="105"/>
    </row>
    <row r="75" spans="1:9" s="3" customFormat="1">
      <c r="A75" s="112"/>
      <c r="B75" s="110" t="s">
        <v>93</v>
      </c>
      <c r="C75" s="125"/>
      <c r="D75" s="125"/>
      <c r="E75" s="114">
        <f>D75+C75</f>
        <v>0</v>
      </c>
      <c r="F75" s="2"/>
      <c r="G75" s="105"/>
      <c r="H75" s="105"/>
      <c r="I75" s="105"/>
    </row>
    <row r="76" spans="1:9" s="3" customFormat="1" ht="13.8" thickBot="1">
      <c r="A76" s="161" t="s">
        <v>51</v>
      </c>
      <c r="B76" s="162" t="s">
        <v>64</v>
      </c>
      <c r="C76" s="163"/>
      <c r="D76" s="163"/>
      <c r="E76" s="114">
        <f>D76+C76</f>
        <v>0</v>
      </c>
      <c r="F76" s="2"/>
      <c r="G76" s="105"/>
      <c r="H76" s="105"/>
      <c r="I76" s="105"/>
    </row>
    <row r="77" spans="1:9" s="3" customFormat="1" ht="30.75" customHeight="1">
      <c r="A77" s="260" t="s">
        <v>56</v>
      </c>
      <c r="B77" s="261"/>
      <c r="C77" s="164">
        <f>C6+C33-C67-C74</f>
        <v>0</v>
      </c>
      <c r="D77" s="164">
        <f>D6+D33-D67-D74</f>
        <v>0</v>
      </c>
      <c r="E77" s="165">
        <f>(E6+E33)-(E67+E74)</f>
        <v>0</v>
      </c>
      <c r="F77" s="2"/>
      <c r="G77" s="105"/>
      <c r="H77" s="105"/>
      <c r="I77" s="105"/>
    </row>
    <row r="78" spans="1:9" s="3" customFormat="1" ht="16.2" customHeight="1">
      <c r="A78" s="166"/>
      <c r="B78" s="87" t="s">
        <v>67</v>
      </c>
      <c r="C78" s="167" t="e">
        <f>(C43+C57+C59+C60+C50)/(C43+C57+C59+C68+C60+C50)</f>
        <v>#DIV/0!</v>
      </c>
      <c r="D78" s="167" t="e">
        <f t="shared" ref="D78:E78" si="35">(D43+D57+D59+D60+D50)/(D43+D57+D59+D68+D60+D50)</f>
        <v>#DIV/0!</v>
      </c>
      <c r="E78" s="167" t="e">
        <f t="shared" si="35"/>
        <v>#DIV/0!</v>
      </c>
      <c r="F78" s="168"/>
      <c r="G78" s="105"/>
      <c r="H78" s="105"/>
      <c r="I78" s="105"/>
    </row>
    <row r="79" spans="1:9" s="3" customFormat="1" ht="16.2" customHeight="1">
      <c r="A79" s="166"/>
      <c r="B79" s="87" t="s">
        <v>68</v>
      </c>
      <c r="C79" s="167" t="e">
        <f>(C43+C57+C59+C60+C50)/(C43+C57+C59+C68+C72+C67+C60+C50)</f>
        <v>#DIV/0!</v>
      </c>
      <c r="D79" s="167" t="e">
        <f t="shared" ref="D79:E79" si="36">(D43+D57+D59+D60+D50)/(D43+D57+D59+D68+D72+D67+D60+D50)</f>
        <v>#DIV/0!</v>
      </c>
      <c r="E79" s="167" t="e">
        <f t="shared" si="36"/>
        <v>#DIV/0!</v>
      </c>
      <c r="F79" s="2"/>
      <c r="G79" s="105"/>
      <c r="H79" s="105"/>
      <c r="I79" s="105"/>
    </row>
    <row r="80" spans="1:9" ht="16.2" customHeight="1">
      <c r="A80" s="166"/>
      <c r="B80" s="87" t="s">
        <v>70</v>
      </c>
      <c r="C80" s="167" t="e">
        <f>C59/C35</f>
        <v>#DIV/0!</v>
      </c>
      <c r="D80" s="167" t="e">
        <f t="shared" ref="D80:E80" si="37">D59/D35</f>
        <v>#DIV/0!</v>
      </c>
      <c r="E80" s="167" t="e">
        <f t="shared" si="37"/>
        <v>#DIV/0!</v>
      </c>
    </row>
    <row r="81" spans="1:11" ht="16.2" customHeight="1">
      <c r="A81" s="166"/>
      <c r="B81" s="87" t="s">
        <v>69</v>
      </c>
      <c r="C81" s="167" t="e">
        <f>D66/E66</f>
        <v>#DIV/0!</v>
      </c>
      <c r="D81" s="167"/>
      <c r="E81" s="167"/>
    </row>
    <row r="82" spans="1:11" ht="16.2" customHeight="1">
      <c r="A82" s="166"/>
      <c r="B82" s="87" t="s">
        <v>88</v>
      </c>
      <c r="C82" s="169" t="e">
        <f>C20/C35</f>
        <v>#DIV/0!</v>
      </c>
      <c r="D82" s="169" t="e">
        <f t="shared" ref="D82:E82" si="38">D20/D35</f>
        <v>#DIV/0!</v>
      </c>
      <c r="E82" s="169" t="e">
        <f t="shared" si="38"/>
        <v>#DIV/0!</v>
      </c>
    </row>
    <row r="83" spans="1:11" ht="16.2" customHeight="1">
      <c r="A83" s="166"/>
      <c r="B83" s="87" t="s">
        <v>94</v>
      </c>
      <c r="C83" s="169" t="e">
        <f>(C43+C50+C57+C59+C60)/(C6+C33)</f>
        <v>#DIV/0!</v>
      </c>
      <c r="D83" s="169" t="e">
        <f t="shared" ref="D83:E83" si="39">(D43+D50+D57+D59+D60)/(D6+D33)</f>
        <v>#DIV/0!</v>
      </c>
      <c r="E83" s="169" t="e">
        <f t="shared" si="39"/>
        <v>#DIV/0!</v>
      </c>
    </row>
    <row r="84" spans="1:11" ht="82.2" customHeight="1">
      <c r="A84" s="262" t="s">
        <v>57</v>
      </c>
      <c r="B84" s="263"/>
      <c r="C84" s="263"/>
      <c r="D84" s="263"/>
      <c r="E84" s="263"/>
    </row>
    <row r="85" spans="1:11">
      <c r="A85" s="170"/>
    </row>
    <row r="86" spans="1:11" s="172" customFormat="1" ht="19.5" customHeight="1">
      <c r="A86" s="171" t="s">
        <v>62</v>
      </c>
      <c r="B86" s="93"/>
      <c r="F86" s="2"/>
      <c r="G86" s="105"/>
      <c r="H86" s="105"/>
      <c r="I86" s="105"/>
      <c r="J86" s="5"/>
      <c r="K86" s="5"/>
    </row>
    <row r="87" spans="1:11" s="172" customFormat="1" ht="19.5" customHeight="1">
      <c r="A87" s="171"/>
      <c r="B87" s="93"/>
      <c r="F87" s="2"/>
      <c r="G87" s="105"/>
      <c r="H87" s="105"/>
      <c r="I87" s="105"/>
      <c r="J87" s="5"/>
      <c r="K87" s="5"/>
    </row>
    <row r="88" spans="1:11" s="172" customFormat="1" ht="19.5" customHeight="1">
      <c r="A88" s="171"/>
      <c r="B88" s="93"/>
      <c r="F88" s="2"/>
      <c r="G88" s="105"/>
      <c r="H88" s="105"/>
      <c r="I88" s="105"/>
      <c r="J88" s="5"/>
      <c r="K88" s="5"/>
    </row>
    <row r="89" spans="1:11" s="172" customFormat="1" ht="19.5" customHeight="1">
      <c r="A89" s="171"/>
      <c r="B89" s="93"/>
      <c r="F89" s="2"/>
      <c r="G89" s="105"/>
      <c r="H89" s="105"/>
      <c r="I89" s="105"/>
      <c r="J89" s="5"/>
      <c r="K89" s="5"/>
    </row>
    <row r="90" spans="1:11" s="172" customFormat="1" ht="19.5" customHeight="1">
      <c r="A90" s="171"/>
      <c r="B90" s="93"/>
      <c r="F90" s="2"/>
      <c r="G90" s="105"/>
      <c r="H90" s="105"/>
      <c r="I90" s="105"/>
      <c r="J90" s="5"/>
      <c r="K90" s="5"/>
    </row>
    <row r="91" spans="1:11" s="172" customFormat="1" ht="19.5" customHeight="1">
      <c r="A91" s="171"/>
      <c r="B91" s="93"/>
      <c r="F91" s="2"/>
      <c r="G91" s="105"/>
      <c r="H91" s="105"/>
      <c r="I91" s="105"/>
      <c r="J91" s="5"/>
      <c r="K91" s="5"/>
    </row>
    <row r="92" spans="1:11" s="172" customFormat="1" ht="19.5" customHeight="1">
      <c r="A92" s="171"/>
      <c r="B92" s="93"/>
      <c r="F92" s="2"/>
      <c r="G92" s="105"/>
      <c r="H92" s="105"/>
      <c r="I92" s="105"/>
      <c r="J92" s="5"/>
      <c r="K92" s="5"/>
    </row>
    <row r="93" spans="1:11" s="172" customFormat="1" ht="19.5" customHeight="1">
      <c r="A93" s="171"/>
      <c r="B93" s="1" t="s">
        <v>65</v>
      </c>
      <c r="C93" s="172" t="e">
        <f>(C74-C68)/C74</f>
        <v>#DIV/0!</v>
      </c>
      <c r="D93" s="1" t="s">
        <v>66</v>
      </c>
      <c r="E93" s="172" t="e">
        <f>(D74-D68)/D74</f>
        <v>#DIV/0!</v>
      </c>
      <c r="F93" s="2"/>
      <c r="G93" s="105"/>
      <c r="H93" s="105"/>
      <c r="I93" s="105"/>
      <c r="J93" s="5"/>
      <c r="K93" s="5"/>
    </row>
    <row r="94" spans="1:11" ht="68.25" customHeight="1">
      <c r="A94" s="264" t="s">
        <v>52</v>
      </c>
      <c r="B94" s="264"/>
      <c r="C94" s="264"/>
      <c r="D94" s="264"/>
      <c r="E94" s="264"/>
    </row>
    <row r="95" spans="1:11" ht="25.5" customHeight="1"/>
    <row r="96" spans="1:11" ht="18.75" customHeight="1">
      <c r="A96" s="173" t="s">
        <v>53</v>
      </c>
    </row>
  </sheetData>
  <mergeCells count="3">
    <mergeCell ref="A77:B77"/>
    <mergeCell ref="A84:E84"/>
    <mergeCell ref="A94:E94"/>
  </mergeCells>
  <pageMargins left="0.27" right="0.25" top="0.3" bottom="0.22" header="0.25" footer="0.18"/>
  <pageSetup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59"/>
  <sheetViews>
    <sheetView workbookViewId="0">
      <selection activeCell="C77" sqref="C77:D77"/>
    </sheetView>
  </sheetViews>
  <sheetFormatPr defaultRowHeight="13.2"/>
  <cols>
    <col min="1" max="1" width="18.88671875" style="3" customWidth="1"/>
    <col min="2" max="2" width="11.109375" style="3" bestFit="1" customWidth="1"/>
    <col min="3" max="4" width="8.88671875" style="3"/>
    <col min="5" max="5" width="16.21875" style="3" customWidth="1"/>
    <col min="6" max="6" width="11" style="3" customWidth="1"/>
    <col min="7" max="7" width="10.109375" style="3" bestFit="1" customWidth="1"/>
    <col min="8" max="9" width="8.88671875" style="3"/>
    <col min="10" max="10" width="9.77734375" style="3" customWidth="1"/>
    <col min="11" max="11" width="11.109375" style="3" bestFit="1" customWidth="1"/>
    <col min="12" max="16384" width="8.88671875" style="3"/>
  </cols>
  <sheetData>
    <row r="1" spans="1:13">
      <c r="A1" s="35"/>
      <c r="B1" s="5"/>
      <c r="D1" s="5"/>
    </row>
    <row r="5" spans="1:13">
      <c r="A5" s="5"/>
    </row>
    <row r="14" spans="1:13">
      <c r="A14" s="5"/>
    </row>
    <row r="15" spans="1:13">
      <c r="A15" s="5"/>
      <c r="K15" s="5"/>
      <c r="L15" s="5"/>
      <c r="M15" s="5"/>
    </row>
    <row r="16" spans="1:13">
      <c r="J16" s="36"/>
      <c r="K16" s="25"/>
      <c r="M16" s="24"/>
    </row>
    <row r="17" spans="1:15" s="13" customFormat="1" ht="13.8">
      <c r="A17" s="7"/>
      <c r="J17" s="20"/>
      <c r="K17" s="25"/>
      <c r="L17" s="3"/>
      <c r="M17" s="24"/>
    </row>
    <row r="18" spans="1:15" s="13" customFormat="1" ht="18" customHeight="1">
      <c r="A18" s="9"/>
    </row>
    <row r="19" spans="1:15" s="8" customFormat="1" ht="15" customHeight="1">
      <c r="E19" s="10"/>
      <c r="M19" s="10"/>
      <c r="N19" s="10"/>
    </row>
    <row r="20" spans="1:15" s="8" customFormat="1" ht="50.4" customHeight="1">
      <c r="D20" s="10"/>
      <c r="F20" s="37"/>
      <c r="J20" s="17"/>
      <c r="K20" s="10"/>
    </row>
    <row r="21" spans="1:15" s="13" customFormat="1" ht="16.8" customHeight="1">
      <c r="A21" s="14"/>
      <c r="B21" s="14"/>
      <c r="C21" s="14"/>
      <c r="D21" s="14"/>
      <c r="E21" s="14"/>
      <c r="F21" s="14"/>
      <c r="G21" s="10"/>
      <c r="H21" s="10"/>
      <c r="I21" s="10"/>
      <c r="J21" s="10"/>
      <c r="K21" s="10"/>
      <c r="L21" s="8"/>
      <c r="M21" s="8"/>
      <c r="N21" s="8"/>
      <c r="O21" s="8"/>
    </row>
    <row r="22" spans="1:15" s="13" customFormat="1" ht="16.8" customHeight="1">
      <c r="A22" s="15"/>
      <c r="B22" s="12"/>
      <c r="C22" s="11"/>
      <c r="D22" s="11"/>
      <c r="E22" s="11"/>
      <c r="F22" s="12"/>
      <c r="G22" s="11"/>
      <c r="H22" s="11"/>
      <c r="I22" s="12"/>
      <c r="J22" s="12"/>
    </row>
    <row r="23" spans="1:15" s="13" customFormat="1" ht="16.8" customHeight="1">
      <c r="A23" s="15"/>
      <c r="B23" s="12"/>
      <c r="C23" s="11"/>
      <c r="D23" s="11"/>
      <c r="E23" s="11"/>
      <c r="F23" s="12"/>
      <c r="G23" s="11"/>
      <c r="H23" s="11"/>
      <c r="I23" s="12"/>
      <c r="J23" s="12"/>
    </row>
    <row r="24" spans="1:15" s="13" customFormat="1" ht="16.8" customHeight="1">
      <c r="A24" s="15"/>
      <c r="B24" s="12"/>
      <c r="C24" s="11"/>
      <c r="D24" s="11"/>
      <c r="E24" s="11"/>
      <c r="F24" s="12"/>
      <c r="G24" s="11"/>
      <c r="H24" s="11"/>
      <c r="I24" s="12"/>
      <c r="J24" s="12"/>
    </row>
    <row r="25" spans="1:15" s="13" customFormat="1" ht="16.8" customHeight="1">
      <c r="A25" s="15"/>
      <c r="B25" s="12"/>
      <c r="C25" s="11"/>
      <c r="D25" s="11"/>
      <c r="E25" s="11"/>
      <c r="F25" s="12"/>
      <c r="G25" s="11"/>
      <c r="H25" s="11"/>
      <c r="I25" s="12"/>
      <c r="J25" s="12"/>
    </row>
    <row r="26" spans="1:15" s="13" customFormat="1" ht="16.8" customHeight="1">
      <c r="A26" s="15"/>
      <c r="B26" s="12"/>
      <c r="C26" s="11"/>
      <c r="D26" s="11"/>
      <c r="E26" s="11"/>
      <c r="F26" s="12"/>
      <c r="G26" s="11"/>
      <c r="H26" s="11"/>
      <c r="I26" s="12"/>
      <c r="J26" s="12"/>
    </row>
    <row r="27" spans="1:15" s="13" customFormat="1" ht="12" customHeight="1">
      <c r="A27" s="14"/>
    </row>
    <row r="28" spans="1:15" s="13" customFormat="1" ht="12" customHeight="1"/>
    <row r="29" spans="1:15" s="13" customFormat="1" ht="12" customHeight="1">
      <c r="A29" s="15"/>
    </row>
    <row r="30" spans="1:15" s="13" customFormat="1" ht="12" customHeight="1">
      <c r="A30" s="14"/>
    </row>
    <row r="31" spans="1:15" s="13" customFormat="1" ht="10.050000000000001" customHeight="1">
      <c r="A31" s="15"/>
      <c r="B31" s="12"/>
      <c r="C31" s="11"/>
      <c r="D31" s="11"/>
      <c r="E31" s="11"/>
      <c r="F31" s="12"/>
      <c r="G31" s="11"/>
      <c r="H31" s="11"/>
      <c r="I31" s="12"/>
    </row>
    <row r="32" spans="1:15" s="13" customFormat="1" ht="10.050000000000001" customHeight="1">
      <c r="A32" s="15"/>
      <c r="B32" s="12"/>
      <c r="C32" s="11"/>
      <c r="D32" s="11"/>
      <c r="E32" s="11"/>
      <c r="F32" s="12"/>
      <c r="G32" s="11"/>
      <c r="H32" s="11"/>
      <c r="I32" s="12"/>
    </row>
    <row r="33" spans="1:10" s="13" customFormat="1" ht="10.050000000000001" customHeight="1">
      <c r="A33" s="15"/>
      <c r="B33" s="12"/>
      <c r="C33" s="11"/>
      <c r="D33" s="11"/>
      <c r="E33" s="11"/>
      <c r="F33" s="12"/>
      <c r="G33" s="11"/>
      <c r="H33" s="11"/>
      <c r="I33" s="12"/>
    </row>
    <row r="34" spans="1:10" s="13" customFormat="1" ht="10.050000000000001" customHeight="1">
      <c r="A34" s="15"/>
      <c r="B34" s="12"/>
      <c r="C34" s="11"/>
      <c r="D34" s="11"/>
      <c r="E34" s="11"/>
      <c r="F34" s="12"/>
      <c r="G34" s="11"/>
      <c r="H34" s="11"/>
      <c r="I34" s="12"/>
      <c r="J34" s="12"/>
    </row>
    <row r="35" spans="1:10" s="13" customFormat="1" ht="10.050000000000001" customHeight="1">
      <c r="A35" s="15"/>
      <c r="B35" s="12"/>
      <c r="C35" s="11"/>
      <c r="D35" s="11"/>
      <c r="E35" s="11"/>
      <c r="F35" s="12"/>
      <c r="G35" s="11"/>
      <c r="H35" s="11"/>
      <c r="I35" s="12"/>
      <c r="J35" s="12"/>
    </row>
    <row r="36" spans="1:10" s="13" customFormat="1" ht="10.050000000000001" customHeight="1">
      <c r="A36" s="15"/>
      <c r="B36" s="12"/>
      <c r="C36" s="11"/>
      <c r="D36" s="11"/>
      <c r="E36" s="11"/>
      <c r="F36" s="12"/>
      <c r="G36" s="11"/>
      <c r="H36" s="11"/>
      <c r="I36" s="12"/>
    </row>
    <row r="37" spans="1:10" s="13" customFormat="1" ht="10.050000000000001" customHeight="1">
      <c r="A37" s="15"/>
      <c r="B37" s="12"/>
      <c r="C37" s="11"/>
      <c r="D37" s="11"/>
      <c r="E37" s="11"/>
      <c r="F37" s="12"/>
      <c r="G37" s="11"/>
      <c r="H37" s="11"/>
      <c r="I37" s="12"/>
    </row>
    <row r="38" spans="1:10" s="13" customFormat="1" ht="10.050000000000001" customHeight="1">
      <c r="A38" s="15"/>
      <c r="B38" s="12"/>
      <c r="C38" s="11"/>
      <c r="D38" s="11"/>
      <c r="E38" s="11"/>
      <c r="F38" s="12"/>
      <c r="G38" s="11"/>
      <c r="H38" s="11"/>
      <c r="I38" s="12"/>
      <c r="J38" s="12"/>
    </row>
    <row r="39" spans="1:10" s="13" customFormat="1" ht="10.050000000000001" customHeight="1">
      <c r="A39" s="15"/>
      <c r="B39" s="12"/>
      <c r="C39" s="11"/>
      <c r="D39" s="11"/>
      <c r="E39" s="11"/>
      <c r="F39" s="12"/>
      <c r="G39" s="11"/>
      <c r="H39" s="11"/>
      <c r="I39" s="12"/>
      <c r="J39" s="12"/>
    </row>
    <row r="40" spans="1:10" s="13" customFormat="1" ht="10.050000000000001" customHeight="1">
      <c r="A40" s="15"/>
      <c r="B40" s="12"/>
      <c r="C40" s="11"/>
      <c r="D40" s="11"/>
      <c r="E40" s="11"/>
      <c r="F40" s="12"/>
      <c r="G40" s="11"/>
      <c r="H40" s="11"/>
      <c r="I40" s="12"/>
    </row>
    <row r="41" spans="1:10" s="13" customFormat="1" ht="10.050000000000001" customHeight="1">
      <c r="A41" s="15"/>
      <c r="B41" s="12"/>
      <c r="C41" s="11"/>
      <c r="D41" s="11"/>
      <c r="E41" s="11"/>
      <c r="F41" s="12"/>
      <c r="G41" s="11"/>
      <c r="H41" s="11"/>
      <c r="I41" s="12"/>
    </row>
    <row r="42" spans="1:10" s="13" customFormat="1" ht="10.050000000000001" customHeight="1">
      <c r="A42" s="15"/>
      <c r="B42" s="12"/>
      <c r="C42" s="11"/>
      <c r="D42" s="11"/>
      <c r="E42" s="11"/>
      <c r="F42" s="12"/>
      <c r="G42" s="11"/>
      <c r="H42" s="11"/>
      <c r="I42" s="12"/>
      <c r="J42" s="12"/>
    </row>
    <row r="43" spans="1:10" s="13" customFormat="1" ht="10.050000000000001" customHeight="1">
      <c r="A43" s="15"/>
      <c r="B43" s="12"/>
      <c r="C43" s="11"/>
      <c r="D43" s="11"/>
      <c r="E43" s="11"/>
      <c r="F43" s="12"/>
      <c r="G43" s="11"/>
      <c r="H43" s="11"/>
      <c r="I43" s="12"/>
    </row>
    <row r="44" spans="1:10" s="13" customFormat="1" ht="10.050000000000001" customHeight="1">
      <c r="A44" s="15"/>
      <c r="B44" s="12"/>
      <c r="C44" s="11"/>
      <c r="D44" s="11"/>
      <c r="E44" s="11"/>
      <c r="F44" s="12"/>
      <c r="G44" s="11"/>
      <c r="H44" s="11"/>
      <c r="I44" s="12"/>
    </row>
    <row r="45" spans="1:10" s="13" customFormat="1" ht="10.050000000000001" customHeight="1">
      <c r="B45" s="12"/>
      <c r="C45" s="11"/>
      <c r="D45" s="11"/>
      <c r="E45" s="11"/>
      <c r="F45" s="12"/>
      <c r="G45" s="11"/>
      <c r="H45" s="11"/>
      <c r="I45" s="12"/>
    </row>
    <row r="46" spans="1:10" s="13" customFormat="1" ht="10.050000000000001" customHeight="1">
      <c r="A46" s="15"/>
      <c r="B46" s="12"/>
      <c r="C46" s="11"/>
      <c r="D46" s="11"/>
      <c r="E46" s="11"/>
      <c r="F46" s="12"/>
      <c r="G46" s="11"/>
      <c r="H46" s="11"/>
      <c r="I46" s="12"/>
    </row>
    <row r="47" spans="1:10" s="13" customFormat="1" ht="10.050000000000001" customHeight="1">
      <c r="A47" s="15"/>
      <c r="B47" s="12"/>
      <c r="C47" s="11"/>
      <c r="D47" s="11"/>
      <c r="E47" s="11"/>
      <c r="F47" s="12"/>
      <c r="G47" s="11"/>
      <c r="H47" s="11"/>
      <c r="I47" s="12"/>
    </row>
    <row r="48" spans="1:10" s="13" customFormat="1" ht="10.050000000000001" customHeight="1">
      <c r="A48" s="15"/>
      <c r="B48" s="12"/>
      <c r="C48" s="11"/>
      <c r="D48" s="11"/>
      <c r="E48" s="11"/>
      <c r="F48" s="12"/>
      <c r="G48" s="11"/>
      <c r="H48" s="11"/>
      <c r="I48" s="12"/>
    </row>
    <row r="49" spans="1:34" s="13" customFormat="1" ht="10.050000000000001" customHeight="1">
      <c r="A49" s="15"/>
      <c r="B49" s="12"/>
      <c r="C49" s="11"/>
      <c r="D49" s="11"/>
      <c r="E49" s="11"/>
      <c r="F49" s="12"/>
      <c r="G49" s="11"/>
      <c r="H49" s="11"/>
      <c r="I49" s="12"/>
    </row>
    <row r="50" spans="1:34" s="13" customFormat="1" ht="10.050000000000001" customHeight="1">
      <c r="A50" s="15"/>
      <c r="B50" s="12"/>
      <c r="C50" s="11"/>
      <c r="D50" s="11"/>
      <c r="E50" s="11"/>
      <c r="F50" s="12"/>
      <c r="G50" s="11"/>
      <c r="H50" s="11"/>
      <c r="I50" s="12"/>
    </row>
    <row r="51" spans="1:34" s="13" customFormat="1" ht="10.050000000000001" customHeight="1">
      <c r="A51" s="15"/>
      <c r="B51" s="12"/>
      <c r="C51" s="11"/>
      <c r="D51" s="11"/>
      <c r="E51" s="11"/>
      <c r="F51" s="12"/>
      <c r="G51" s="11"/>
      <c r="H51" s="11"/>
      <c r="I51" s="12"/>
    </row>
    <row r="52" spans="1:34" s="13" customFormat="1" ht="10.95" customHeight="1">
      <c r="A52" s="15"/>
      <c r="C52" s="11"/>
      <c r="D52" s="11"/>
      <c r="E52" s="11"/>
      <c r="F52" s="12"/>
    </row>
    <row r="53" spans="1:34" s="13" customFormat="1" ht="18.600000000000001" customHeight="1">
      <c r="A53" s="14"/>
      <c r="B53" s="14"/>
      <c r="C53" s="11"/>
      <c r="D53" s="11"/>
      <c r="E53" s="11"/>
      <c r="F53" s="12"/>
      <c r="G53" s="11"/>
      <c r="H53" s="11"/>
      <c r="I53" s="12"/>
      <c r="J53" s="12"/>
    </row>
    <row r="54" spans="1:34" s="13" customFormat="1" ht="18.600000000000001" customHeight="1">
      <c r="A54" s="15"/>
      <c r="B54" s="15"/>
      <c r="C54" s="11"/>
      <c r="D54" s="11"/>
      <c r="E54" s="11"/>
    </row>
    <row r="56" spans="1:34" s="16" customFormat="1" ht="69.599999999999994" customHeight="1">
      <c r="A56" s="6"/>
      <c r="B56" s="2"/>
      <c r="C56" s="2"/>
      <c r="H56" s="18"/>
      <c r="I56" s="18"/>
      <c r="J56" s="18"/>
      <c r="N56" s="19"/>
      <c r="AF56" s="18"/>
      <c r="AG56" s="18"/>
      <c r="AH56" s="18"/>
    </row>
    <row r="57" spans="1:34">
      <c r="A57" s="21"/>
      <c r="B57" s="2"/>
      <c r="C57" s="2"/>
    </row>
    <row r="58" spans="1:34">
      <c r="A58" s="21"/>
      <c r="B58" s="2"/>
      <c r="C58" s="2"/>
    </row>
    <row r="59" spans="1:34">
      <c r="A59" s="22"/>
      <c r="B59" s="2"/>
      <c r="C59" s="2"/>
    </row>
    <row r="60" spans="1:34">
      <c r="A60" s="23"/>
      <c r="B60" s="2"/>
      <c r="C60" s="2"/>
    </row>
    <row r="61" spans="1:34">
      <c r="A61" s="22"/>
      <c r="B61" s="2"/>
      <c r="C61" s="2"/>
    </row>
    <row r="62" spans="1:34">
      <c r="A62" s="21"/>
      <c r="B62" s="38"/>
      <c r="C62" s="21"/>
      <c r="F62" s="26"/>
      <c r="G62" s="27"/>
    </row>
    <row r="63" spans="1:34">
      <c r="A63" s="21"/>
      <c r="B63" s="38"/>
      <c r="C63" s="21"/>
      <c r="F63" s="26"/>
      <c r="G63" s="27"/>
    </row>
    <row r="64" spans="1:34">
      <c r="A64" s="22"/>
      <c r="B64" s="39"/>
      <c r="C64" s="22"/>
      <c r="F64" s="26"/>
      <c r="G64" s="27"/>
    </row>
    <row r="65" spans="1:7">
      <c r="A65" s="21"/>
      <c r="B65" s="38"/>
      <c r="C65" s="21"/>
      <c r="F65" s="26"/>
      <c r="G65" s="26"/>
    </row>
    <row r="66" spans="1:7">
      <c r="A66" s="21"/>
      <c r="B66" s="38"/>
      <c r="C66" s="21"/>
      <c r="F66" s="26"/>
      <c r="G66" s="26"/>
    </row>
    <row r="67" spans="1:7">
      <c r="A67" s="21"/>
      <c r="B67" s="38"/>
      <c r="C67" s="21"/>
      <c r="F67" s="28"/>
      <c r="G67" s="29"/>
    </row>
    <row r="68" spans="1:7">
      <c r="A68" s="21"/>
      <c r="B68" s="38"/>
      <c r="C68" s="21"/>
    </row>
    <row r="69" spans="1:7">
      <c r="A69" s="22"/>
      <c r="B69" s="39"/>
      <c r="C69" s="22"/>
    </row>
    <row r="70" spans="1:7">
      <c r="A70" s="22"/>
      <c r="B70" s="30"/>
      <c r="C70" s="2"/>
    </row>
    <row r="71" spans="1:7">
      <c r="A71" s="23"/>
      <c r="B71" s="2"/>
      <c r="C71" s="2"/>
    </row>
    <row r="72" spans="1:7">
      <c r="A72" s="22"/>
      <c r="B72" s="2"/>
      <c r="C72" s="2"/>
    </row>
    <row r="73" spans="1:7">
      <c r="A73" s="21"/>
      <c r="B73" s="38"/>
      <c r="C73" s="21"/>
      <c r="F73" s="26"/>
      <c r="G73" s="27"/>
    </row>
    <row r="74" spans="1:7">
      <c r="A74" s="21"/>
      <c r="B74" s="38"/>
      <c r="C74" s="21"/>
      <c r="F74" s="26"/>
      <c r="G74" s="27"/>
    </row>
    <row r="75" spans="1:7">
      <c r="A75" s="22"/>
      <c r="B75" s="39"/>
      <c r="C75" s="22"/>
      <c r="F75" s="26"/>
      <c r="G75" s="27"/>
    </row>
    <row r="76" spans="1:7">
      <c r="A76" s="21"/>
      <c r="B76" s="38"/>
      <c r="C76" s="21"/>
      <c r="F76" s="26"/>
      <c r="G76" s="26"/>
    </row>
    <row r="77" spans="1:7">
      <c r="A77" s="21"/>
      <c r="B77" s="38"/>
      <c r="C77" s="21"/>
      <c r="F77" s="26"/>
      <c r="G77" s="26"/>
    </row>
    <row r="78" spans="1:7">
      <c r="A78" s="21"/>
      <c r="B78" s="38"/>
      <c r="C78" s="21"/>
      <c r="F78" s="28"/>
      <c r="G78" s="29"/>
    </row>
    <row r="79" spans="1:7">
      <c r="A79" s="21"/>
      <c r="B79" s="38"/>
      <c r="C79" s="21"/>
    </row>
    <row r="80" spans="1:7">
      <c r="A80" s="22"/>
      <c r="B80" s="39"/>
      <c r="C80" s="22"/>
    </row>
    <row r="81" spans="1:7">
      <c r="A81" s="22"/>
      <c r="B81" s="30"/>
      <c r="C81" s="2"/>
    </row>
    <row r="82" spans="1:7">
      <c r="A82" s="6"/>
      <c r="B82" s="2"/>
      <c r="C82" s="2"/>
    </row>
    <row r="83" spans="1:7">
      <c r="A83" s="22"/>
      <c r="B83" s="2"/>
      <c r="C83" s="2"/>
    </row>
    <row r="84" spans="1:7">
      <c r="A84" s="21"/>
      <c r="B84" s="38"/>
      <c r="C84" s="21"/>
      <c r="F84" s="26"/>
      <c r="G84" s="27"/>
    </row>
    <row r="85" spans="1:7">
      <c r="A85" s="21"/>
      <c r="B85" s="38"/>
      <c r="C85" s="21"/>
      <c r="F85" s="26"/>
      <c r="G85" s="27"/>
    </row>
    <row r="86" spans="1:7">
      <c r="A86" s="22"/>
      <c r="B86" s="39"/>
      <c r="C86" s="22"/>
      <c r="F86" s="26"/>
      <c r="G86" s="27"/>
    </row>
    <row r="87" spans="1:7">
      <c r="A87" s="21"/>
      <c r="B87" s="38"/>
      <c r="C87" s="21"/>
      <c r="F87" s="26"/>
      <c r="G87" s="26"/>
    </row>
    <row r="88" spans="1:7">
      <c r="A88" s="21"/>
      <c r="B88" s="38"/>
      <c r="C88" s="21"/>
      <c r="F88" s="26"/>
      <c r="G88" s="26"/>
    </row>
    <row r="89" spans="1:7">
      <c r="A89" s="21"/>
      <c r="B89" s="38"/>
      <c r="C89" s="21"/>
      <c r="F89" s="28"/>
      <c r="G89" s="29"/>
    </row>
    <row r="90" spans="1:7">
      <c r="A90" s="21"/>
      <c r="B90" s="38"/>
      <c r="C90" s="21"/>
    </row>
    <row r="91" spans="1:7">
      <c r="A91" s="22"/>
      <c r="B91" s="39"/>
      <c r="C91" s="22"/>
    </row>
    <row r="92" spans="1:7">
      <c r="B92" s="30"/>
    </row>
    <row r="95" spans="1:7">
      <c r="A95" s="5"/>
    </row>
    <row r="96" spans="1:7">
      <c r="A96" s="5"/>
      <c r="B96" s="5"/>
    </row>
    <row r="97" spans="1:1">
      <c r="A97" s="40"/>
    </row>
    <row r="98" spans="1:1">
      <c r="A98" s="41"/>
    </row>
    <row r="99" spans="1:1">
      <c r="A99" s="41"/>
    </row>
    <row r="100" spans="1:1">
      <c r="A100" s="41"/>
    </row>
    <row r="101" spans="1:1">
      <c r="A101" s="41"/>
    </row>
    <row r="103" spans="1:1">
      <c r="A103" s="42"/>
    </row>
    <row r="104" spans="1:1">
      <c r="A104" s="43"/>
    </row>
    <row r="105" spans="1:1">
      <c r="A105" s="43"/>
    </row>
    <row r="106" spans="1:1">
      <c r="A106" s="44"/>
    </row>
    <row r="107" spans="1:1">
      <c r="A107" s="41"/>
    </row>
    <row r="108" spans="1:1">
      <c r="A108" s="41"/>
    </row>
    <row r="110" spans="1:1">
      <c r="A110" s="45"/>
    </row>
    <row r="111" spans="1:1">
      <c r="A111" s="45"/>
    </row>
    <row r="112" spans="1:1">
      <c r="A112" s="5"/>
    </row>
    <row r="113" spans="1:7">
      <c r="A113" s="45"/>
    </row>
    <row r="114" spans="1:7">
      <c r="A114" s="45"/>
    </row>
    <row r="115" spans="1:7">
      <c r="A115" s="45"/>
    </row>
    <row r="116" spans="1:7">
      <c r="A116" s="45"/>
    </row>
    <row r="118" spans="1:7">
      <c r="A118" s="6"/>
      <c r="B118" s="2"/>
      <c r="C118" s="2"/>
    </row>
    <row r="119" spans="1:7">
      <c r="A119" s="22"/>
      <c r="B119" s="2"/>
      <c r="C119" s="2"/>
    </row>
    <row r="120" spans="1:7">
      <c r="A120" s="21"/>
      <c r="B120" s="38"/>
      <c r="C120" s="21"/>
      <c r="F120" s="26"/>
      <c r="G120" s="27"/>
    </row>
    <row r="121" spans="1:7">
      <c r="A121" s="21"/>
      <c r="B121" s="38"/>
      <c r="C121" s="21"/>
      <c r="F121" s="26"/>
      <c r="G121" s="27"/>
    </row>
    <row r="122" spans="1:7">
      <c r="A122" s="22"/>
      <c r="B122" s="39"/>
      <c r="C122" s="22"/>
      <c r="F122" s="26"/>
      <c r="G122" s="27"/>
    </row>
    <row r="123" spans="1:7">
      <c r="A123" s="21"/>
      <c r="B123" s="38"/>
      <c r="C123" s="21"/>
      <c r="F123" s="26"/>
      <c r="G123" s="26"/>
    </row>
    <row r="124" spans="1:7">
      <c r="A124" s="21"/>
      <c r="B124" s="38"/>
      <c r="C124" s="21"/>
      <c r="F124" s="26"/>
      <c r="G124" s="26"/>
    </row>
    <row r="125" spans="1:7">
      <c r="A125" s="21"/>
      <c r="B125" s="38"/>
      <c r="C125" s="21"/>
      <c r="F125" s="28"/>
      <c r="G125" s="29"/>
    </row>
    <row r="126" spans="1:7">
      <c r="A126" s="21"/>
      <c r="B126" s="38"/>
      <c r="C126" s="21"/>
    </row>
    <row r="127" spans="1:7">
      <c r="A127" s="22"/>
      <c r="B127" s="39"/>
      <c r="C127" s="22"/>
    </row>
    <row r="128" spans="1:7">
      <c r="B128" s="30"/>
    </row>
    <row r="130" spans="1:7">
      <c r="F130" s="26"/>
      <c r="G130" s="27"/>
    </row>
    <row r="131" spans="1:7">
      <c r="F131" s="26"/>
      <c r="G131" s="27"/>
    </row>
    <row r="132" spans="1:7" ht="14.4">
      <c r="A132" s="46"/>
      <c r="B132" s="47"/>
      <c r="C132" s="47"/>
      <c r="D132" s="47"/>
      <c r="E132" s="47"/>
      <c r="F132" s="26"/>
      <c r="G132" s="26"/>
    </row>
    <row r="133" spans="1:7">
      <c r="F133" s="26"/>
      <c r="G133" s="26"/>
    </row>
    <row r="134" spans="1:7" ht="14.4">
      <c r="A134" s="48"/>
      <c r="B134" s="47"/>
      <c r="C134" s="47"/>
      <c r="D134" s="47"/>
      <c r="E134" s="47"/>
      <c r="F134" s="28"/>
      <c r="G134" s="29"/>
    </row>
    <row r="135" spans="1:7" ht="14.4">
      <c r="A135" s="48"/>
      <c r="B135" s="47"/>
      <c r="C135" s="47"/>
      <c r="D135" s="47"/>
      <c r="E135" s="49"/>
    </row>
    <row r="136" spans="1:7" ht="13.8">
      <c r="A136" s="48"/>
      <c r="B136" s="48"/>
      <c r="C136" s="48"/>
      <c r="D136" s="49"/>
      <c r="E136" s="49"/>
    </row>
    <row r="137" spans="1:7" ht="14.4">
      <c r="A137" s="47"/>
      <c r="B137" s="47"/>
      <c r="C137" s="47"/>
      <c r="D137" s="47"/>
      <c r="E137" s="49"/>
    </row>
    <row r="138" spans="1:7" ht="14.4">
      <c r="A138" s="50"/>
      <c r="B138" s="51"/>
      <c r="C138" s="51"/>
      <c r="D138" s="52"/>
      <c r="E138" s="47"/>
    </row>
    <row r="139" spans="1:7">
      <c r="A139" s="50"/>
      <c r="B139" s="51"/>
      <c r="C139" s="51"/>
      <c r="D139" s="52"/>
      <c r="E139" s="53"/>
    </row>
    <row r="140" spans="1:7">
      <c r="A140" s="50"/>
      <c r="B140" s="51"/>
      <c r="C140" s="51"/>
      <c r="D140" s="52"/>
      <c r="E140" s="53"/>
    </row>
    <row r="141" spans="1:7" ht="14.4">
      <c r="A141" s="47"/>
      <c r="B141" s="47"/>
      <c r="C141" s="48"/>
      <c r="D141" s="47"/>
      <c r="E141" s="54"/>
    </row>
    <row r="142" spans="1:7" ht="14.4">
      <c r="A142" s="47"/>
      <c r="B142" s="47"/>
      <c r="C142" s="47"/>
      <c r="D142" s="47"/>
      <c r="E142" s="49"/>
    </row>
    <row r="143" spans="1:7" ht="14.4">
      <c r="A143" s="48"/>
      <c r="B143" s="47"/>
      <c r="C143" s="47"/>
      <c r="D143" s="49"/>
      <c r="E143" s="49"/>
    </row>
    <row r="144" spans="1:7" ht="14.4">
      <c r="A144" s="48"/>
      <c r="B144" s="47"/>
      <c r="C144" s="47"/>
      <c r="D144" s="49"/>
      <c r="E144" s="49"/>
    </row>
    <row r="145" spans="1:11" ht="14.4">
      <c r="A145" s="47"/>
      <c r="B145" s="47"/>
      <c r="C145" s="47"/>
      <c r="D145" s="49"/>
      <c r="E145" s="49"/>
    </row>
    <row r="146" spans="1:11" ht="14.4">
      <c r="A146" s="50"/>
      <c r="B146" s="47"/>
      <c r="C146" s="47"/>
      <c r="D146" s="55"/>
      <c r="E146" s="47"/>
    </row>
    <row r="147" spans="1:11" ht="14.4">
      <c r="A147" s="50"/>
      <c r="B147" s="47"/>
      <c r="C147" s="47"/>
      <c r="D147" s="55"/>
      <c r="E147" s="53"/>
    </row>
    <row r="148" spans="1:11" ht="14.4">
      <c r="A148" s="50"/>
      <c r="B148" s="47"/>
      <c r="C148" s="47"/>
      <c r="D148" s="55"/>
      <c r="E148" s="53"/>
    </row>
    <row r="149" spans="1:11" ht="14.4">
      <c r="A149" s="47"/>
      <c r="B149" s="48"/>
      <c r="C149" s="47"/>
      <c r="D149" s="47"/>
      <c r="E149" s="54"/>
    </row>
    <row r="158" spans="1:11">
      <c r="A158" s="265"/>
      <c r="B158" s="265"/>
      <c r="C158" s="265"/>
      <c r="D158" s="265"/>
      <c r="E158" s="265"/>
      <c r="F158" s="265"/>
      <c r="G158" s="265"/>
      <c r="H158" s="265"/>
      <c r="I158" s="265"/>
      <c r="J158" s="265"/>
      <c r="K158" s="265"/>
    </row>
    <row r="159" spans="1:11" ht="40.799999999999997" customHeight="1">
      <c r="A159" s="265"/>
      <c r="B159" s="265"/>
      <c r="C159" s="265"/>
      <c r="D159" s="265"/>
      <c r="E159" s="265"/>
      <c r="F159" s="265"/>
      <c r="G159" s="265"/>
      <c r="H159" s="265"/>
      <c r="I159" s="265"/>
      <c r="J159" s="265"/>
      <c r="K159" s="265"/>
    </row>
  </sheetData>
  <mergeCells count="1">
    <mergeCell ref="A158:K159"/>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8"/>
  <sheetViews>
    <sheetView tabSelected="1" topLeftCell="A57" workbookViewId="0">
      <selection activeCell="A22" sqref="A22:XFD22"/>
    </sheetView>
  </sheetViews>
  <sheetFormatPr defaultRowHeight="13.2"/>
  <cols>
    <col min="1" max="1" width="30" style="58" customWidth="1"/>
    <col min="2" max="2" width="7.5546875" style="58" customWidth="1"/>
    <col min="3" max="7" width="7.5546875" customWidth="1"/>
  </cols>
  <sheetData>
    <row r="1" spans="1:15">
      <c r="A1" s="185" t="s">
        <v>102</v>
      </c>
      <c r="B1" s="185"/>
      <c r="C1" s="32"/>
      <c r="D1" s="32"/>
      <c r="E1" s="32"/>
      <c r="F1" s="32"/>
      <c r="G1" s="32"/>
      <c r="H1" s="32"/>
    </row>
    <row r="2" spans="1:15">
      <c r="A2" s="185"/>
      <c r="B2" s="185">
        <v>2008</v>
      </c>
      <c r="C2" s="32">
        <v>2009</v>
      </c>
      <c r="D2" s="32">
        <v>2010</v>
      </c>
      <c r="E2" s="32">
        <v>2011</v>
      </c>
      <c r="F2" s="32">
        <v>2012</v>
      </c>
      <c r="G2" s="32">
        <v>2013</v>
      </c>
      <c r="H2" s="32"/>
    </row>
    <row r="3" spans="1:15">
      <c r="A3" s="185" t="s">
        <v>74</v>
      </c>
      <c r="B3" s="56">
        <v>897934</v>
      </c>
      <c r="C3" s="56">
        <v>897934</v>
      </c>
      <c r="D3" s="56">
        <v>897934</v>
      </c>
      <c r="E3" s="56">
        <v>897934</v>
      </c>
      <c r="F3" s="56">
        <v>897934</v>
      </c>
      <c r="G3" s="56">
        <v>897934</v>
      </c>
      <c r="H3" s="33"/>
    </row>
    <row r="4" spans="1:15" s="56" customFormat="1">
      <c r="A4" s="185" t="s">
        <v>75</v>
      </c>
      <c r="B4" s="32">
        <f>B36</f>
        <v>6669</v>
      </c>
      <c r="C4" s="32">
        <f>C36</f>
        <v>8747</v>
      </c>
      <c r="D4" s="32">
        <f t="shared" ref="D4:F4" si="0">D36</f>
        <v>7768</v>
      </c>
      <c r="E4" s="32">
        <f t="shared" si="0"/>
        <v>6931</v>
      </c>
      <c r="F4" s="32">
        <f t="shared" si="0"/>
        <v>4959</v>
      </c>
      <c r="G4" s="32"/>
      <c r="H4" s="32"/>
    </row>
    <row r="5" spans="1:15" s="56" customFormat="1">
      <c r="A5" s="185" t="s">
        <v>76</v>
      </c>
      <c r="B5" s="32">
        <f>B42</f>
        <v>4197</v>
      </c>
      <c r="C5" s="32">
        <f>C42</f>
        <v>6098</v>
      </c>
      <c r="D5" s="32">
        <f t="shared" ref="D5:F5" si="1">D42</f>
        <v>4295</v>
      </c>
      <c r="E5" s="32">
        <f t="shared" si="1"/>
        <v>3439</v>
      </c>
      <c r="F5" s="32">
        <f t="shared" si="1"/>
        <v>564</v>
      </c>
      <c r="G5" s="32"/>
      <c r="H5" s="34"/>
    </row>
    <row r="6" spans="1:15">
      <c r="A6" s="185" t="s">
        <v>77</v>
      </c>
      <c r="B6" s="32">
        <f>B49</f>
        <v>2649</v>
      </c>
      <c r="C6" s="32">
        <f>C49</f>
        <v>1838</v>
      </c>
      <c r="D6" s="32">
        <f t="shared" ref="D6:F6" si="2">D49</f>
        <v>6721</v>
      </c>
      <c r="E6" s="32">
        <f t="shared" si="2"/>
        <v>8235</v>
      </c>
      <c r="F6" s="32">
        <f t="shared" si="2"/>
        <v>3526</v>
      </c>
      <c r="G6" s="32"/>
      <c r="H6" s="32"/>
    </row>
    <row r="7" spans="1:15" s="3" customFormat="1">
      <c r="A7" s="174" t="s">
        <v>78</v>
      </c>
      <c r="B7" s="183">
        <f>B6/B3*1000</f>
        <v>2.9501054643214313</v>
      </c>
      <c r="C7" s="183">
        <f t="shared" ref="C7:F7" si="3">C6/C3*1000</f>
        <v>2.0469210431947116</v>
      </c>
      <c r="D7" s="183">
        <f t="shared" si="3"/>
        <v>7.4849599191031864</v>
      </c>
      <c r="E7" s="183">
        <f t="shared" si="3"/>
        <v>9.171052660885989</v>
      </c>
      <c r="F7" s="183">
        <f t="shared" si="3"/>
        <v>3.926791946846873</v>
      </c>
      <c r="G7" s="183"/>
      <c r="H7" s="183"/>
      <c r="I7" s="183"/>
      <c r="J7" s="183"/>
      <c r="K7" s="183"/>
      <c r="L7" s="183"/>
      <c r="M7" s="183"/>
      <c r="N7" s="183"/>
      <c r="O7" s="183"/>
    </row>
    <row r="9" spans="1:15">
      <c r="A9" s="185"/>
      <c r="B9" s="32">
        <f t="shared" ref="B9:G9" si="4">B2</f>
        <v>2008</v>
      </c>
      <c r="C9" s="32">
        <f t="shared" si="4"/>
        <v>2009</v>
      </c>
      <c r="D9" s="32">
        <f t="shared" si="4"/>
        <v>2010</v>
      </c>
      <c r="E9" s="32">
        <f t="shared" si="4"/>
        <v>2011</v>
      </c>
      <c r="F9" s="32">
        <f t="shared" si="4"/>
        <v>2012</v>
      </c>
      <c r="G9" s="32">
        <f t="shared" si="4"/>
        <v>2013</v>
      </c>
      <c r="H9" s="32"/>
    </row>
    <row r="10" spans="1:15" s="56" customFormat="1">
      <c r="A10" s="185" t="s">
        <v>79</v>
      </c>
      <c r="B10" s="32">
        <f>B56</f>
        <v>6981</v>
      </c>
      <c r="C10" s="32">
        <f>C56</f>
        <v>7943</v>
      </c>
      <c r="D10" s="32">
        <f t="shared" ref="D10:F10" si="5">D56</f>
        <v>8839</v>
      </c>
      <c r="E10" s="32">
        <f t="shared" si="5"/>
        <v>8812</v>
      </c>
      <c r="F10" s="32">
        <f t="shared" si="5"/>
        <v>12619</v>
      </c>
      <c r="G10" s="32"/>
      <c r="H10" s="32"/>
    </row>
    <row r="11" spans="1:15">
      <c r="A11" s="185" t="s">
        <v>80</v>
      </c>
      <c r="B11" s="32">
        <f>B62</f>
        <v>2400</v>
      </c>
      <c r="C11" s="32">
        <f>C62</f>
        <v>2869</v>
      </c>
      <c r="D11" s="32">
        <f t="shared" ref="D11:F11" si="6">D62</f>
        <v>2653</v>
      </c>
      <c r="E11" s="32">
        <f t="shared" si="6"/>
        <v>2326</v>
      </c>
      <c r="F11" s="32">
        <f t="shared" si="6"/>
        <v>1332</v>
      </c>
      <c r="G11" s="32"/>
      <c r="H11" s="32"/>
    </row>
    <row r="12" spans="1:15">
      <c r="A12" s="185" t="s">
        <v>81</v>
      </c>
      <c r="B12" s="34">
        <f>B68</f>
        <v>2208</v>
      </c>
      <c r="C12" s="34">
        <f>C68</f>
        <v>2173</v>
      </c>
      <c r="D12" s="34">
        <f t="shared" ref="D12:F12" si="7">D68</f>
        <v>5046</v>
      </c>
      <c r="E12" s="34">
        <f t="shared" si="7"/>
        <v>9485</v>
      </c>
      <c r="F12" s="34">
        <f t="shared" si="7"/>
        <v>3937</v>
      </c>
      <c r="G12" s="34"/>
      <c r="H12" s="34"/>
    </row>
    <row r="13" spans="1:15">
      <c r="A13" s="185" t="s">
        <v>78</v>
      </c>
      <c r="B13" s="183">
        <f>B12/B3*1000</f>
        <v>2.4589780540663346</v>
      </c>
      <c r="C13" s="183">
        <f t="shared" ref="C13:F13" si="8">C12/C3*1000</f>
        <v>2.4199996881730725</v>
      </c>
      <c r="D13" s="183">
        <f t="shared" si="8"/>
        <v>5.6195666942113789</v>
      </c>
      <c r="E13" s="183">
        <f t="shared" si="8"/>
        <v>10.563137157073905</v>
      </c>
      <c r="F13" s="183">
        <f t="shared" si="8"/>
        <v>4.3845093291934596</v>
      </c>
      <c r="G13" s="183"/>
      <c r="H13" s="32"/>
    </row>
    <row r="14" spans="1:15">
      <c r="B14" s="56"/>
    </row>
    <row r="15" spans="1:15">
      <c r="A15" s="185"/>
      <c r="B15" s="32">
        <f t="shared" ref="B15:G15" si="9">B9</f>
        <v>2008</v>
      </c>
      <c r="C15" s="32">
        <f t="shared" si="9"/>
        <v>2009</v>
      </c>
      <c r="D15" s="32">
        <f t="shared" si="9"/>
        <v>2010</v>
      </c>
      <c r="E15" s="32">
        <f t="shared" si="9"/>
        <v>2011</v>
      </c>
      <c r="F15" s="32">
        <f t="shared" si="9"/>
        <v>2012</v>
      </c>
      <c r="G15" s="32">
        <f t="shared" si="9"/>
        <v>2013</v>
      </c>
      <c r="H15" s="32"/>
    </row>
    <row r="16" spans="1:15">
      <c r="A16" s="185" t="s">
        <v>85</v>
      </c>
      <c r="B16" s="32">
        <f>B4+B10</f>
        <v>13650</v>
      </c>
      <c r="C16" s="32">
        <f>C4+C10</f>
        <v>16690</v>
      </c>
      <c r="D16" s="32">
        <f>D4+D10</f>
        <v>16607</v>
      </c>
      <c r="E16" s="32">
        <f t="shared" ref="E16:F16" si="10">E4+E10</f>
        <v>15743</v>
      </c>
      <c r="F16" s="32">
        <f t="shared" si="10"/>
        <v>17578</v>
      </c>
      <c r="G16" s="32"/>
      <c r="H16" s="32"/>
    </row>
    <row r="17" spans="1:21">
      <c r="A17" s="185" t="s">
        <v>86</v>
      </c>
      <c r="B17" s="32">
        <f t="shared" ref="B17" si="11">B5+B11</f>
        <v>6597</v>
      </c>
      <c r="C17" s="32">
        <f t="shared" ref="C17:F18" si="12">C5+C11</f>
        <v>8967</v>
      </c>
      <c r="D17" s="32">
        <f t="shared" si="12"/>
        <v>6948</v>
      </c>
      <c r="E17" s="32">
        <f t="shared" si="12"/>
        <v>5765</v>
      </c>
      <c r="F17" s="32">
        <f t="shared" si="12"/>
        <v>1896</v>
      </c>
      <c r="G17" s="32"/>
      <c r="H17" s="32"/>
    </row>
    <row r="18" spans="1:21">
      <c r="A18" s="185" t="s">
        <v>87</v>
      </c>
      <c r="B18" s="32">
        <f t="shared" ref="B18" si="13">B6+B12</f>
        <v>4857</v>
      </c>
      <c r="C18" s="32">
        <f t="shared" si="12"/>
        <v>4011</v>
      </c>
      <c r="D18" s="32">
        <f t="shared" si="12"/>
        <v>11767</v>
      </c>
      <c r="E18" s="32">
        <f t="shared" si="12"/>
        <v>17720</v>
      </c>
      <c r="F18" s="32">
        <f t="shared" si="12"/>
        <v>7463</v>
      </c>
      <c r="G18" s="32"/>
      <c r="H18" s="32"/>
    </row>
    <row r="19" spans="1:21">
      <c r="A19" s="185" t="s">
        <v>82</v>
      </c>
      <c r="B19" s="31">
        <f t="shared" ref="B19:C21" si="14">B16/B$3*1000</f>
        <v>15.20156269837204</v>
      </c>
      <c r="C19" s="31">
        <f t="shared" si="14"/>
        <v>18.587112193101053</v>
      </c>
      <c r="D19" s="31">
        <f t="shared" ref="D19:F19" si="15">D16/D$3*1000</f>
        <v>18.494677782554174</v>
      </c>
      <c r="E19" s="31">
        <f t="shared" si="15"/>
        <v>17.532468978789087</v>
      </c>
      <c r="F19" s="31">
        <f t="shared" si="15"/>
        <v>19.576049019192947</v>
      </c>
      <c r="G19" s="31"/>
      <c r="H19" s="31"/>
    </row>
    <row r="20" spans="1:21" s="97" customFormat="1">
      <c r="A20" s="186" t="s">
        <v>83</v>
      </c>
      <c r="B20" s="96">
        <f t="shared" si="14"/>
        <v>7.3468651370813447</v>
      </c>
      <c r="C20" s="96">
        <f t="shared" si="14"/>
        <v>9.9862573418536318</v>
      </c>
      <c r="D20" s="96">
        <f t="shared" ref="D20:F21" si="16">D17/D$3*1000</f>
        <v>7.7377624636109115</v>
      </c>
      <c r="E20" s="96">
        <f t="shared" si="16"/>
        <v>6.4202936964186677</v>
      </c>
      <c r="F20" s="96">
        <f t="shared" si="16"/>
        <v>2.1115137638178307</v>
      </c>
      <c r="G20" s="96"/>
      <c r="H20" s="96"/>
    </row>
    <row r="21" spans="1:21">
      <c r="A21" s="185" t="s">
        <v>84</v>
      </c>
      <c r="B21" s="96">
        <f t="shared" si="14"/>
        <v>5.4090835183877655</v>
      </c>
      <c r="C21" s="96">
        <f t="shared" si="14"/>
        <v>4.4669207313677841</v>
      </c>
      <c r="D21" s="96">
        <f t="shared" si="16"/>
        <v>13.104526613314563</v>
      </c>
      <c r="E21" s="96">
        <f t="shared" si="16"/>
        <v>19.734189817959894</v>
      </c>
      <c r="F21" s="96">
        <f t="shared" si="16"/>
        <v>8.3113012760403322</v>
      </c>
      <c r="G21" s="96"/>
      <c r="H21" s="32"/>
    </row>
    <row r="22" spans="1:21">
      <c r="A22" s="187"/>
      <c r="B22" s="56"/>
      <c r="C22" s="56"/>
      <c r="D22" s="56"/>
      <c r="E22" s="57"/>
      <c r="F22" s="57"/>
      <c r="G22" s="57"/>
    </row>
    <row r="23" spans="1:21">
      <c r="A23" s="188"/>
      <c r="B23" s="61"/>
      <c r="C23" s="61"/>
      <c r="D23" s="61"/>
      <c r="E23" s="61"/>
      <c r="F23" s="61"/>
      <c r="G23" s="61"/>
      <c r="H23" s="32"/>
    </row>
    <row r="24" spans="1:21">
      <c r="A24" s="187"/>
      <c r="B24" s="61"/>
      <c r="C24" s="61"/>
      <c r="D24" s="61"/>
      <c r="E24" s="61"/>
      <c r="F24" s="61"/>
      <c r="G24" s="61"/>
    </row>
    <row r="25" spans="1:21">
      <c r="A25" s="187"/>
      <c r="B25" s="61"/>
      <c r="C25" s="61"/>
      <c r="D25" s="61"/>
      <c r="E25" s="61"/>
      <c r="F25" s="61"/>
      <c r="G25" s="61"/>
    </row>
    <row r="26" spans="1:21" s="56" customFormat="1">
      <c r="A26" s="188"/>
      <c r="B26" s="61"/>
      <c r="C26" s="61"/>
      <c r="D26" s="61"/>
      <c r="E26" s="61"/>
      <c r="F26" s="61"/>
      <c r="G26" s="61"/>
    </row>
    <row r="27" spans="1:21" s="56" customFormat="1">
      <c r="A27" s="187"/>
      <c r="B27" s="61"/>
      <c r="C27" s="61"/>
      <c r="D27" s="61"/>
      <c r="E27" s="61"/>
      <c r="F27" s="61"/>
      <c r="G27" s="61"/>
    </row>
    <row r="28" spans="1:21" s="56" customFormat="1">
      <c r="A28" s="187"/>
      <c r="B28" s="61"/>
      <c r="C28" s="61"/>
      <c r="D28" s="61"/>
      <c r="E28" s="61"/>
      <c r="F28" s="61"/>
      <c r="G28" s="61"/>
    </row>
    <row r="29" spans="1:21" s="56" customFormat="1">
      <c r="A29" s="58"/>
      <c r="B29" s="58"/>
      <c r="C29" s="61"/>
      <c r="D29" s="61"/>
      <c r="E29" s="61"/>
      <c r="F29" s="61"/>
      <c r="G29" s="61"/>
    </row>
    <row r="30" spans="1:21" s="3" customFormat="1">
      <c r="A30" s="174"/>
      <c r="B30" s="174">
        <f t="shared" ref="B30:G30" si="17">B2</f>
        <v>2008</v>
      </c>
      <c r="C30" s="174">
        <f t="shared" si="17"/>
        <v>2009</v>
      </c>
      <c r="D30" s="174">
        <f t="shared" si="17"/>
        <v>2010</v>
      </c>
      <c r="E30" s="174">
        <f t="shared" si="17"/>
        <v>2011</v>
      </c>
      <c r="F30" s="174">
        <f t="shared" si="17"/>
        <v>2012</v>
      </c>
      <c r="G30" s="174">
        <f t="shared" si="17"/>
        <v>2013</v>
      </c>
      <c r="H30" s="174"/>
      <c r="I30" s="174"/>
      <c r="J30" s="174"/>
      <c r="K30" s="174"/>
      <c r="L30" s="174"/>
      <c r="M30" s="174"/>
      <c r="N30" s="174"/>
      <c r="O30" s="174"/>
    </row>
    <row r="31" spans="1:21" s="3" customFormat="1">
      <c r="A31" s="174" t="s">
        <v>75</v>
      </c>
      <c r="B31" s="175"/>
      <c r="C31" s="175"/>
      <c r="D31" s="175"/>
      <c r="E31" s="3" t="s">
        <v>75</v>
      </c>
      <c r="F31" s="175"/>
      <c r="G31" s="175"/>
      <c r="H31" s="175"/>
      <c r="I31" s="175"/>
      <c r="J31" s="175"/>
      <c r="K31" s="175"/>
      <c r="L31" s="175"/>
      <c r="M31" s="175"/>
      <c r="N31" s="175"/>
    </row>
    <row r="32" spans="1:21" s="3" customFormat="1">
      <c r="A32" s="58" t="str">
        <f>'2012-1'!$C$1</f>
        <v>Delaware Humane Association</v>
      </c>
      <c r="B32" s="32">
        <f>'2008-1'!$D$33</f>
        <v>0</v>
      </c>
      <c r="C32" s="32">
        <f>'2009-1'!$D$33</f>
        <v>0</v>
      </c>
      <c r="D32" s="32">
        <f>'2010-1'!$D$33</f>
        <v>677</v>
      </c>
      <c r="E32" s="32">
        <f>'2011-1'!$D$33</f>
        <v>573</v>
      </c>
      <c r="F32" s="32">
        <f>'2012-1'!$D$33</f>
        <v>560</v>
      </c>
      <c r="G32" s="32"/>
      <c r="H32" s="176"/>
      <c r="I32" s="176"/>
      <c r="J32" s="176"/>
      <c r="K32" s="176"/>
      <c r="L32" s="176"/>
      <c r="M32" s="176"/>
      <c r="N32" s="176"/>
      <c r="O32" s="176"/>
      <c r="P32" s="177"/>
      <c r="U32" s="5" t="s">
        <v>96</v>
      </c>
    </row>
    <row r="33" spans="1:16" s="3" customFormat="1">
      <c r="A33" s="192" t="str">
        <f>'2011-2'!$C$1</f>
        <v>Delaware SPCA</v>
      </c>
      <c r="B33" s="32">
        <f>'2008-2'!$D$33</f>
        <v>0</v>
      </c>
      <c r="C33" s="32">
        <f>'2009-2'!$D$33</f>
        <v>2082</v>
      </c>
      <c r="D33" s="32">
        <f>'2010-2'!$D$33</f>
        <v>1620</v>
      </c>
      <c r="E33" s="32">
        <f>'2011-2'!$D$33</f>
        <v>1689</v>
      </c>
      <c r="F33" s="32">
        <f>'2012-2'!$D$33</f>
        <v>0</v>
      </c>
      <c r="G33" s="32"/>
      <c r="H33" s="178"/>
      <c r="I33" s="178"/>
      <c r="J33" s="178"/>
      <c r="K33" s="178"/>
      <c r="L33" s="178"/>
      <c r="M33" s="178"/>
      <c r="N33" s="178"/>
      <c r="O33" s="178"/>
      <c r="P33" s="178"/>
    </row>
    <row r="34" spans="1:16" s="3" customFormat="1">
      <c r="A34" s="58" t="str">
        <f>'2012-3'!$C$1</f>
        <v>Kent County SPCA</v>
      </c>
      <c r="B34" s="32">
        <f>'2008-3'!$D$33</f>
        <v>6669</v>
      </c>
      <c r="C34" s="32">
        <f>'2009-3'!$D$33</f>
        <v>6665</v>
      </c>
      <c r="D34" s="32">
        <f>'2010-3'!$D$33</f>
        <v>5471</v>
      </c>
      <c r="E34" s="32">
        <f>'2011-3'!$D$33</f>
        <v>4669</v>
      </c>
      <c r="F34" s="32">
        <f>'2012-3'!$D$33</f>
        <v>3950</v>
      </c>
      <c r="G34" s="32"/>
      <c r="H34" s="175"/>
      <c r="I34" s="175"/>
      <c r="J34" s="175"/>
      <c r="K34" s="175"/>
      <c r="L34" s="175"/>
      <c r="M34" s="175"/>
      <c r="N34" s="175"/>
      <c r="O34" s="175"/>
      <c r="P34" s="175"/>
    </row>
    <row r="35" spans="1:16" s="3" customFormat="1">
      <c r="A35" s="58" t="s">
        <v>148</v>
      </c>
      <c r="B35" s="32"/>
      <c r="C35" s="32"/>
      <c r="D35" s="32"/>
      <c r="E35" s="32"/>
      <c r="F35" s="32">
        <f>Faithful!E4</f>
        <v>449</v>
      </c>
      <c r="G35" s="32"/>
      <c r="H35" s="175"/>
      <c r="I35" s="175"/>
      <c r="J35" s="175"/>
      <c r="K35" s="175"/>
      <c r="L35" s="175"/>
      <c r="M35" s="175"/>
      <c r="N35" s="175"/>
      <c r="O35" s="175"/>
      <c r="P35" s="175"/>
    </row>
    <row r="36" spans="1:16" s="179" customFormat="1">
      <c r="A36" s="13" t="s">
        <v>97</v>
      </c>
      <c r="B36" s="175">
        <f t="shared" ref="B36" si="18">SUM(B32:B34)</f>
        <v>6669</v>
      </c>
      <c r="C36" s="175">
        <f t="shared" ref="C36:E36" si="19">SUM(C32:C34)</f>
        <v>8747</v>
      </c>
      <c r="D36" s="175">
        <f t="shared" si="19"/>
        <v>7768</v>
      </c>
      <c r="E36" s="175">
        <f t="shared" si="19"/>
        <v>6931</v>
      </c>
      <c r="F36" s="175">
        <f>SUM(F32:F35)</f>
        <v>4959</v>
      </c>
      <c r="G36" s="175"/>
      <c r="H36" s="178"/>
      <c r="I36" s="178"/>
      <c r="J36" s="178"/>
      <c r="K36" s="178"/>
      <c r="L36" s="178"/>
      <c r="M36" s="178">
        <f t="shared" ref="M36:P36" si="20">SUM(M32:M34)</f>
        <v>0</v>
      </c>
      <c r="N36" s="178">
        <f t="shared" si="20"/>
        <v>0</v>
      </c>
      <c r="O36" s="178">
        <f t="shared" si="20"/>
        <v>0</v>
      </c>
      <c r="P36" s="178">
        <f t="shared" si="20"/>
        <v>0</v>
      </c>
    </row>
    <row r="37" spans="1:16" s="179" customFormat="1">
      <c r="A37" s="174" t="s">
        <v>76</v>
      </c>
      <c r="B37" s="36"/>
      <c r="C37" s="36"/>
      <c r="D37" s="36"/>
      <c r="E37" s="180" t="s">
        <v>76</v>
      </c>
      <c r="F37" s="181"/>
      <c r="G37" s="181"/>
      <c r="H37" s="182"/>
      <c r="I37" s="182"/>
      <c r="J37" s="182"/>
      <c r="K37" s="182"/>
      <c r="L37" s="182"/>
      <c r="M37" s="182"/>
      <c r="N37" s="182"/>
      <c r="O37" s="182"/>
      <c r="P37" s="182"/>
    </row>
    <row r="38" spans="1:16" s="179" customFormat="1">
      <c r="A38" s="174" t="str">
        <f>A32</f>
        <v>Delaware Humane Association</v>
      </c>
      <c r="B38" s="32">
        <f>'2008-1'!$D$66</f>
        <v>0</v>
      </c>
      <c r="C38" s="32">
        <f>'2009-1'!$D$66</f>
        <v>0</v>
      </c>
      <c r="D38" s="32">
        <f>'2010-1'!$D$66</f>
        <v>21</v>
      </c>
      <c r="E38" s="34">
        <f>'2011-1'!$D$66</f>
        <v>22</v>
      </c>
      <c r="F38" s="32">
        <f>'2012-1'!$D$66</f>
        <v>16</v>
      </c>
      <c r="G38" s="34"/>
      <c r="H38" s="176"/>
      <c r="I38" s="176"/>
      <c r="J38" s="176"/>
      <c r="K38" s="176"/>
      <c r="L38" s="176"/>
      <c r="M38" s="176"/>
      <c r="N38" s="176"/>
      <c r="O38" s="176"/>
      <c r="P38" s="177"/>
    </row>
    <row r="39" spans="1:16" s="3" customFormat="1">
      <c r="A39" s="174" t="str">
        <f>A33</f>
        <v>Delaware SPCA</v>
      </c>
      <c r="B39" s="32">
        <f>'2008-2'!$D$66</f>
        <v>0</v>
      </c>
      <c r="C39" s="32">
        <f>'2009-2'!$D$66</f>
        <v>567</v>
      </c>
      <c r="D39" s="32">
        <f>'2010-2'!$D$66</f>
        <v>296</v>
      </c>
      <c r="E39" s="32">
        <f>'2011-2'!$D$66</f>
        <v>192</v>
      </c>
      <c r="F39" s="32">
        <f>'2012-2'!$D$66</f>
        <v>0</v>
      </c>
      <c r="G39" s="32"/>
      <c r="H39" s="178"/>
      <c r="I39" s="178"/>
      <c r="J39" s="178"/>
      <c r="K39" s="178"/>
      <c r="L39" s="178"/>
      <c r="M39" s="178"/>
      <c r="N39" s="178"/>
      <c r="O39" s="178"/>
      <c r="P39" s="178"/>
    </row>
    <row r="40" spans="1:16" s="3" customFormat="1">
      <c r="A40" s="174" t="str">
        <f>A34</f>
        <v>Kent County SPCA</v>
      </c>
      <c r="B40" s="32">
        <f>'2008-3'!$D$66</f>
        <v>4197</v>
      </c>
      <c r="C40" s="32">
        <f>'2009-3'!$D$66</f>
        <v>5531</v>
      </c>
      <c r="D40" s="32">
        <f>'2010-3'!$D$66</f>
        <v>3978</v>
      </c>
      <c r="E40" s="32">
        <f>'2011-3'!$D$66</f>
        <v>3225</v>
      </c>
      <c r="F40" s="32">
        <f>'2012-3'!$D$66</f>
        <v>519</v>
      </c>
      <c r="G40" s="32"/>
      <c r="H40" s="175"/>
      <c r="I40" s="175"/>
      <c r="J40" s="175"/>
      <c r="K40" s="175"/>
      <c r="L40" s="175"/>
      <c r="M40" s="175"/>
      <c r="N40" s="175"/>
      <c r="O40" s="175"/>
      <c r="P40" s="175"/>
    </row>
    <row r="41" spans="1:16" s="3" customFormat="1">
      <c r="A41" s="174" t="str">
        <f>A35</f>
        <v>Faithful Friends</v>
      </c>
      <c r="B41" s="32"/>
      <c r="C41" s="32"/>
      <c r="D41" s="32"/>
      <c r="E41" s="32"/>
      <c r="F41" s="32">
        <f>Faithful!E7</f>
        <v>29</v>
      </c>
      <c r="G41" s="32"/>
      <c r="H41" s="175"/>
      <c r="I41" s="175"/>
      <c r="J41" s="175"/>
      <c r="K41" s="175"/>
      <c r="L41" s="175"/>
      <c r="M41" s="175"/>
      <c r="N41" s="175"/>
      <c r="O41" s="175"/>
      <c r="P41" s="175"/>
    </row>
    <row r="42" spans="1:16" s="3" customFormat="1">
      <c r="A42" s="13" t="s">
        <v>97</v>
      </c>
      <c r="B42" s="175">
        <f t="shared" ref="B42" si="21">SUM(B38:B40)</f>
        <v>4197</v>
      </c>
      <c r="C42" s="175">
        <f t="shared" ref="C42:E42" si="22">SUM(C38:C40)</f>
        <v>6098</v>
      </c>
      <c r="D42" s="175">
        <f t="shared" si="22"/>
        <v>4295</v>
      </c>
      <c r="E42" s="175">
        <f t="shared" si="22"/>
        <v>3439</v>
      </c>
      <c r="F42" s="175">
        <f>SUM(F38:F41)</f>
        <v>564</v>
      </c>
      <c r="G42" s="175"/>
      <c r="H42" s="178"/>
      <c r="I42" s="178"/>
      <c r="J42" s="178"/>
      <c r="K42" s="178"/>
      <c r="L42" s="178"/>
      <c r="M42" s="178"/>
      <c r="N42" s="178"/>
      <c r="O42" s="178"/>
      <c r="P42" s="178"/>
    </row>
    <row r="43" spans="1:16" s="3" customFormat="1">
      <c r="A43" s="13"/>
      <c r="B43" s="13"/>
      <c r="C43" s="13"/>
      <c r="D43" s="13"/>
      <c r="E43" s="175"/>
      <c r="F43" s="175"/>
      <c r="G43" s="175"/>
      <c r="H43" s="178"/>
      <c r="I43" s="178"/>
      <c r="J43" s="178"/>
      <c r="K43" s="178"/>
      <c r="L43" s="178"/>
      <c r="M43" s="178"/>
      <c r="N43" s="178"/>
      <c r="O43" s="178"/>
      <c r="P43" s="178"/>
    </row>
    <row r="44" spans="1:16" s="3" customFormat="1">
      <c r="A44" s="20" t="s">
        <v>98</v>
      </c>
      <c r="B44" s="13"/>
      <c r="C44" s="13"/>
      <c r="D44" s="13"/>
      <c r="E44" s="175"/>
      <c r="F44" s="175"/>
      <c r="G44" s="175"/>
      <c r="H44" s="178"/>
      <c r="I44" s="178"/>
      <c r="J44" s="178"/>
      <c r="K44" s="178"/>
      <c r="L44" s="178"/>
      <c r="M44" s="178"/>
      <c r="N44" s="178"/>
      <c r="O44" s="178"/>
      <c r="P44" s="178"/>
    </row>
    <row r="45" spans="1:16" s="179" customFormat="1">
      <c r="A45" s="174" t="str">
        <f>A38</f>
        <v>Delaware Humane Association</v>
      </c>
      <c r="B45" s="32">
        <f>'2008-1'!$D$75</f>
        <v>0</v>
      </c>
      <c r="C45" s="32">
        <f>'2009-1'!$D$75</f>
        <v>0</v>
      </c>
      <c r="D45" s="32">
        <f>'2010-1'!$D$75</f>
        <v>1625</v>
      </c>
      <c r="E45" s="34">
        <f>'2011-1'!$D$75</f>
        <v>1611</v>
      </c>
      <c r="F45" s="32">
        <f>'2012-1'!$D$75</f>
        <v>1325</v>
      </c>
      <c r="G45" s="34"/>
      <c r="H45" s="176"/>
      <c r="I45" s="176"/>
      <c r="J45" s="176"/>
      <c r="K45" s="176"/>
      <c r="L45" s="176"/>
      <c r="M45" s="176"/>
      <c r="N45" s="176"/>
      <c r="O45" s="176"/>
      <c r="P45" s="177"/>
    </row>
    <row r="46" spans="1:16" s="3" customFormat="1">
      <c r="A46" s="174" t="str">
        <f>A39</f>
        <v>Delaware SPCA</v>
      </c>
      <c r="B46" s="32">
        <f>'2008-2'!$D$75</f>
        <v>0</v>
      </c>
      <c r="C46" s="32">
        <f>'2009-2'!$D$75</f>
        <v>1836</v>
      </c>
      <c r="D46" s="32">
        <f>'2010-2'!$D$75</f>
        <v>3792</v>
      </c>
      <c r="E46" s="32">
        <f>'2011-2'!$D$75</f>
        <v>4158</v>
      </c>
      <c r="F46" s="32">
        <f>'2012-2'!$D$75</f>
        <v>0</v>
      </c>
      <c r="G46" s="32"/>
      <c r="H46" s="178"/>
      <c r="I46" s="178"/>
      <c r="J46" s="178"/>
      <c r="K46" s="178"/>
      <c r="L46" s="178"/>
      <c r="M46" s="178"/>
      <c r="N46" s="178"/>
      <c r="O46" s="178"/>
      <c r="P46" s="178"/>
    </row>
    <row r="47" spans="1:16" s="3" customFormat="1">
      <c r="A47" s="174" t="str">
        <f>A40</f>
        <v>Kent County SPCA</v>
      </c>
      <c r="B47" s="32">
        <f>'2008-3'!$D$75</f>
        <v>2649</v>
      </c>
      <c r="C47" s="32">
        <f>'2009-3'!$D$75</f>
        <v>2</v>
      </c>
      <c r="D47" s="32">
        <f>'2010-3'!$D$75</f>
        <v>1304</v>
      </c>
      <c r="E47" s="32">
        <f>'2011-3'!$D$75</f>
        <v>2466</v>
      </c>
      <c r="F47" s="32">
        <f>'2012-3'!$D$75</f>
        <v>1777</v>
      </c>
      <c r="G47" s="32"/>
      <c r="H47" s="175"/>
      <c r="I47" s="175"/>
      <c r="J47" s="175"/>
      <c r="K47" s="175"/>
      <c r="L47" s="175"/>
      <c r="M47" s="175"/>
      <c r="N47" s="175"/>
      <c r="O47" s="175"/>
      <c r="P47" s="175"/>
    </row>
    <row r="48" spans="1:16" s="3" customFormat="1">
      <c r="A48" s="174" t="str">
        <f>A41</f>
        <v>Faithful Friends</v>
      </c>
      <c r="B48" s="32"/>
      <c r="C48" s="32"/>
      <c r="D48" s="32"/>
      <c r="E48" s="32"/>
      <c r="F48" s="32">
        <f>Faithful!E8</f>
        <v>424</v>
      </c>
      <c r="G48" s="32"/>
      <c r="H48" s="175"/>
      <c r="I48" s="175"/>
      <c r="J48" s="175"/>
      <c r="K48" s="175"/>
      <c r="L48" s="175"/>
      <c r="M48" s="175"/>
      <c r="N48" s="175"/>
      <c r="O48" s="175"/>
      <c r="P48" s="175"/>
    </row>
    <row r="49" spans="1:16" s="3" customFormat="1">
      <c r="A49" s="13" t="s">
        <v>97</v>
      </c>
      <c r="B49" s="175">
        <f t="shared" ref="B49" si="23">SUM(B45:B47)</f>
        <v>2649</v>
      </c>
      <c r="C49" s="175">
        <f t="shared" ref="C49:E49" si="24">SUM(C45:C47)</f>
        <v>1838</v>
      </c>
      <c r="D49" s="175">
        <f t="shared" si="24"/>
        <v>6721</v>
      </c>
      <c r="E49" s="175">
        <f t="shared" si="24"/>
        <v>8235</v>
      </c>
      <c r="F49" s="175">
        <f>SUM(F45:F48)</f>
        <v>3526</v>
      </c>
      <c r="G49" s="175"/>
      <c r="H49" s="178"/>
      <c r="I49" s="178"/>
      <c r="J49" s="178"/>
      <c r="K49" s="178"/>
      <c r="L49" s="178"/>
      <c r="M49" s="178"/>
      <c r="N49" s="178"/>
      <c r="O49" s="178"/>
      <c r="P49" s="178"/>
    </row>
    <row r="50" spans="1:16" s="3" customFormat="1">
      <c r="A50" s="174"/>
      <c r="H50" s="176"/>
      <c r="I50" s="176"/>
      <c r="J50" s="176"/>
      <c r="K50" s="176"/>
      <c r="L50" s="176"/>
      <c r="M50" s="176"/>
      <c r="N50" s="176"/>
      <c r="O50" s="176"/>
      <c r="P50" s="176"/>
    </row>
    <row r="51" spans="1:16" s="3" customFormat="1">
      <c r="A51" s="174" t="s">
        <v>79</v>
      </c>
      <c r="B51" s="175"/>
      <c r="C51" s="175"/>
      <c r="D51" s="175"/>
      <c r="E51" s="3" t="s">
        <v>79</v>
      </c>
      <c r="F51" s="175"/>
      <c r="G51" s="175"/>
      <c r="H51" s="176"/>
      <c r="I51" s="176"/>
      <c r="J51" s="176"/>
      <c r="K51" s="176"/>
      <c r="L51" s="176"/>
      <c r="M51" s="176"/>
      <c r="N51" s="176"/>
      <c r="O51" s="176"/>
      <c r="P51" s="176"/>
    </row>
    <row r="52" spans="1:16" s="3" customFormat="1">
      <c r="A52" s="174" t="str">
        <f>A38</f>
        <v>Delaware Humane Association</v>
      </c>
      <c r="B52" s="32">
        <f>'2008-1'!$C$33</f>
        <v>0</v>
      </c>
      <c r="C52" s="32">
        <f>'2009-1'!$C$33</f>
        <v>0</v>
      </c>
      <c r="D52" s="32">
        <f>'2010-1'!$C$33</f>
        <v>397</v>
      </c>
      <c r="E52" s="32">
        <f>'2011-1'!$C$33</f>
        <v>405</v>
      </c>
      <c r="F52" s="32">
        <f>'2012-1'!$C$33</f>
        <v>321</v>
      </c>
      <c r="G52" s="32"/>
      <c r="H52" s="178"/>
      <c r="I52" s="178"/>
      <c r="J52" s="178"/>
      <c r="K52" s="178"/>
      <c r="L52" s="178"/>
      <c r="M52" s="178"/>
      <c r="N52" s="178"/>
      <c r="O52" s="176"/>
      <c r="P52" s="177"/>
    </row>
    <row r="53" spans="1:16" s="3" customFormat="1">
      <c r="A53" s="174" t="str">
        <f>A39</f>
        <v>Delaware SPCA</v>
      </c>
      <c r="B53" s="32">
        <f>'2008-2'!$C$33</f>
        <v>0</v>
      </c>
      <c r="C53" s="32">
        <f>'2009-2'!$C$33</f>
        <v>2009</v>
      </c>
      <c r="D53" s="32">
        <f>'2010-2'!$C$33</f>
        <v>1875</v>
      </c>
      <c r="E53" s="32">
        <f>'2011-2'!$C$33</f>
        <v>1736</v>
      </c>
      <c r="F53" s="32">
        <f>'2012-2'!$C$33</f>
        <v>0</v>
      </c>
      <c r="G53" s="32"/>
      <c r="H53" s="178"/>
      <c r="I53" s="178"/>
      <c r="J53" s="178"/>
      <c r="K53" s="178"/>
      <c r="L53" s="178"/>
      <c r="M53" s="178"/>
      <c r="N53" s="178"/>
      <c r="O53" s="178"/>
      <c r="P53" s="178"/>
    </row>
    <row r="54" spans="1:16" s="3" customFormat="1">
      <c r="A54" s="174" t="str">
        <f>A40</f>
        <v>Kent County SPCA</v>
      </c>
      <c r="B54" s="32">
        <f>'2008-3'!$C$33</f>
        <v>6981</v>
      </c>
      <c r="C54" s="32">
        <f>'2009-3'!$C$33</f>
        <v>5934</v>
      </c>
      <c r="D54" s="32">
        <f>'2010-3'!$C$33</f>
        <v>6567</v>
      </c>
      <c r="E54" s="32">
        <f>'2011-3'!$C$33</f>
        <v>6671</v>
      </c>
      <c r="F54" s="32">
        <f>'2012-3'!$C$33</f>
        <v>12021</v>
      </c>
      <c r="G54" s="32"/>
      <c r="H54" s="178"/>
      <c r="I54" s="178"/>
      <c r="J54" s="178"/>
      <c r="K54" s="178"/>
      <c r="L54" s="178"/>
      <c r="M54" s="178"/>
      <c r="N54" s="178"/>
      <c r="O54" s="178"/>
      <c r="P54" s="178"/>
    </row>
    <row r="55" spans="1:16" s="3" customFormat="1">
      <c r="A55" s="174" t="str">
        <f>A41</f>
        <v>Faithful Friends</v>
      </c>
      <c r="B55" s="32"/>
      <c r="C55" s="32"/>
      <c r="D55" s="32"/>
      <c r="E55" s="32"/>
      <c r="F55" s="32">
        <f>Faithful!F4</f>
        <v>277</v>
      </c>
      <c r="G55" s="32"/>
      <c r="H55" s="178"/>
      <c r="I55" s="178"/>
      <c r="J55" s="178"/>
      <c r="K55" s="178"/>
      <c r="L55" s="178"/>
      <c r="M55" s="178"/>
      <c r="N55" s="178"/>
      <c r="O55" s="178"/>
      <c r="P55" s="178"/>
    </row>
    <row r="56" spans="1:16" s="3" customFormat="1">
      <c r="A56" s="13" t="s">
        <v>97</v>
      </c>
      <c r="B56" s="175">
        <f t="shared" ref="B56" si="25">SUM(B52:B54)</f>
        <v>6981</v>
      </c>
      <c r="C56" s="175">
        <f t="shared" ref="C56:D56" si="26">SUM(C52:C54)</f>
        <v>7943</v>
      </c>
      <c r="D56" s="175">
        <f t="shared" si="26"/>
        <v>8839</v>
      </c>
      <c r="E56" s="175">
        <f>SUM(E52:E54)</f>
        <v>8812</v>
      </c>
      <c r="F56" s="175">
        <f>SUM(F52:F55)</f>
        <v>12619</v>
      </c>
      <c r="G56" s="175"/>
      <c r="H56" s="178"/>
      <c r="I56" s="178"/>
      <c r="J56" s="178"/>
      <c r="K56" s="178"/>
      <c r="L56" s="178"/>
      <c r="M56" s="178"/>
      <c r="N56" s="178"/>
      <c r="O56" s="178"/>
      <c r="P56" s="178"/>
    </row>
    <row r="57" spans="1:16" s="3" customFormat="1">
      <c r="A57" s="20" t="s">
        <v>80</v>
      </c>
      <c r="B57" s="36"/>
      <c r="C57" s="36"/>
      <c r="D57" s="36"/>
      <c r="E57" s="180" t="s">
        <v>80</v>
      </c>
      <c r="F57" s="181"/>
      <c r="G57" s="181"/>
      <c r="H57" s="176"/>
      <c r="I57" s="176"/>
      <c r="J57" s="176"/>
      <c r="K57" s="176"/>
      <c r="L57" s="176"/>
      <c r="M57" s="176"/>
      <c r="N57" s="176"/>
      <c r="O57" s="182"/>
      <c r="P57" s="182"/>
    </row>
    <row r="58" spans="1:16" s="3" customFormat="1">
      <c r="A58" s="174" t="str">
        <f>A52</f>
        <v>Delaware Humane Association</v>
      </c>
      <c r="B58" s="32">
        <f>'2008-1'!$C$66</f>
        <v>0</v>
      </c>
      <c r="C58" s="32">
        <f>'2009-1'!$C$66</f>
        <v>0</v>
      </c>
      <c r="D58" s="32">
        <f>'2010-1'!$C$66</f>
        <v>7</v>
      </c>
      <c r="E58" s="34">
        <f>'2011-1'!$C$66</f>
        <v>7</v>
      </c>
      <c r="F58" s="34">
        <f>'2012-1'!$C$66</f>
        <v>5</v>
      </c>
      <c r="G58" s="34"/>
      <c r="H58" s="176"/>
      <c r="I58" s="176"/>
      <c r="J58" s="176"/>
      <c r="K58" s="176"/>
      <c r="L58" s="176"/>
      <c r="M58" s="176"/>
      <c r="N58" s="176"/>
      <c r="O58" s="176"/>
      <c r="P58" s="177"/>
    </row>
    <row r="59" spans="1:16" s="3" customFormat="1">
      <c r="A59" s="174" t="str">
        <f>A53</f>
        <v>Delaware SPCA</v>
      </c>
      <c r="B59" s="32">
        <f>'2008-2'!$C$66</f>
        <v>0</v>
      </c>
      <c r="C59" s="32">
        <f>'2009-2'!$C$66</f>
        <v>277</v>
      </c>
      <c r="D59" s="32">
        <f>'2010-2'!$C$66</f>
        <v>212</v>
      </c>
      <c r="E59" s="32">
        <f>'2011-2'!$C$66</f>
        <v>158</v>
      </c>
      <c r="F59" s="32">
        <f>'2012-2'!$C$66</f>
        <v>0</v>
      </c>
      <c r="G59" s="32"/>
      <c r="H59" s="178"/>
      <c r="I59" s="178"/>
      <c r="J59" s="178"/>
      <c r="K59" s="178"/>
      <c r="L59" s="178"/>
      <c r="M59" s="178"/>
      <c r="N59" s="178"/>
      <c r="O59" s="178"/>
      <c r="P59" s="178"/>
    </row>
    <row r="60" spans="1:16" s="3" customFormat="1">
      <c r="A60" s="174" t="str">
        <f>A54</f>
        <v>Kent County SPCA</v>
      </c>
      <c r="B60" s="32">
        <f>'2008-3'!$C$66</f>
        <v>2400</v>
      </c>
      <c r="C60" s="32">
        <f>'2009-3'!$C$66</f>
        <v>2592</v>
      </c>
      <c r="D60" s="32">
        <f>'2010-3'!$C$66</f>
        <v>2434</v>
      </c>
      <c r="E60" s="32">
        <f>'2011-3'!$C$66</f>
        <v>2161</v>
      </c>
      <c r="F60" s="32">
        <f>'2012-3'!$C$66</f>
        <v>1327</v>
      </c>
      <c r="G60" s="32"/>
      <c r="H60" s="175"/>
      <c r="I60" s="175"/>
      <c r="J60" s="175"/>
      <c r="K60" s="175"/>
      <c r="L60" s="175"/>
      <c r="M60" s="175"/>
      <c r="N60" s="175"/>
      <c r="O60" s="175"/>
      <c r="P60" s="175"/>
    </row>
    <row r="61" spans="1:16" s="3" customFormat="1">
      <c r="A61" s="174" t="str">
        <f>A55</f>
        <v>Faithful Friends</v>
      </c>
      <c r="B61" s="32"/>
      <c r="C61" s="32"/>
      <c r="D61" s="32"/>
      <c r="E61" s="32"/>
      <c r="F61" s="32">
        <f>Faithful!F7</f>
        <v>0</v>
      </c>
      <c r="G61" s="32"/>
      <c r="H61" s="175"/>
      <c r="I61" s="175"/>
      <c r="J61" s="175"/>
      <c r="K61" s="175"/>
      <c r="L61" s="175"/>
      <c r="M61" s="175"/>
      <c r="N61" s="175"/>
      <c r="O61" s="175"/>
      <c r="P61" s="175"/>
    </row>
    <row r="62" spans="1:16" s="3" customFormat="1">
      <c r="A62" s="13" t="s">
        <v>97</v>
      </c>
      <c r="B62" s="175">
        <f t="shared" ref="B62" si="27">SUM(B58:B60)</f>
        <v>2400</v>
      </c>
      <c r="C62" s="175">
        <f t="shared" ref="C62:E62" si="28">SUM(C58:C60)</f>
        <v>2869</v>
      </c>
      <c r="D62" s="175">
        <f t="shared" si="28"/>
        <v>2653</v>
      </c>
      <c r="E62" s="175">
        <f t="shared" si="28"/>
        <v>2326</v>
      </c>
      <c r="F62" s="259">
        <f>SUM(F58:F61)</f>
        <v>1332</v>
      </c>
      <c r="G62" s="175"/>
      <c r="H62" s="178"/>
      <c r="I62" s="178"/>
      <c r="J62" s="178"/>
      <c r="K62" s="178"/>
      <c r="L62" s="178"/>
      <c r="M62" s="178"/>
      <c r="N62" s="178"/>
      <c r="O62" s="178"/>
      <c r="P62" s="178"/>
    </row>
    <row r="63" spans="1:16" s="3" customFormat="1">
      <c r="A63" s="36" t="s">
        <v>99</v>
      </c>
      <c r="B63" s="174"/>
      <c r="C63" s="174"/>
      <c r="D63" s="174"/>
      <c r="E63" s="174"/>
      <c r="F63" s="174"/>
      <c r="G63" s="174"/>
      <c r="H63" s="174"/>
      <c r="I63" s="174"/>
      <c r="J63" s="174"/>
      <c r="K63" s="174"/>
      <c r="L63" s="174"/>
      <c r="M63" s="174"/>
      <c r="N63" s="174"/>
      <c r="O63" s="174"/>
    </row>
    <row r="64" spans="1:16" s="3" customFormat="1">
      <c r="A64" s="174" t="str">
        <f>A58</f>
        <v>Delaware Humane Association</v>
      </c>
      <c r="B64" s="32">
        <f>'2008-1'!$C$75</f>
        <v>0</v>
      </c>
      <c r="C64" s="32">
        <f>'2009-1'!$C$75</f>
        <v>0</v>
      </c>
      <c r="D64" s="32">
        <f>'2010-1'!$C$75</f>
        <v>678</v>
      </c>
      <c r="E64" s="34">
        <f>'2011-1'!$C$75</f>
        <v>797</v>
      </c>
      <c r="F64" s="32">
        <f>'2012-1'!$C$75</f>
        <v>610</v>
      </c>
      <c r="G64" s="34"/>
      <c r="H64" s="176"/>
      <c r="I64" s="176"/>
      <c r="J64" s="176"/>
      <c r="K64" s="176"/>
      <c r="L64" s="176"/>
      <c r="M64" s="176"/>
      <c r="N64" s="176"/>
      <c r="O64" s="176"/>
      <c r="P64" s="177"/>
    </row>
    <row r="65" spans="1:16" s="3" customFormat="1">
      <c r="A65" s="174" t="str">
        <f>A59</f>
        <v>Delaware SPCA</v>
      </c>
      <c r="B65" s="32">
        <f>'2008-2'!$C$75</f>
        <v>0</v>
      </c>
      <c r="C65" s="32">
        <f>'2009-2'!$C$75</f>
        <v>2166</v>
      </c>
      <c r="D65" s="32">
        <f>'2010-2'!$C$75</f>
        <v>3213</v>
      </c>
      <c r="E65" s="32">
        <f>'2011-2'!$C$75</f>
        <v>3028</v>
      </c>
      <c r="F65" s="32">
        <f>'2012-2'!$C$75</f>
        <v>0</v>
      </c>
      <c r="G65" s="32"/>
      <c r="H65" s="178"/>
      <c r="I65" s="178"/>
      <c r="J65" s="178"/>
      <c r="K65" s="178"/>
      <c r="L65" s="178"/>
      <c r="M65" s="178"/>
      <c r="N65" s="178"/>
      <c r="O65" s="178"/>
      <c r="P65" s="178"/>
    </row>
    <row r="66" spans="1:16" s="3" customFormat="1">
      <c r="A66" s="174" t="str">
        <f>A60</f>
        <v>Kent County SPCA</v>
      </c>
      <c r="B66" s="32">
        <f>'2008-3'!$C$75</f>
        <v>2208</v>
      </c>
      <c r="C66" s="32">
        <f>'2009-3'!$C$75</f>
        <v>7</v>
      </c>
      <c r="D66" s="32">
        <f>'2010-3'!$C$75</f>
        <v>1155</v>
      </c>
      <c r="E66" s="32">
        <f>'2011-3'!$C$75</f>
        <v>5660</v>
      </c>
      <c r="F66" s="32">
        <f>'2012-3'!$C$75</f>
        <v>3207</v>
      </c>
      <c r="G66" s="32"/>
      <c r="H66" s="175"/>
      <c r="I66" s="175"/>
      <c r="J66" s="175"/>
      <c r="K66" s="175"/>
      <c r="L66" s="175"/>
      <c r="M66" s="175"/>
      <c r="N66" s="175"/>
      <c r="O66" s="175"/>
      <c r="P66" s="175"/>
    </row>
    <row r="67" spans="1:16" s="3" customFormat="1">
      <c r="A67" s="174" t="str">
        <f>A61</f>
        <v>Faithful Friends</v>
      </c>
      <c r="B67" s="32"/>
      <c r="C67" s="32"/>
      <c r="D67" s="32"/>
      <c r="E67" s="32"/>
      <c r="F67" s="32">
        <f>Faithful!F8</f>
        <v>120</v>
      </c>
      <c r="G67" s="32"/>
      <c r="H67" s="175"/>
      <c r="I67" s="175"/>
      <c r="J67" s="175"/>
      <c r="K67" s="175"/>
      <c r="L67" s="175"/>
      <c r="M67" s="175"/>
      <c r="N67" s="175"/>
      <c r="O67" s="175"/>
      <c r="P67" s="175"/>
    </row>
    <row r="68" spans="1:16" s="3" customFormat="1">
      <c r="A68" s="13" t="s">
        <v>97</v>
      </c>
      <c r="B68" s="175">
        <f t="shared" ref="B68" si="29">SUM(B64:B66)</f>
        <v>2208</v>
      </c>
      <c r="C68" s="175">
        <f t="shared" ref="C68:E68" si="30">SUM(C64:C66)</f>
        <v>2173</v>
      </c>
      <c r="D68" s="175">
        <f t="shared" si="30"/>
        <v>5046</v>
      </c>
      <c r="E68" s="175">
        <f t="shared" si="30"/>
        <v>9485</v>
      </c>
      <c r="F68" s="175">
        <f>SUM(F64:F67)</f>
        <v>3937</v>
      </c>
      <c r="G68" s="175"/>
      <c r="H68" s="178"/>
      <c r="I68" s="178"/>
      <c r="J68" s="178"/>
      <c r="K68" s="178"/>
      <c r="L68" s="178"/>
      <c r="M68" s="178"/>
      <c r="N68" s="178"/>
      <c r="O68" s="178"/>
      <c r="P68" s="178"/>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workbookViewId="0">
      <selection activeCell="G1" sqref="G1"/>
    </sheetView>
  </sheetViews>
  <sheetFormatPr defaultRowHeight="13.2"/>
  <cols>
    <col min="1" max="1" width="36.21875" style="56" bestFit="1" customWidth="1"/>
    <col min="2" max="2" width="4.5546875" style="56" customWidth="1"/>
    <col min="3" max="3" width="5" style="56" customWidth="1"/>
    <col min="4" max="4" width="8.77734375" style="56" customWidth="1"/>
    <col min="5" max="16384" width="8.88671875" style="56"/>
  </cols>
  <sheetData>
    <row r="1" spans="1:7">
      <c r="A1" s="56" t="s">
        <v>129</v>
      </c>
      <c r="E1" s="56">
        <v>2012</v>
      </c>
      <c r="G1" s="56" t="s">
        <v>148</v>
      </c>
    </row>
    <row r="2" spans="1:7">
      <c r="B2" s="56" t="s">
        <v>130</v>
      </c>
      <c r="C2" s="56" t="s">
        <v>131</v>
      </c>
      <c r="D2" s="56" t="s">
        <v>2</v>
      </c>
      <c r="E2" s="56" t="s">
        <v>130</v>
      </c>
      <c r="F2" s="56" t="s">
        <v>131</v>
      </c>
    </row>
    <row r="3" spans="1:7">
      <c r="A3" s="56" t="s">
        <v>132</v>
      </c>
      <c r="B3" s="56">
        <v>463</v>
      </c>
      <c r="C3" s="56">
        <v>60</v>
      </c>
      <c r="D3" s="56">
        <v>523</v>
      </c>
    </row>
    <row r="4" spans="1:7">
      <c r="A4" s="56" t="s">
        <v>133</v>
      </c>
      <c r="B4" s="56">
        <v>74</v>
      </c>
      <c r="C4" s="56">
        <v>68</v>
      </c>
      <c r="D4" s="56">
        <v>142</v>
      </c>
      <c r="E4" s="56">
        <f>B4+B15+B25+B35</f>
        <v>449</v>
      </c>
      <c r="F4" s="56">
        <f>C4+C15+C25+C35</f>
        <v>277</v>
      </c>
    </row>
    <row r="5" spans="1:7">
      <c r="A5" s="56" t="s">
        <v>134</v>
      </c>
      <c r="B5" s="56">
        <v>159</v>
      </c>
      <c r="C5" s="56">
        <v>74</v>
      </c>
      <c r="D5" s="56">
        <v>233</v>
      </c>
      <c r="E5" s="56">
        <f t="shared" ref="E5:F5" si="0">B5+B16+B26+B36</f>
        <v>552</v>
      </c>
      <c r="F5" s="56">
        <f t="shared" si="0"/>
        <v>270</v>
      </c>
    </row>
    <row r="6" spans="1:7">
      <c r="A6" s="56" t="s">
        <v>135</v>
      </c>
      <c r="B6" s="56">
        <v>0</v>
      </c>
      <c r="C6" s="56">
        <v>3</v>
      </c>
      <c r="D6" s="56">
        <v>3</v>
      </c>
      <c r="E6" s="56">
        <f>B6</f>
        <v>0</v>
      </c>
      <c r="F6" s="56">
        <f>C6</f>
        <v>3</v>
      </c>
    </row>
    <row r="7" spans="1:7">
      <c r="A7" s="56" t="s">
        <v>136</v>
      </c>
      <c r="B7" s="56">
        <v>6</v>
      </c>
      <c r="C7" s="56">
        <v>0</v>
      </c>
      <c r="D7" s="56">
        <v>6</v>
      </c>
      <c r="E7" s="56">
        <f>B7+B17+B27+B37</f>
        <v>29</v>
      </c>
      <c r="F7" s="56">
        <f>C7+C17+C27+C37</f>
        <v>0</v>
      </c>
    </row>
    <row r="8" spans="1:7">
      <c r="A8" s="56" t="s">
        <v>128</v>
      </c>
      <c r="B8" s="56">
        <v>269</v>
      </c>
      <c r="C8" s="56">
        <v>67</v>
      </c>
      <c r="D8" s="56">
        <v>336</v>
      </c>
      <c r="E8" s="56">
        <f>B8+B18+B28+B38</f>
        <v>424</v>
      </c>
      <c r="F8" s="56">
        <f>C8+C18+C28+C38</f>
        <v>120</v>
      </c>
    </row>
    <row r="9" spans="1:7">
      <c r="A9" s="56" t="s">
        <v>137</v>
      </c>
      <c r="D9" s="56" t="s">
        <v>138</v>
      </c>
    </row>
    <row r="10" spans="1:7">
      <c r="A10" s="56" t="s">
        <v>139</v>
      </c>
      <c r="D10" s="56">
        <v>341</v>
      </c>
    </row>
    <row r="11" spans="1:7">
      <c r="A11" s="56" t="s">
        <v>140</v>
      </c>
      <c r="D11" s="56" t="s">
        <v>141</v>
      </c>
    </row>
    <row r="13" spans="1:7">
      <c r="B13" s="56" t="s">
        <v>130</v>
      </c>
      <c r="C13" s="56" t="s">
        <v>131</v>
      </c>
      <c r="D13" s="56" t="s">
        <v>2</v>
      </c>
    </row>
    <row r="14" spans="1:7">
      <c r="A14" s="56" t="s">
        <v>142</v>
      </c>
      <c r="B14" s="56">
        <v>392</v>
      </c>
      <c r="C14" s="56">
        <v>55</v>
      </c>
      <c r="D14" s="56">
        <v>447</v>
      </c>
    </row>
    <row r="15" spans="1:7">
      <c r="A15" s="56" t="s">
        <v>133</v>
      </c>
      <c r="B15" s="56">
        <v>200</v>
      </c>
      <c r="C15" s="56">
        <v>46</v>
      </c>
      <c r="D15" s="56">
        <v>246</v>
      </c>
    </row>
    <row r="16" spans="1:7">
      <c r="A16" s="56" t="s">
        <v>134</v>
      </c>
      <c r="B16" s="56">
        <v>135</v>
      </c>
      <c r="C16" s="56">
        <v>47</v>
      </c>
      <c r="D16" s="56">
        <v>182</v>
      </c>
    </row>
    <row r="17" spans="1:4">
      <c r="A17" s="56" t="s">
        <v>136</v>
      </c>
      <c r="B17" s="56">
        <v>8</v>
      </c>
      <c r="C17" s="56">
        <v>0</v>
      </c>
      <c r="D17" s="56">
        <v>8</v>
      </c>
    </row>
    <row r="18" spans="1:4">
      <c r="A18" s="56" t="s">
        <v>128</v>
      </c>
      <c r="B18" s="56">
        <v>155</v>
      </c>
      <c r="C18" s="56">
        <v>53</v>
      </c>
      <c r="D18" s="56">
        <v>208</v>
      </c>
    </row>
    <row r="19" spans="1:4">
      <c r="A19" s="56" t="s">
        <v>137</v>
      </c>
      <c r="D19" s="56">
        <v>223</v>
      </c>
    </row>
    <row r="20" spans="1:4">
      <c r="A20" s="56" t="s">
        <v>139</v>
      </c>
      <c r="D20" s="56">
        <v>437</v>
      </c>
    </row>
    <row r="21" spans="1:4">
      <c r="A21" s="56" t="s">
        <v>140</v>
      </c>
      <c r="D21" s="56" t="s">
        <v>143</v>
      </c>
    </row>
    <row r="23" spans="1:4">
      <c r="B23" s="56" t="s">
        <v>130</v>
      </c>
      <c r="C23" s="56" t="s">
        <v>131</v>
      </c>
      <c r="D23" s="56" t="s">
        <v>2</v>
      </c>
    </row>
    <row r="24" spans="1:4">
      <c r="A24" s="56" t="s">
        <v>144</v>
      </c>
      <c r="D24" s="56">
        <v>440</v>
      </c>
    </row>
    <row r="25" spans="1:4">
      <c r="A25" s="56" t="s">
        <v>133</v>
      </c>
      <c r="B25" s="56">
        <v>74</v>
      </c>
      <c r="C25" s="56">
        <v>54</v>
      </c>
      <c r="D25" s="56">
        <v>128</v>
      </c>
    </row>
    <row r="26" spans="1:4">
      <c r="A26" s="56" t="s">
        <v>134</v>
      </c>
      <c r="B26" s="56">
        <v>98</v>
      </c>
      <c r="C26" s="56">
        <v>68</v>
      </c>
      <c r="D26" s="56">
        <v>166</v>
      </c>
    </row>
    <row r="27" spans="1:4">
      <c r="A27" s="56" t="s">
        <v>136</v>
      </c>
      <c r="B27" s="56">
        <v>9</v>
      </c>
      <c r="C27" s="56">
        <v>0</v>
      </c>
      <c r="D27" s="56">
        <v>9</v>
      </c>
    </row>
    <row r="28" spans="1:4">
      <c r="A28" s="56" t="s">
        <v>128</v>
      </c>
      <c r="D28" s="56">
        <v>213</v>
      </c>
    </row>
    <row r="29" spans="1:4">
      <c r="A29" s="56" t="s">
        <v>137</v>
      </c>
      <c r="D29" s="56">
        <v>217</v>
      </c>
    </row>
    <row r="30" spans="1:4">
      <c r="A30" s="56" t="s">
        <v>139</v>
      </c>
      <c r="D30" s="56">
        <v>419</v>
      </c>
    </row>
    <row r="31" spans="1:4">
      <c r="A31" s="56" t="s">
        <v>140</v>
      </c>
      <c r="D31" s="56" t="s">
        <v>145</v>
      </c>
    </row>
    <row r="33" spans="1:4">
      <c r="B33" s="56" t="s">
        <v>130</v>
      </c>
      <c r="C33" s="56" t="s">
        <v>131</v>
      </c>
      <c r="D33" s="56" t="s">
        <v>2</v>
      </c>
    </row>
    <row r="34" spans="1:4">
      <c r="A34" s="56" t="s">
        <v>146</v>
      </c>
      <c r="D34" s="56">
        <v>430</v>
      </c>
    </row>
    <row r="35" spans="1:4">
      <c r="A35" s="56" t="s">
        <v>133</v>
      </c>
      <c r="B35" s="56">
        <v>101</v>
      </c>
      <c r="C35" s="56">
        <v>109</v>
      </c>
      <c r="D35" s="56">
        <v>210</v>
      </c>
    </row>
    <row r="36" spans="1:4">
      <c r="A36" s="56" t="s">
        <v>134</v>
      </c>
      <c r="B36" s="56">
        <v>160</v>
      </c>
      <c r="C36" s="56">
        <v>81</v>
      </c>
      <c r="D36" s="56">
        <v>241</v>
      </c>
    </row>
    <row r="37" spans="1:4">
      <c r="A37" s="56" t="s">
        <v>136</v>
      </c>
      <c r="B37" s="56">
        <v>6</v>
      </c>
      <c r="C37" s="56">
        <v>0</v>
      </c>
      <c r="D37" s="56">
        <v>6</v>
      </c>
    </row>
    <row r="38" spans="1:4">
      <c r="A38" s="56" t="s">
        <v>128</v>
      </c>
      <c r="D38" s="56">
        <v>271</v>
      </c>
    </row>
    <row r="39" spans="1:4">
      <c r="A39" s="56" t="s">
        <v>137</v>
      </c>
      <c r="D39" s="56">
        <v>106</v>
      </c>
    </row>
    <row r="40" spans="1:4">
      <c r="A40" s="56" t="s">
        <v>139</v>
      </c>
      <c r="D40" s="56">
        <v>393</v>
      </c>
    </row>
    <row r="41" spans="1:4">
      <c r="A41" s="56" t="s">
        <v>140</v>
      </c>
      <c r="D41" s="56" t="s">
        <v>147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6"/>
  <sheetViews>
    <sheetView workbookViewId="0">
      <selection activeCell="C1" sqref="C1"/>
    </sheetView>
  </sheetViews>
  <sheetFormatPr defaultRowHeight="13.2"/>
  <cols>
    <col min="1" max="1" width="3.33203125" style="56" customWidth="1"/>
    <col min="2" max="2" width="28.6640625" style="59" customWidth="1"/>
    <col min="3" max="5" width="8.88671875" style="56"/>
    <col min="6" max="6" width="7.88671875" style="2" customWidth="1"/>
    <col min="7" max="8" width="7.88671875" style="105" customWidth="1"/>
    <col min="9" max="9" width="8.109375" style="105" customWidth="1"/>
    <col min="10" max="10" width="3" style="3" customWidth="1"/>
    <col min="11" max="11" width="8.88671875" style="3"/>
    <col min="12" max="16384" width="8.88671875" style="56"/>
  </cols>
  <sheetData>
    <row r="1" spans="1:9" s="3" customFormat="1">
      <c r="A1" s="56"/>
      <c r="B1" s="98" t="s">
        <v>95</v>
      </c>
      <c r="C1" s="98" t="s">
        <v>95</v>
      </c>
      <c r="D1" s="56"/>
      <c r="E1" s="56"/>
      <c r="F1" s="2" t="s">
        <v>90</v>
      </c>
      <c r="G1" s="99"/>
      <c r="H1" s="100"/>
      <c r="I1" s="100"/>
    </row>
    <row r="2" spans="1:9" s="3" customFormat="1" ht="15.6">
      <c r="A2" s="56"/>
      <c r="B2" s="98" t="s">
        <v>91</v>
      </c>
      <c r="C2" s="56"/>
      <c r="D2" s="56"/>
      <c r="E2" s="56"/>
      <c r="F2" s="101" t="s">
        <v>92</v>
      </c>
      <c r="G2" s="102"/>
      <c r="H2" s="103"/>
      <c r="I2" s="103"/>
    </row>
    <row r="3" spans="1:9" s="3" customFormat="1" ht="13.8" thickBot="1">
      <c r="A3" s="104"/>
      <c r="B3" s="59"/>
      <c r="C3" s="56"/>
      <c r="D3" s="56"/>
      <c r="E3" s="56"/>
      <c r="F3" s="2"/>
      <c r="G3" s="105"/>
      <c r="H3" s="105"/>
      <c r="I3" s="105"/>
    </row>
    <row r="4" spans="1:9" s="3" customFormat="1">
      <c r="A4" s="106"/>
      <c r="B4" s="64"/>
      <c r="C4" s="107" t="s">
        <v>0</v>
      </c>
      <c r="D4" s="107" t="s">
        <v>1</v>
      </c>
      <c r="E4" s="108" t="s">
        <v>2</v>
      </c>
      <c r="F4" s="2"/>
      <c r="G4" s="105"/>
      <c r="H4" s="105"/>
      <c r="I4" s="105"/>
    </row>
    <row r="5" spans="1:9" s="3" customFormat="1">
      <c r="A5" s="109"/>
      <c r="B5" s="110"/>
      <c r="C5" s="111"/>
      <c r="D5" s="111"/>
      <c r="E5" s="111"/>
      <c r="F5" s="4"/>
      <c r="G5" s="105"/>
      <c r="H5" s="105"/>
      <c r="I5" s="105"/>
    </row>
    <row r="6" spans="1:9" s="3" customFormat="1" ht="15.6">
      <c r="A6" s="112" t="s">
        <v>3</v>
      </c>
      <c r="B6" s="110" t="s">
        <v>63</v>
      </c>
      <c r="C6" s="113"/>
      <c r="D6" s="113"/>
      <c r="E6" s="114">
        <f>D6+C6</f>
        <v>0</v>
      </c>
      <c r="F6" s="101"/>
      <c r="G6" s="115"/>
      <c r="H6" s="103"/>
      <c r="I6" s="103"/>
    </row>
    <row r="7" spans="1:9" s="3" customFormat="1" ht="15.6">
      <c r="A7" s="112"/>
      <c r="B7" s="110"/>
      <c r="C7" s="116"/>
      <c r="D7" s="116"/>
      <c r="E7" s="114"/>
      <c r="F7" s="101"/>
      <c r="G7" s="115"/>
      <c r="H7" s="115"/>
      <c r="I7" s="103"/>
    </row>
    <row r="8" spans="1:9" s="3" customFormat="1" ht="15.6">
      <c r="A8" s="112"/>
      <c r="B8" s="110" t="s">
        <v>4</v>
      </c>
      <c r="C8" s="116"/>
      <c r="D8" s="116"/>
      <c r="E8" s="114"/>
      <c r="F8" s="101"/>
      <c r="G8" s="115"/>
      <c r="H8" s="103"/>
      <c r="I8" s="115"/>
    </row>
    <row r="9" spans="1:9" s="3" customFormat="1" ht="15.6">
      <c r="A9" s="112"/>
      <c r="B9" s="117" t="s">
        <v>5</v>
      </c>
      <c r="C9" s="118"/>
      <c r="D9" s="118"/>
      <c r="E9" s="114"/>
      <c r="F9" s="2"/>
      <c r="G9" s="115"/>
      <c r="H9" s="119"/>
      <c r="I9" s="103"/>
    </row>
    <row r="10" spans="1:9" s="3" customFormat="1" ht="15.6">
      <c r="A10" s="112"/>
      <c r="B10" s="120" t="s">
        <v>6</v>
      </c>
      <c r="C10" s="121">
        <v>397</v>
      </c>
      <c r="D10" s="121">
        <v>677</v>
      </c>
      <c r="E10" s="114">
        <f>D10+C10</f>
        <v>1074</v>
      </c>
      <c r="F10" s="122">
        <f ca="1">C10/OFFSET(C10,4,0)</f>
        <v>1</v>
      </c>
      <c r="G10" s="122">
        <f t="shared" ref="G10:H10" ca="1" si="0">D10/OFFSET(D10,4,0)</f>
        <v>1</v>
      </c>
      <c r="H10" s="122">
        <f t="shared" ca="1" si="0"/>
        <v>1</v>
      </c>
      <c r="I10" s="103"/>
    </row>
    <row r="11" spans="1:9" s="3" customFormat="1">
      <c r="A11" s="112"/>
      <c r="B11" s="120" t="s">
        <v>7</v>
      </c>
      <c r="C11" s="121"/>
      <c r="D11" s="121"/>
      <c r="E11" s="114">
        <f t="shared" ref="E11:E14" si="1">D11+C11</f>
        <v>0</v>
      </c>
      <c r="F11" s="122">
        <f ca="1">C11/OFFSET(C11,3,0)</f>
        <v>0</v>
      </c>
      <c r="G11" s="122">
        <f t="shared" ref="G11:H11" ca="1" si="2">D11/OFFSET(D11,3,0)</f>
        <v>0</v>
      </c>
      <c r="H11" s="122">
        <f t="shared" ca="1" si="2"/>
        <v>0</v>
      </c>
      <c r="I11" s="105"/>
    </row>
    <row r="12" spans="1:9" s="3" customFormat="1">
      <c r="A12" s="112"/>
      <c r="B12" s="120" t="s">
        <v>8</v>
      </c>
      <c r="C12" s="121"/>
      <c r="D12" s="121"/>
      <c r="E12" s="114">
        <f t="shared" si="1"/>
        <v>0</v>
      </c>
      <c r="F12" s="122">
        <f ca="1">C12/OFFSET(C12,2,0)</f>
        <v>0</v>
      </c>
      <c r="G12" s="122">
        <f t="shared" ref="G12:H12" ca="1" si="3">D12/OFFSET(D12,2,0)</f>
        <v>0</v>
      </c>
      <c r="H12" s="122">
        <f t="shared" ca="1" si="3"/>
        <v>0</v>
      </c>
      <c r="I12" s="105"/>
    </row>
    <row r="13" spans="1:9" s="3" customFormat="1">
      <c r="A13" s="112"/>
      <c r="B13" s="120" t="s">
        <v>9</v>
      </c>
      <c r="C13" s="121"/>
      <c r="D13" s="121"/>
      <c r="E13" s="114">
        <f t="shared" si="1"/>
        <v>0</v>
      </c>
      <c r="F13" s="122">
        <f ca="1">C13/OFFSET(C13,1,0)</f>
        <v>0</v>
      </c>
      <c r="G13" s="122">
        <f t="shared" ref="G13:H13" ca="1" si="4">D13/OFFSET(D13,1,0)</f>
        <v>0</v>
      </c>
      <c r="H13" s="122">
        <f t="shared" ca="1" si="4"/>
        <v>0</v>
      </c>
      <c r="I13" s="105"/>
    </row>
    <row r="14" spans="1:9" s="3" customFormat="1">
      <c r="A14" s="112" t="s">
        <v>10</v>
      </c>
      <c r="B14" s="123" t="s">
        <v>11</v>
      </c>
      <c r="C14" s="124">
        <f>SUM(C10:C13)</f>
        <v>397</v>
      </c>
      <c r="D14" s="124">
        <f>SUM(D10:D13)</f>
        <v>677</v>
      </c>
      <c r="E14" s="114">
        <f t="shared" si="1"/>
        <v>1074</v>
      </c>
      <c r="F14" s="122"/>
      <c r="G14" s="122"/>
      <c r="H14" s="122"/>
      <c r="I14" s="105"/>
    </row>
    <row r="15" spans="1:9" s="3" customFormat="1">
      <c r="A15" s="112"/>
      <c r="B15" s="117" t="s">
        <v>100</v>
      </c>
      <c r="C15" s="125"/>
      <c r="D15" s="125"/>
      <c r="E15" s="114"/>
      <c r="F15" s="2"/>
      <c r="G15" s="105"/>
      <c r="H15" s="105"/>
      <c r="I15" s="105"/>
    </row>
    <row r="16" spans="1:9" s="3" customFormat="1">
      <c r="A16" s="112"/>
      <c r="B16" s="120" t="s">
        <v>6</v>
      </c>
      <c r="C16" s="125">
        <v>63</v>
      </c>
      <c r="D16" s="125">
        <v>73</v>
      </c>
      <c r="E16" s="114">
        <f t="shared" ref="E16:E72" si="5">D16+C16</f>
        <v>136</v>
      </c>
      <c r="F16" s="122">
        <f ca="1">C16/OFFSET(C16,4,0)</f>
        <v>1</v>
      </c>
      <c r="G16" s="122">
        <f t="shared" ref="G16:H16" ca="1" si="6">D16/OFFSET(D16,4,0)</f>
        <v>1</v>
      </c>
      <c r="H16" s="122">
        <f t="shared" ca="1" si="6"/>
        <v>1</v>
      </c>
      <c r="I16" s="105"/>
    </row>
    <row r="17" spans="1:9" s="3" customFormat="1">
      <c r="A17" s="112"/>
      <c r="B17" s="120" t="s">
        <v>7</v>
      </c>
      <c r="C17" s="125"/>
      <c r="D17" s="125"/>
      <c r="E17" s="114">
        <f t="shared" si="5"/>
        <v>0</v>
      </c>
      <c r="F17" s="122">
        <f ca="1">C17/OFFSET(C17,3,0)</f>
        <v>0</v>
      </c>
      <c r="G17" s="122">
        <f t="shared" ref="G17:H17" ca="1" si="7">D17/OFFSET(D17,3,0)</f>
        <v>0</v>
      </c>
      <c r="H17" s="122">
        <f t="shared" ca="1" si="7"/>
        <v>0</v>
      </c>
      <c r="I17" s="105"/>
    </row>
    <row r="18" spans="1:9" s="3" customFormat="1" ht="15.6">
      <c r="A18" s="112"/>
      <c r="B18" s="120" t="s">
        <v>8</v>
      </c>
      <c r="C18" s="125"/>
      <c r="D18" s="125"/>
      <c r="E18" s="114">
        <f t="shared" si="5"/>
        <v>0</v>
      </c>
      <c r="F18" s="122">
        <f ca="1">C18/OFFSET(C18,2,0)</f>
        <v>0</v>
      </c>
      <c r="G18" s="122">
        <f t="shared" ref="G18:H18" ca="1" si="8">D18/OFFSET(D18,2,0)</f>
        <v>0</v>
      </c>
      <c r="H18" s="122">
        <f t="shared" ca="1" si="8"/>
        <v>0</v>
      </c>
      <c r="I18" s="126"/>
    </row>
    <row r="19" spans="1:9" s="3" customFormat="1">
      <c r="A19" s="112"/>
      <c r="B19" s="120" t="s">
        <v>9</v>
      </c>
      <c r="C19" s="125"/>
      <c r="D19" s="125"/>
      <c r="E19" s="114">
        <f t="shared" si="5"/>
        <v>0</v>
      </c>
      <c r="F19" s="122">
        <f ca="1">C19/OFFSET(C19,1,0)</f>
        <v>0</v>
      </c>
      <c r="G19" s="122">
        <f t="shared" ref="G19:H19" ca="1" si="9">D19/OFFSET(D19,1,0)</f>
        <v>0</v>
      </c>
      <c r="H19" s="127">
        <f t="shared" ca="1" si="9"/>
        <v>0</v>
      </c>
      <c r="I19" s="105"/>
    </row>
    <row r="20" spans="1:9" s="3" customFormat="1">
      <c r="A20" s="112" t="s">
        <v>12</v>
      </c>
      <c r="B20" s="123" t="s">
        <v>101</v>
      </c>
      <c r="C20" s="114">
        <f>SUM(C16:C19)</f>
        <v>63</v>
      </c>
      <c r="D20" s="114">
        <f>SUM(D16:D19)</f>
        <v>73</v>
      </c>
      <c r="E20" s="114">
        <f t="shared" si="5"/>
        <v>136</v>
      </c>
      <c r="F20" s="122"/>
      <c r="G20" s="122"/>
      <c r="H20" s="122"/>
      <c r="I20" s="105"/>
    </row>
    <row r="21" spans="1:9" s="3" customFormat="1">
      <c r="A21" s="112"/>
      <c r="B21" s="117" t="s">
        <v>59</v>
      </c>
      <c r="C21" s="125"/>
      <c r="D21" s="125"/>
      <c r="E21" s="114"/>
      <c r="F21" s="2"/>
      <c r="G21" s="105"/>
      <c r="H21" s="105"/>
      <c r="I21" s="105"/>
    </row>
    <row r="22" spans="1:9" s="3" customFormat="1" ht="15.6">
      <c r="A22" s="112"/>
      <c r="B22" s="120" t="s">
        <v>6</v>
      </c>
      <c r="C22" s="128"/>
      <c r="D22" s="128"/>
      <c r="E22" s="114">
        <f t="shared" si="5"/>
        <v>0</v>
      </c>
      <c r="F22" s="122" t="e">
        <f ca="1">C22/OFFSET(C22,4,0)</f>
        <v>#DIV/0!</v>
      </c>
      <c r="G22" s="122" t="e">
        <f t="shared" ref="G22:H22" ca="1" si="10">D22/OFFSET(D22,4,0)</f>
        <v>#DIV/0!</v>
      </c>
      <c r="H22" s="122" t="e">
        <f t="shared" ca="1" si="10"/>
        <v>#DIV/0!</v>
      </c>
      <c r="I22" s="126"/>
    </row>
    <row r="23" spans="1:9" s="3" customFormat="1">
      <c r="A23" s="112"/>
      <c r="B23" s="120" t="s">
        <v>7</v>
      </c>
      <c r="C23" s="128"/>
      <c r="D23" s="128"/>
      <c r="E23" s="114">
        <f t="shared" si="5"/>
        <v>0</v>
      </c>
      <c r="F23" s="122" t="e">
        <f ca="1">C23/OFFSET(C23,3,0)</f>
        <v>#DIV/0!</v>
      </c>
      <c r="G23" s="122" t="e">
        <f t="shared" ref="G23:H23" ca="1" si="11">D23/OFFSET(D23,3,0)</f>
        <v>#DIV/0!</v>
      </c>
      <c r="H23" s="122" t="e">
        <f t="shared" ca="1" si="11"/>
        <v>#DIV/0!</v>
      </c>
      <c r="I23" s="105"/>
    </row>
    <row r="24" spans="1:9" s="3" customFormat="1">
      <c r="A24" s="112"/>
      <c r="B24" s="120" t="s">
        <v>8</v>
      </c>
      <c r="C24" s="128"/>
      <c r="D24" s="128"/>
      <c r="E24" s="114">
        <f t="shared" si="5"/>
        <v>0</v>
      </c>
      <c r="F24" s="122" t="e">
        <f ca="1">C24/OFFSET(C24,2,0)</f>
        <v>#DIV/0!</v>
      </c>
      <c r="G24" s="122" t="e">
        <f t="shared" ref="G24:H24" ca="1" si="12">D24/OFFSET(D24,2,0)</f>
        <v>#DIV/0!</v>
      </c>
      <c r="H24" s="122" t="e">
        <f t="shared" ca="1" si="12"/>
        <v>#DIV/0!</v>
      </c>
      <c r="I24" s="105"/>
    </row>
    <row r="25" spans="1:9" s="3" customFormat="1">
      <c r="A25" s="112"/>
      <c r="B25" s="120" t="s">
        <v>9</v>
      </c>
      <c r="C25" s="128"/>
      <c r="D25" s="128"/>
      <c r="E25" s="114">
        <f t="shared" si="5"/>
        <v>0</v>
      </c>
      <c r="F25" s="122" t="e">
        <f ca="1">C25/OFFSET(C25,1,0)</f>
        <v>#DIV/0!</v>
      </c>
      <c r="G25" s="122" t="e">
        <f t="shared" ref="G25:H25" ca="1" si="13">D25/OFFSET(D25,1,0)</f>
        <v>#DIV/0!</v>
      </c>
      <c r="H25" s="127" t="e">
        <f t="shared" ca="1" si="13"/>
        <v>#DIV/0!</v>
      </c>
      <c r="I25" s="105"/>
    </row>
    <row r="26" spans="1:9" s="3" customFormat="1">
      <c r="A26" s="112" t="s">
        <v>14</v>
      </c>
      <c r="B26" s="123" t="s">
        <v>15</v>
      </c>
      <c r="C26" s="114">
        <f>SUM(C22:C25)</f>
        <v>0</v>
      </c>
      <c r="D26" s="114">
        <f>SUM(D22:D25)</f>
        <v>0</v>
      </c>
      <c r="E26" s="114">
        <f t="shared" si="5"/>
        <v>0</v>
      </c>
      <c r="F26" s="122"/>
      <c r="G26" s="122"/>
      <c r="H26" s="122"/>
      <c r="I26" s="105"/>
    </row>
    <row r="27" spans="1:9" s="3" customFormat="1">
      <c r="A27" s="112"/>
      <c r="B27" s="117" t="s">
        <v>16</v>
      </c>
      <c r="C27" s="125"/>
      <c r="D27" s="125"/>
      <c r="E27" s="114"/>
      <c r="F27" s="2"/>
      <c r="G27" s="105"/>
      <c r="H27" s="105"/>
      <c r="I27" s="105"/>
    </row>
    <row r="28" spans="1:9" s="3" customFormat="1">
      <c r="A28" s="112"/>
      <c r="B28" s="120" t="s">
        <v>6</v>
      </c>
      <c r="C28" s="125"/>
      <c r="D28" s="125"/>
      <c r="E28" s="114">
        <f t="shared" si="5"/>
        <v>0</v>
      </c>
      <c r="F28" s="122" t="e">
        <f ca="1">C28/OFFSET(C28,4,0)</f>
        <v>#DIV/0!</v>
      </c>
      <c r="G28" s="122" t="e">
        <f t="shared" ref="G28:H28" ca="1" si="14">D28/OFFSET(D28,4,0)</f>
        <v>#DIV/0!</v>
      </c>
      <c r="H28" s="122" t="e">
        <f t="shared" ca="1" si="14"/>
        <v>#DIV/0!</v>
      </c>
      <c r="I28" s="105"/>
    </row>
    <row r="29" spans="1:9" s="3" customFormat="1" ht="15.6">
      <c r="A29" s="112"/>
      <c r="B29" s="120" t="s">
        <v>7</v>
      </c>
      <c r="C29" s="125"/>
      <c r="D29" s="125"/>
      <c r="E29" s="114">
        <f t="shared" si="5"/>
        <v>0</v>
      </c>
      <c r="F29" s="122" t="e">
        <f ca="1">C29/OFFSET(C29,3,0)</f>
        <v>#DIV/0!</v>
      </c>
      <c r="G29" s="122" t="e">
        <f t="shared" ref="G29:H29" ca="1" si="15">D29/OFFSET(D29,3,0)</f>
        <v>#DIV/0!</v>
      </c>
      <c r="H29" s="122" t="e">
        <f t="shared" ca="1" si="15"/>
        <v>#DIV/0!</v>
      </c>
      <c r="I29" s="103"/>
    </row>
    <row r="30" spans="1:9" s="3" customFormat="1">
      <c r="A30" s="112"/>
      <c r="B30" s="120" t="s">
        <v>8</v>
      </c>
      <c r="C30" s="125"/>
      <c r="D30" s="125"/>
      <c r="E30" s="114">
        <f t="shared" si="5"/>
        <v>0</v>
      </c>
      <c r="F30" s="122" t="e">
        <f ca="1">C30/OFFSET(C30,2,0)</f>
        <v>#DIV/0!</v>
      </c>
      <c r="G30" s="122" t="e">
        <f t="shared" ref="G30:H30" ca="1" si="16">D30/OFFSET(D30,2,0)</f>
        <v>#DIV/0!</v>
      </c>
      <c r="H30" s="122" t="e">
        <f t="shared" ca="1" si="16"/>
        <v>#DIV/0!</v>
      </c>
      <c r="I30" s="105"/>
    </row>
    <row r="31" spans="1:9" s="3" customFormat="1" ht="15.6">
      <c r="A31" s="112"/>
      <c r="B31" s="120" t="s">
        <v>9</v>
      </c>
      <c r="C31" s="125"/>
      <c r="D31" s="125"/>
      <c r="E31" s="114">
        <f t="shared" si="5"/>
        <v>0</v>
      </c>
      <c r="F31" s="122" t="e">
        <f ca="1">C31/OFFSET(C31,1,0)</f>
        <v>#DIV/0!</v>
      </c>
      <c r="G31" s="122" t="e">
        <f t="shared" ref="G31:H31" ca="1" si="17">D31/OFFSET(D31,1,0)</f>
        <v>#DIV/0!</v>
      </c>
      <c r="H31" s="127" t="e">
        <f t="shared" ca="1" si="17"/>
        <v>#DIV/0!</v>
      </c>
      <c r="I31" s="103"/>
    </row>
    <row r="32" spans="1:9" s="3" customFormat="1">
      <c r="A32" s="112" t="s">
        <v>17</v>
      </c>
      <c r="B32" s="123" t="s">
        <v>18</v>
      </c>
      <c r="C32" s="114">
        <f>SUM(C28:C31)</f>
        <v>0</v>
      </c>
      <c r="D32" s="114">
        <f>SUM(D28:D31)</f>
        <v>0</v>
      </c>
      <c r="E32" s="114">
        <f t="shared" si="5"/>
        <v>0</v>
      </c>
      <c r="F32" s="2"/>
      <c r="G32" s="105"/>
      <c r="H32" s="105"/>
      <c r="I32" s="105"/>
    </row>
    <row r="33" spans="1:9" s="3" customFormat="1">
      <c r="A33" s="112" t="s">
        <v>19</v>
      </c>
      <c r="B33" s="129" t="s">
        <v>54</v>
      </c>
      <c r="C33" s="184">
        <f>C14+C19+C26+C32</f>
        <v>397</v>
      </c>
      <c r="D33" s="184">
        <f>D14+D19+D26+D32</f>
        <v>677</v>
      </c>
      <c r="E33" s="114">
        <f t="shared" si="5"/>
        <v>1074</v>
      </c>
      <c r="F33" s="101"/>
      <c r="G33" s="105"/>
      <c r="H33" s="105"/>
      <c r="I33" s="105"/>
    </row>
    <row r="34" spans="1:9" s="3" customFormat="1" ht="15.6">
      <c r="A34" s="130" t="s">
        <v>20</v>
      </c>
      <c r="B34" s="131" t="s">
        <v>21</v>
      </c>
      <c r="C34" s="132"/>
      <c r="D34" s="132"/>
      <c r="E34" s="114">
        <f t="shared" si="5"/>
        <v>0</v>
      </c>
      <c r="F34" s="101"/>
      <c r="G34" s="115"/>
      <c r="H34" s="133"/>
      <c r="I34" s="115"/>
    </row>
    <row r="35" spans="1:9" s="3" customFormat="1" ht="15.6">
      <c r="A35" s="112" t="s">
        <v>22</v>
      </c>
      <c r="B35" s="110" t="s">
        <v>23</v>
      </c>
      <c r="C35" s="111">
        <f>C33-C34</f>
        <v>397</v>
      </c>
      <c r="D35" s="111">
        <f>D33-D34</f>
        <v>677</v>
      </c>
      <c r="E35" s="114">
        <f t="shared" si="5"/>
        <v>1074</v>
      </c>
      <c r="F35" s="101"/>
      <c r="G35" s="134"/>
      <c r="H35" s="135"/>
      <c r="I35" s="134"/>
    </row>
    <row r="36" spans="1:9" s="3" customFormat="1" ht="16.2" thickBot="1">
      <c r="A36" s="136"/>
      <c r="B36" s="137"/>
      <c r="C36" s="125"/>
      <c r="D36" s="125"/>
      <c r="E36" s="114"/>
      <c r="F36" s="101"/>
      <c r="G36" s="126"/>
      <c r="H36" s="103"/>
      <c r="I36" s="115"/>
    </row>
    <row r="37" spans="1:9" s="3" customFormat="1" ht="13.8" thickTop="1">
      <c r="A37" s="138"/>
      <c r="B37" s="139"/>
      <c r="C37" s="125"/>
      <c r="D37" s="125"/>
      <c r="E37" s="114"/>
      <c r="F37" s="2"/>
      <c r="G37" s="105"/>
      <c r="H37" s="105"/>
      <c r="I37" s="105"/>
    </row>
    <row r="38" spans="1:9" s="3" customFormat="1" ht="15.6">
      <c r="A38" s="112"/>
      <c r="B38" s="110" t="s">
        <v>24</v>
      </c>
      <c r="C38" s="125"/>
      <c r="D38" s="125"/>
      <c r="E38" s="114"/>
      <c r="F38" s="101"/>
      <c r="G38" s="103"/>
      <c r="H38" s="115"/>
      <c r="I38" s="115"/>
    </row>
    <row r="39" spans="1:9" s="3" customFormat="1">
      <c r="A39" s="112"/>
      <c r="B39" s="120" t="s">
        <v>6</v>
      </c>
      <c r="C39" s="140">
        <v>288</v>
      </c>
      <c r="D39" s="140">
        <v>570</v>
      </c>
      <c r="E39" s="114">
        <f t="shared" si="5"/>
        <v>858</v>
      </c>
      <c r="F39" s="122">
        <f ca="1">C39/OFFSET(C39,4,0)</f>
        <v>1</v>
      </c>
      <c r="G39" s="122">
        <f t="shared" ref="G39:H39" ca="1" si="18">D39/OFFSET(D39,4,0)</f>
        <v>1</v>
      </c>
      <c r="H39" s="122">
        <f t="shared" ca="1" si="18"/>
        <v>1</v>
      </c>
      <c r="I39" s="105"/>
    </row>
    <row r="40" spans="1:9" s="3" customFormat="1">
      <c r="A40" s="112"/>
      <c r="B40" s="120" t="s">
        <v>7</v>
      </c>
      <c r="C40" s="140"/>
      <c r="D40" s="140"/>
      <c r="E40" s="114">
        <f t="shared" si="5"/>
        <v>0</v>
      </c>
      <c r="F40" s="122">
        <f ca="1">C40/OFFSET(C40,3,0)</f>
        <v>0</v>
      </c>
      <c r="G40" s="122">
        <f t="shared" ref="G40:H40" ca="1" si="19">D40/OFFSET(D40,3,0)</f>
        <v>0</v>
      </c>
      <c r="H40" s="122">
        <f t="shared" ca="1" si="19"/>
        <v>0</v>
      </c>
      <c r="I40" s="105"/>
    </row>
    <row r="41" spans="1:9" s="3" customFormat="1">
      <c r="A41" s="112"/>
      <c r="B41" s="120" t="s">
        <v>8</v>
      </c>
      <c r="C41" s="140"/>
      <c r="D41" s="140"/>
      <c r="E41" s="114">
        <f t="shared" si="5"/>
        <v>0</v>
      </c>
      <c r="F41" s="122">
        <f ca="1">C41/OFFSET(C41,2,0)</f>
        <v>0</v>
      </c>
      <c r="G41" s="122">
        <f t="shared" ref="G41:H41" ca="1" si="20">D41/OFFSET(D41,2,0)</f>
        <v>0</v>
      </c>
      <c r="H41" s="122">
        <f t="shared" ca="1" si="20"/>
        <v>0</v>
      </c>
      <c r="I41" s="105"/>
    </row>
    <row r="42" spans="1:9" s="3" customFormat="1">
      <c r="A42" s="112"/>
      <c r="B42" s="120" t="s">
        <v>9</v>
      </c>
      <c r="C42" s="140"/>
      <c r="D42" s="140"/>
      <c r="E42" s="114">
        <f t="shared" si="5"/>
        <v>0</v>
      </c>
      <c r="F42" s="122">
        <f ca="1">C42/OFFSET(C42,1,0)</f>
        <v>0</v>
      </c>
      <c r="G42" s="122">
        <f t="shared" ref="G42:H42" ca="1" si="21">D42/OFFSET(D42,1,0)</f>
        <v>0</v>
      </c>
      <c r="H42" s="127">
        <f t="shared" ca="1" si="21"/>
        <v>0</v>
      </c>
      <c r="I42" s="105"/>
    </row>
    <row r="43" spans="1:9" s="3" customFormat="1">
      <c r="A43" s="112" t="s">
        <v>25</v>
      </c>
      <c r="B43" s="123" t="s">
        <v>26</v>
      </c>
      <c r="C43" s="111">
        <f>SUM(C39:C42)</f>
        <v>288</v>
      </c>
      <c r="D43" s="111">
        <f>SUM(D39:D42)</f>
        <v>570</v>
      </c>
      <c r="E43" s="114">
        <f t="shared" si="5"/>
        <v>858</v>
      </c>
      <c r="F43" s="122"/>
      <c r="G43" s="122"/>
      <c r="H43" s="122"/>
      <c r="I43" s="105"/>
    </row>
    <row r="44" spans="1:9" s="3" customFormat="1">
      <c r="A44" s="112"/>
      <c r="B44" s="110"/>
      <c r="C44" s="125"/>
      <c r="D44" s="125"/>
      <c r="E44" s="114"/>
      <c r="F44" s="2"/>
      <c r="G44" s="105"/>
      <c r="H44" s="105"/>
      <c r="I44" s="105"/>
    </row>
    <row r="45" spans="1:9" s="3" customFormat="1">
      <c r="A45" s="112"/>
      <c r="B45" s="110" t="s">
        <v>60</v>
      </c>
      <c r="C45" s="125"/>
      <c r="D45" s="125"/>
      <c r="E45" s="114"/>
      <c r="F45" s="2"/>
      <c r="G45" s="105"/>
      <c r="H45" s="105"/>
      <c r="I45" s="105"/>
    </row>
    <row r="46" spans="1:9" s="3" customFormat="1">
      <c r="A46" s="112"/>
      <c r="B46" s="120" t="s">
        <v>6</v>
      </c>
      <c r="C46" s="141">
        <v>47</v>
      </c>
      <c r="D46" s="141">
        <v>10</v>
      </c>
      <c r="E46" s="114">
        <f t="shared" si="5"/>
        <v>57</v>
      </c>
      <c r="F46" s="122">
        <f ca="1">C46/OFFSET(C46,4,0)</f>
        <v>1</v>
      </c>
      <c r="G46" s="122">
        <f t="shared" ref="G46:H46" ca="1" si="22">D46/OFFSET(D46,4,0)</f>
        <v>1</v>
      </c>
      <c r="H46" s="122">
        <f t="shared" ca="1" si="22"/>
        <v>1</v>
      </c>
      <c r="I46" s="105"/>
    </row>
    <row r="47" spans="1:9" s="3" customFormat="1">
      <c r="A47" s="112"/>
      <c r="B47" s="120" t="s">
        <v>7</v>
      </c>
      <c r="C47" s="141"/>
      <c r="D47" s="141"/>
      <c r="E47" s="114">
        <f t="shared" si="5"/>
        <v>0</v>
      </c>
      <c r="F47" s="122">
        <f ca="1">C47/OFFSET(C47,3,0)</f>
        <v>0</v>
      </c>
      <c r="G47" s="122">
        <f t="shared" ref="G47:H47" ca="1" si="23">D47/OFFSET(D47,3,0)</f>
        <v>0</v>
      </c>
      <c r="H47" s="122">
        <f t="shared" ca="1" si="23"/>
        <v>0</v>
      </c>
      <c r="I47" s="105"/>
    </row>
    <row r="48" spans="1:9" s="3" customFormat="1">
      <c r="A48" s="112"/>
      <c r="B48" s="120" t="s">
        <v>8</v>
      </c>
      <c r="C48" s="141"/>
      <c r="D48" s="141"/>
      <c r="E48" s="114">
        <f t="shared" si="5"/>
        <v>0</v>
      </c>
      <c r="F48" s="122">
        <f ca="1">C48/OFFSET(C48,2,0)</f>
        <v>0</v>
      </c>
      <c r="G48" s="122">
        <f t="shared" ref="G48:H48" ca="1" si="24">D48/OFFSET(D48,2,0)</f>
        <v>0</v>
      </c>
      <c r="H48" s="122">
        <f t="shared" ca="1" si="24"/>
        <v>0</v>
      </c>
      <c r="I48" s="105"/>
    </row>
    <row r="49" spans="1:9" s="3" customFormat="1" ht="14.4">
      <c r="A49" s="112"/>
      <c r="B49" s="120" t="s">
        <v>9</v>
      </c>
      <c r="C49" s="141"/>
      <c r="D49" s="141"/>
      <c r="E49" s="114">
        <f t="shared" si="5"/>
        <v>0</v>
      </c>
      <c r="F49" s="122">
        <f ca="1">C49/OFFSET(C49,1,0)</f>
        <v>0</v>
      </c>
      <c r="G49" s="122">
        <f t="shared" ref="G49:H49" ca="1" si="25">D49/OFFSET(D49,1,0)</f>
        <v>0</v>
      </c>
      <c r="H49" s="127">
        <f t="shared" ca="1" si="25"/>
        <v>0</v>
      </c>
      <c r="I49" s="142"/>
    </row>
    <row r="50" spans="1:9" s="3" customFormat="1">
      <c r="A50" s="112" t="s">
        <v>27</v>
      </c>
      <c r="B50" s="110" t="s">
        <v>28</v>
      </c>
      <c r="C50" s="111">
        <f>SUM(C46:C49)</f>
        <v>47</v>
      </c>
      <c r="D50" s="111">
        <f>SUM(D46:D49)</f>
        <v>10</v>
      </c>
      <c r="E50" s="114">
        <f t="shared" si="5"/>
        <v>57</v>
      </c>
      <c r="F50" s="56"/>
      <c r="G50" s="56"/>
      <c r="H50" s="56"/>
      <c r="I50" s="105"/>
    </row>
    <row r="51" spans="1:9" s="3" customFormat="1" ht="14.4">
      <c r="A51" s="112"/>
      <c r="B51" s="110"/>
      <c r="C51" s="125"/>
      <c r="D51" s="125"/>
      <c r="E51" s="114"/>
      <c r="F51" s="101"/>
      <c r="G51" s="142"/>
      <c r="H51" s="143"/>
      <c r="I51" s="144"/>
    </row>
    <row r="52" spans="1:9" s="3" customFormat="1" ht="15.6">
      <c r="A52" s="112"/>
      <c r="B52" s="110" t="s">
        <v>61</v>
      </c>
      <c r="C52" s="125"/>
      <c r="D52" s="125"/>
      <c r="E52" s="114"/>
      <c r="F52" s="2"/>
      <c r="G52" s="145"/>
      <c r="H52" s="144"/>
      <c r="I52" s="146"/>
    </row>
    <row r="53" spans="1:9" s="3" customFormat="1" ht="14.4">
      <c r="A53" s="112"/>
      <c r="B53" s="120" t="s">
        <v>6</v>
      </c>
      <c r="C53" s="147"/>
      <c r="D53" s="147"/>
      <c r="E53" s="114">
        <f t="shared" si="5"/>
        <v>0</v>
      </c>
      <c r="F53" s="122" t="e">
        <f ca="1">C53/OFFSET(C53,4,0)</f>
        <v>#DIV/0!</v>
      </c>
      <c r="G53" s="122" t="e">
        <f t="shared" ref="G53:H53" ca="1" si="26">D53/OFFSET(D53,4,0)</f>
        <v>#DIV/0!</v>
      </c>
      <c r="H53" s="122" t="e">
        <f t="shared" ca="1" si="26"/>
        <v>#DIV/0!</v>
      </c>
      <c r="I53" s="142"/>
    </row>
    <row r="54" spans="1:9" s="3" customFormat="1">
      <c r="A54" s="112"/>
      <c r="B54" s="120" t="s">
        <v>7</v>
      </c>
      <c r="C54" s="125"/>
      <c r="D54" s="125"/>
      <c r="E54" s="114">
        <f t="shared" si="5"/>
        <v>0</v>
      </c>
      <c r="F54" s="122" t="e">
        <f ca="1">C54/OFFSET(C54,3,0)</f>
        <v>#DIV/0!</v>
      </c>
      <c r="G54" s="122" t="e">
        <f t="shared" ref="G54:H54" ca="1" si="27">D54/OFFSET(D54,3,0)</f>
        <v>#DIV/0!</v>
      </c>
      <c r="H54" s="122" t="e">
        <f t="shared" ca="1" si="27"/>
        <v>#DIV/0!</v>
      </c>
      <c r="I54" s="105"/>
    </row>
    <row r="55" spans="1:9" s="3" customFormat="1">
      <c r="A55" s="112"/>
      <c r="B55" s="120" t="s">
        <v>8</v>
      </c>
      <c r="C55" s="125"/>
      <c r="D55" s="125"/>
      <c r="E55" s="114">
        <f t="shared" si="5"/>
        <v>0</v>
      </c>
      <c r="F55" s="122" t="e">
        <f ca="1">C55/OFFSET(C55,2,0)</f>
        <v>#DIV/0!</v>
      </c>
      <c r="G55" s="122" t="e">
        <f t="shared" ref="G55:H55" ca="1" si="28">D55/OFFSET(D55,2,0)</f>
        <v>#DIV/0!</v>
      </c>
      <c r="H55" s="122" t="e">
        <f t="shared" ca="1" si="28"/>
        <v>#DIV/0!</v>
      </c>
      <c r="I55" s="148"/>
    </row>
    <row r="56" spans="1:9" s="3" customFormat="1">
      <c r="A56" s="112"/>
      <c r="B56" s="120" t="s">
        <v>9</v>
      </c>
      <c r="C56" s="149"/>
      <c r="D56" s="149"/>
      <c r="E56" s="114">
        <f t="shared" si="5"/>
        <v>0</v>
      </c>
      <c r="F56" s="122" t="e">
        <f ca="1">C56/OFFSET(C56,1,0)</f>
        <v>#DIV/0!</v>
      </c>
      <c r="G56" s="122" t="e">
        <f t="shared" ref="G56:H56" ca="1" si="29">D56/OFFSET(D56,1,0)</f>
        <v>#DIV/0!</v>
      </c>
      <c r="H56" s="127" t="e">
        <f t="shared" ca="1" si="29"/>
        <v>#DIV/0!</v>
      </c>
      <c r="I56" s="105"/>
    </row>
    <row r="57" spans="1:9" s="3" customFormat="1">
      <c r="A57" s="112" t="s">
        <v>29</v>
      </c>
      <c r="B57" s="110" t="s">
        <v>30</v>
      </c>
      <c r="C57" s="111">
        <f>SUM(C53:C56)</f>
        <v>0</v>
      </c>
      <c r="D57" s="111">
        <f>SUM(D53:D56)</f>
        <v>0</v>
      </c>
      <c r="E57" s="114">
        <f t="shared" si="5"/>
        <v>0</v>
      </c>
      <c r="F57" s="56"/>
      <c r="G57" s="56"/>
      <c r="H57" s="56"/>
      <c r="I57" s="105"/>
    </row>
    <row r="58" spans="1:9" s="3" customFormat="1">
      <c r="A58" s="112"/>
      <c r="B58" s="110"/>
      <c r="C58" s="125"/>
      <c r="D58" s="125"/>
      <c r="E58" s="114"/>
      <c r="F58" s="2"/>
      <c r="G58" s="105"/>
      <c r="H58" s="105"/>
      <c r="I58" s="105"/>
    </row>
    <row r="59" spans="1:9" s="3" customFormat="1">
      <c r="A59" s="150" t="s">
        <v>72</v>
      </c>
      <c r="B59" s="110" t="s">
        <v>31</v>
      </c>
      <c r="C59" s="151">
        <v>15</v>
      </c>
      <c r="D59" s="151">
        <v>5</v>
      </c>
      <c r="E59" s="114">
        <f t="shared" si="5"/>
        <v>20</v>
      </c>
      <c r="F59" s="2"/>
      <c r="G59" s="105"/>
      <c r="H59" s="105"/>
      <c r="I59" s="105"/>
    </row>
    <row r="60" spans="1:9" s="3" customFormat="1">
      <c r="A60" s="150" t="s">
        <v>73</v>
      </c>
      <c r="B60" s="152" t="s">
        <v>71</v>
      </c>
      <c r="C60" s="153"/>
      <c r="D60" s="153"/>
      <c r="E60" s="114">
        <f t="shared" si="5"/>
        <v>0</v>
      </c>
      <c r="F60" s="2"/>
      <c r="G60" s="105"/>
      <c r="H60" s="105"/>
      <c r="I60" s="105"/>
    </row>
    <row r="61" spans="1:9" s="3" customFormat="1" ht="14.4">
      <c r="A61" s="112"/>
      <c r="B61" s="110" t="s">
        <v>32</v>
      </c>
      <c r="C61" s="125"/>
      <c r="D61" s="125"/>
      <c r="E61" s="114"/>
      <c r="F61" s="2"/>
      <c r="G61" s="105"/>
      <c r="H61" s="143"/>
      <c r="I61" s="142"/>
    </row>
    <row r="62" spans="1:9" s="3" customFormat="1" ht="14.4">
      <c r="A62" s="112" t="s">
        <v>33</v>
      </c>
      <c r="B62" s="154" t="s">
        <v>34</v>
      </c>
      <c r="C62" s="155"/>
      <c r="D62" s="155"/>
      <c r="E62" s="114">
        <f t="shared" si="5"/>
        <v>0</v>
      </c>
      <c r="F62" s="122">
        <f ca="1">C62/OFFSET(C62,4,0)</f>
        <v>0</v>
      </c>
      <c r="G62" s="122">
        <f t="shared" ref="G62:H62" ca="1" si="30">D62/OFFSET(D62,4,0)</f>
        <v>0</v>
      </c>
      <c r="H62" s="122">
        <f t="shared" ca="1" si="30"/>
        <v>0</v>
      </c>
      <c r="I62" s="145"/>
    </row>
    <row r="63" spans="1:9" s="3" customFormat="1">
      <c r="A63" s="112" t="s">
        <v>35</v>
      </c>
      <c r="B63" s="154" t="s">
        <v>36</v>
      </c>
      <c r="C63" s="155"/>
      <c r="D63" s="155"/>
      <c r="E63" s="114">
        <f t="shared" si="5"/>
        <v>0</v>
      </c>
      <c r="F63" s="122">
        <f ca="1">C63/OFFSET(C63,3,0)</f>
        <v>0</v>
      </c>
      <c r="G63" s="122">
        <f t="shared" ref="G63:H63" ca="1" si="31">D63/OFFSET(D63,3,0)</f>
        <v>0</v>
      </c>
      <c r="H63" s="122">
        <f t="shared" ca="1" si="31"/>
        <v>0</v>
      </c>
      <c r="I63" s="105"/>
    </row>
    <row r="64" spans="1:9" s="3" customFormat="1">
      <c r="A64" s="112" t="s">
        <v>37</v>
      </c>
      <c r="B64" s="154" t="s">
        <v>38</v>
      </c>
      <c r="C64" s="155"/>
      <c r="D64" s="155"/>
      <c r="E64" s="114">
        <f t="shared" si="5"/>
        <v>0</v>
      </c>
      <c r="F64" s="122">
        <f ca="1">C64/OFFSET(C64,2,0)</f>
        <v>0</v>
      </c>
      <c r="G64" s="122">
        <f t="shared" ref="G64:H64" ca="1" si="32">D64/OFFSET(D64,2,0)</f>
        <v>0</v>
      </c>
      <c r="H64" s="122">
        <f t="shared" ca="1" si="32"/>
        <v>0</v>
      </c>
    </row>
    <row r="65" spans="1:9" s="3" customFormat="1">
      <c r="A65" s="112" t="s">
        <v>39</v>
      </c>
      <c r="B65" s="154" t="s">
        <v>40</v>
      </c>
      <c r="C65" s="155"/>
      <c r="D65" s="155"/>
      <c r="E65" s="114">
        <f t="shared" si="5"/>
        <v>0</v>
      </c>
      <c r="F65" s="122">
        <f ca="1">C65/OFFSET(C65,1,0)</f>
        <v>0</v>
      </c>
      <c r="G65" s="122">
        <f t="shared" ref="G65:H65" ca="1" si="33">D65/OFFSET(D65,1,0)</f>
        <v>0</v>
      </c>
      <c r="H65" s="127">
        <f t="shared" ca="1" si="33"/>
        <v>0</v>
      </c>
    </row>
    <row r="66" spans="1:9" s="3" customFormat="1">
      <c r="A66" s="112" t="s">
        <v>41</v>
      </c>
      <c r="B66" s="129" t="s">
        <v>55</v>
      </c>
      <c r="C66" s="111">
        <v>7</v>
      </c>
      <c r="D66" s="111">
        <v>21</v>
      </c>
      <c r="E66" s="114">
        <f t="shared" si="5"/>
        <v>28</v>
      </c>
      <c r="F66" s="122">
        <f>C66/C33</f>
        <v>1.7632241813602016E-2</v>
      </c>
      <c r="G66" s="122">
        <f t="shared" ref="G66:H66" si="34">D66/D33</f>
        <v>3.10192023633678E-2</v>
      </c>
      <c r="H66" s="122">
        <f t="shared" si="34"/>
        <v>2.6070763500931099E-2</v>
      </c>
    </row>
    <row r="67" spans="1:9" s="3" customFormat="1">
      <c r="A67" s="130" t="s">
        <v>42</v>
      </c>
      <c r="B67" s="131" t="s">
        <v>21</v>
      </c>
      <c r="C67" s="132"/>
      <c r="D67" s="132"/>
      <c r="E67" s="114">
        <f t="shared" si="5"/>
        <v>0</v>
      </c>
      <c r="F67" s="2"/>
      <c r="G67" s="105"/>
      <c r="H67" s="105"/>
    </row>
    <row r="68" spans="1:9" s="3" customFormat="1" ht="14.4">
      <c r="A68" s="112" t="s">
        <v>43</v>
      </c>
      <c r="B68" s="110" t="s">
        <v>44</v>
      </c>
      <c r="C68" s="111">
        <f>C66-C67</f>
        <v>7</v>
      </c>
      <c r="D68" s="111">
        <f>D66-D67</f>
        <v>21</v>
      </c>
      <c r="E68" s="114">
        <f t="shared" si="5"/>
        <v>28</v>
      </c>
      <c r="F68" s="2"/>
      <c r="G68" s="144"/>
      <c r="H68" s="156"/>
    </row>
    <row r="69" spans="1:9" s="3" customFormat="1">
      <c r="A69" s="112"/>
      <c r="B69" s="110"/>
      <c r="C69" s="125"/>
      <c r="D69" s="125"/>
      <c r="E69" s="114"/>
      <c r="F69" s="2"/>
      <c r="G69" s="105"/>
      <c r="H69" s="105"/>
    </row>
    <row r="70" spans="1:9" s="3" customFormat="1" ht="14.4">
      <c r="A70" s="112" t="s">
        <v>45</v>
      </c>
      <c r="B70" s="110" t="s">
        <v>46</v>
      </c>
      <c r="C70" s="124">
        <f>C43+C50+C57+C59+C60+C68</f>
        <v>357</v>
      </c>
      <c r="D70" s="124">
        <f>D43+D50+D57+D59+D60+D68</f>
        <v>606</v>
      </c>
      <c r="E70" s="114">
        <f t="shared" si="5"/>
        <v>963</v>
      </c>
      <c r="F70" s="2"/>
      <c r="G70" s="157"/>
      <c r="H70" s="145"/>
    </row>
    <row r="71" spans="1:9" s="3" customFormat="1">
      <c r="A71" s="112"/>
      <c r="B71" s="158"/>
      <c r="C71" s="125"/>
      <c r="D71" s="125"/>
      <c r="E71" s="114"/>
      <c r="F71" s="2"/>
      <c r="G71" s="105"/>
      <c r="H71" s="105"/>
    </row>
    <row r="72" spans="1:9" s="3" customFormat="1" ht="14.4">
      <c r="A72" s="112" t="s">
        <v>47</v>
      </c>
      <c r="B72" s="110" t="s">
        <v>48</v>
      </c>
      <c r="C72" s="111"/>
      <c r="D72" s="111"/>
      <c r="E72" s="114">
        <f t="shared" si="5"/>
        <v>0</v>
      </c>
      <c r="F72" s="101"/>
      <c r="G72" s="159"/>
      <c r="H72" s="160"/>
    </row>
    <row r="73" spans="1:9" s="3" customFormat="1">
      <c r="A73" s="112"/>
      <c r="B73" s="158"/>
      <c r="C73" s="125"/>
      <c r="D73" s="125"/>
      <c r="E73" s="114"/>
      <c r="F73" s="2"/>
      <c r="G73" s="105"/>
      <c r="H73" s="105"/>
      <c r="I73" s="105"/>
    </row>
    <row r="74" spans="1:9" s="3" customFormat="1">
      <c r="A74" s="112" t="s">
        <v>49</v>
      </c>
      <c r="B74" s="110" t="s">
        <v>50</v>
      </c>
      <c r="C74" s="114">
        <f>C70+C72</f>
        <v>357</v>
      </c>
      <c r="D74" s="114">
        <f>D70+D72</f>
        <v>606</v>
      </c>
      <c r="E74" s="114">
        <f>D74+C74</f>
        <v>963</v>
      </c>
      <c r="F74" s="2"/>
      <c r="G74" s="105"/>
      <c r="H74" s="105"/>
      <c r="I74" s="105"/>
    </row>
    <row r="75" spans="1:9" s="3" customFormat="1">
      <c r="A75" s="112"/>
      <c r="B75" s="110" t="s">
        <v>93</v>
      </c>
      <c r="C75" s="125">
        <v>678</v>
      </c>
      <c r="D75" s="125">
        <v>1625</v>
      </c>
      <c r="E75" s="114">
        <f>D75+C75</f>
        <v>2303</v>
      </c>
      <c r="F75" s="2"/>
      <c r="G75" s="105"/>
      <c r="H75" s="105"/>
      <c r="I75" s="105"/>
    </row>
    <row r="76" spans="1:9" s="3" customFormat="1" ht="13.8" thickBot="1">
      <c r="A76" s="161" t="s">
        <v>51</v>
      </c>
      <c r="B76" s="162" t="s">
        <v>64</v>
      </c>
      <c r="C76" s="163"/>
      <c r="D76" s="163"/>
      <c r="E76" s="114">
        <f>D76+C76</f>
        <v>0</v>
      </c>
      <c r="F76" s="2"/>
      <c r="G76" s="105"/>
      <c r="H76" s="105"/>
      <c r="I76" s="105"/>
    </row>
    <row r="77" spans="1:9" s="3" customFormat="1" ht="30.75" customHeight="1">
      <c r="A77" s="260" t="s">
        <v>56</v>
      </c>
      <c r="B77" s="261"/>
      <c r="C77" s="164">
        <f>C6+C33-C67-C74</f>
        <v>40</v>
      </c>
      <c r="D77" s="164">
        <f>D6+D33-D67-D74</f>
        <v>71</v>
      </c>
      <c r="E77" s="165">
        <f>(E6+E33)-(E67+E74)</f>
        <v>111</v>
      </c>
      <c r="F77" s="2"/>
      <c r="G77" s="105"/>
      <c r="H77" s="105"/>
      <c r="I77" s="105"/>
    </row>
    <row r="78" spans="1:9" s="3" customFormat="1" ht="16.2" customHeight="1">
      <c r="A78" s="166"/>
      <c r="B78" s="87" t="s">
        <v>67</v>
      </c>
      <c r="C78" s="167">
        <f>(C43+C57+C59+C60+C50)/(C43+C57+C59+C68+C60+C50)</f>
        <v>0.98039215686274506</v>
      </c>
      <c r="D78" s="167">
        <f t="shared" ref="D78:E78" si="35">(D43+D57+D59+D60+D50)/(D43+D57+D59+D68+D60+D50)</f>
        <v>0.96534653465346532</v>
      </c>
      <c r="E78" s="167">
        <f t="shared" si="35"/>
        <v>0.97092419522326068</v>
      </c>
      <c r="F78" s="168"/>
      <c r="G78" s="105"/>
      <c r="H78" s="105"/>
      <c r="I78" s="105"/>
    </row>
    <row r="79" spans="1:9" s="3" customFormat="1" ht="16.2" customHeight="1">
      <c r="A79" s="166"/>
      <c r="B79" s="87" t="s">
        <v>68</v>
      </c>
      <c r="C79" s="167">
        <f>(C43+C57+C59+C60+C50)/(C43+C57+C59+C68+C72+C67+C60+C50)</f>
        <v>0.98039215686274506</v>
      </c>
      <c r="D79" s="167">
        <f t="shared" ref="D79:E79" si="36">(D43+D57+D59+D60+D50)/(D43+D57+D59+D68+D72+D67+D60+D50)</f>
        <v>0.96534653465346532</v>
      </c>
      <c r="E79" s="167">
        <f t="shared" si="36"/>
        <v>0.97092419522326068</v>
      </c>
      <c r="F79" s="2"/>
      <c r="G79" s="105"/>
      <c r="H79" s="105"/>
      <c r="I79" s="105"/>
    </row>
    <row r="80" spans="1:9" ht="16.2" customHeight="1">
      <c r="A80" s="166"/>
      <c r="B80" s="87" t="s">
        <v>70</v>
      </c>
      <c r="C80" s="167">
        <f>C59/C35</f>
        <v>3.7783375314861464E-2</v>
      </c>
      <c r="D80" s="167">
        <f t="shared" ref="D80:E80" si="37">D59/D35</f>
        <v>7.385524372230428E-3</v>
      </c>
      <c r="E80" s="167">
        <f t="shared" si="37"/>
        <v>1.86219739292365E-2</v>
      </c>
    </row>
    <row r="81" spans="1:11" ht="16.2" customHeight="1">
      <c r="A81" s="166"/>
      <c r="B81" s="87" t="s">
        <v>69</v>
      </c>
      <c r="C81" s="167">
        <f>D66/E66</f>
        <v>0.75</v>
      </c>
      <c r="D81" s="167"/>
      <c r="E81" s="167"/>
    </row>
    <row r="82" spans="1:11" ht="16.2" customHeight="1">
      <c r="A82" s="166"/>
      <c r="B82" s="87" t="s">
        <v>88</v>
      </c>
      <c r="C82" s="169">
        <f>C20/C35</f>
        <v>0.15869017632241814</v>
      </c>
      <c r="D82" s="169">
        <f t="shared" ref="D82:E82" si="38">D20/D35</f>
        <v>0.10782865583456426</v>
      </c>
      <c r="E82" s="169">
        <f t="shared" si="38"/>
        <v>0.1266294227188082</v>
      </c>
    </row>
    <row r="83" spans="1:11" ht="16.2" customHeight="1">
      <c r="A83" s="166"/>
      <c r="B83" s="87" t="s">
        <v>94</v>
      </c>
      <c r="C83" s="169">
        <f>(C43+C50+C57+C59+C60)/(C6+C33)</f>
        <v>0.88161209068010071</v>
      </c>
      <c r="D83" s="169">
        <f t="shared" ref="D83:E83" si="39">(D43+D50+D57+D59+D60)/(D6+D33)</f>
        <v>0.86410635155096016</v>
      </c>
      <c r="E83" s="169">
        <f t="shared" si="39"/>
        <v>0.87057728119180633</v>
      </c>
    </row>
    <row r="84" spans="1:11" ht="82.2" customHeight="1">
      <c r="A84" s="262" t="s">
        <v>57</v>
      </c>
      <c r="B84" s="263"/>
      <c r="C84" s="263"/>
      <c r="D84" s="263"/>
      <c r="E84" s="263"/>
    </row>
    <row r="85" spans="1:11">
      <c r="A85" s="170"/>
    </row>
    <row r="86" spans="1:11" s="172" customFormat="1" ht="19.5" customHeight="1">
      <c r="A86" s="171" t="s">
        <v>62</v>
      </c>
      <c r="B86" s="93"/>
      <c r="F86" s="2"/>
      <c r="G86" s="105"/>
      <c r="H86" s="105"/>
      <c r="I86" s="105"/>
      <c r="J86" s="5"/>
      <c r="K86" s="5"/>
    </row>
    <row r="87" spans="1:11" s="172" customFormat="1" ht="19.5" customHeight="1">
      <c r="A87" s="171"/>
      <c r="B87" s="93"/>
      <c r="F87" s="2"/>
      <c r="G87" s="105"/>
      <c r="H87" s="105"/>
      <c r="I87" s="105"/>
      <c r="J87" s="5"/>
      <c r="K87" s="5"/>
    </row>
    <row r="88" spans="1:11" s="172" customFormat="1" ht="19.5" customHeight="1">
      <c r="A88" s="171"/>
      <c r="B88" s="93"/>
      <c r="F88" s="2"/>
      <c r="G88" s="105"/>
      <c r="H88" s="105"/>
      <c r="I88" s="105"/>
      <c r="J88" s="5"/>
      <c r="K88" s="5"/>
    </row>
    <row r="89" spans="1:11" s="172" customFormat="1" ht="19.5" customHeight="1">
      <c r="A89" s="171"/>
      <c r="B89" s="93"/>
      <c r="F89" s="2"/>
      <c r="G89" s="105"/>
      <c r="H89" s="105"/>
      <c r="I89" s="105"/>
      <c r="J89" s="5"/>
      <c r="K89" s="5"/>
    </row>
    <row r="90" spans="1:11" s="172" customFormat="1" ht="19.5" customHeight="1">
      <c r="A90" s="171"/>
      <c r="B90" s="93"/>
      <c r="F90" s="2"/>
      <c r="G90" s="105"/>
      <c r="H90" s="105"/>
      <c r="I90" s="105"/>
      <c r="J90" s="5"/>
      <c r="K90" s="5"/>
    </row>
    <row r="91" spans="1:11" s="172" customFormat="1" ht="19.5" customHeight="1">
      <c r="A91" s="171"/>
      <c r="B91" s="93"/>
      <c r="F91" s="2"/>
      <c r="G91" s="105"/>
      <c r="H91" s="105"/>
      <c r="I91" s="105"/>
      <c r="J91" s="5"/>
      <c r="K91" s="5"/>
    </row>
    <row r="92" spans="1:11" s="172" customFormat="1" ht="19.5" customHeight="1">
      <c r="A92" s="171"/>
      <c r="B92" s="93"/>
      <c r="F92" s="2"/>
      <c r="G92" s="105"/>
      <c r="H92" s="105"/>
      <c r="I92" s="105"/>
      <c r="J92" s="5"/>
      <c r="K92" s="5"/>
    </row>
    <row r="93" spans="1:11" s="172" customFormat="1" ht="19.5" customHeight="1">
      <c r="A93" s="171"/>
      <c r="B93" s="1" t="s">
        <v>65</v>
      </c>
      <c r="C93" s="172">
        <f>(C74-C68)/C74</f>
        <v>0.98039215686274506</v>
      </c>
      <c r="D93" s="1" t="s">
        <v>66</v>
      </c>
      <c r="E93" s="172">
        <f>(D74-D68)/D74</f>
        <v>0.96534653465346532</v>
      </c>
      <c r="F93" s="2"/>
      <c r="G93" s="105"/>
      <c r="H93" s="105"/>
      <c r="I93" s="105"/>
      <c r="J93" s="5"/>
      <c r="K93" s="5"/>
    </row>
    <row r="94" spans="1:11" ht="68.25" customHeight="1">
      <c r="A94" s="264" t="s">
        <v>52</v>
      </c>
      <c r="B94" s="264"/>
      <c r="C94" s="264"/>
      <c r="D94" s="264"/>
      <c r="E94" s="264"/>
    </row>
    <row r="95" spans="1:11" ht="25.5" customHeight="1"/>
    <row r="96" spans="1:11" ht="18.75" customHeight="1">
      <c r="A96" s="173" t="s">
        <v>53</v>
      </c>
    </row>
  </sheetData>
  <mergeCells count="3">
    <mergeCell ref="A77:B77"/>
    <mergeCell ref="A84:E84"/>
    <mergeCell ref="A94:E94"/>
  </mergeCells>
  <pageMargins left="0.27" right="0.25" top="0.3" bottom="0.22" header="0.25" footer="0.18"/>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6"/>
  <sheetViews>
    <sheetView workbookViewId="0">
      <selection activeCell="C1" sqref="C1"/>
    </sheetView>
  </sheetViews>
  <sheetFormatPr defaultRowHeight="13.2"/>
  <cols>
    <col min="1" max="1" width="3.33203125" style="56" customWidth="1"/>
    <col min="2" max="2" width="28.6640625" style="59" customWidth="1"/>
    <col min="3" max="5" width="8.88671875" style="56"/>
    <col min="6" max="6" width="7.88671875" style="2" customWidth="1"/>
    <col min="7" max="8" width="7.88671875" style="105" customWidth="1"/>
    <col min="9" max="9" width="8.109375" style="105" customWidth="1"/>
    <col min="10" max="10" width="3" style="3" customWidth="1"/>
    <col min="11" max="11" width="8.88671875" style="3"/>
    <col min="12" max="16384" width="8.88671875" style="56"/>
  </cols>
  <sheetData>
    <row r="1" spans="1:9" s="3" customFormat="1">
      <c r="A1" s="56"/>
      <c r="B1" s="98" t="s">
        <v>89</v>
      </c>
      <c r="C1" s="98" t="s">
        <v>95</v>
      </c>
      <c r="D1" s="56"/>
      <c r="E1" s="56"/>
      <c r="F1" s="2" t="s">
        <v>90</v>
      </c>
      <c r="G1" s="99"/>
      <c r="H1" s="100"/>
      <c r="I1" s="100"/>
    </row>
    <row r="2" spans="1:9" s="3" customFormat="1" ht="15.6">
      <c r="A2" s="56"/>
      <c r="B2" s="98" t="s">
        <v>91</v>
      </c>
      <c r="C2" s="56"/>
      <c r="D2" s="56"/>
      <c r="E2" s="56"/>
      <c r="F2" s="101" t="s">
        <v>92</v>
      </c>
      <c r="G2" s="102"/>
      <c r="H2" s="103"/>
      <c r="I2" s="103"/>
    </row>
    <row r="3" spans="1:9" s="3" customFormat="1" ht="13.8" thickBot="1">
      <c r="A3" s="104"/>
      <c r="B3" s="59"/>
      <c r="C3" s="56"/>
      <c r="D3" s="56"/>
      <c r="E3" s="56"/>
      <c r="F3" s="2"/>
      <c r="G3" s="105"/>
      <c r="H3" s="105"/>
      <c r="I3" s="105"/>
    </row>
    <row r="4" spans="1:9" s="3" customFormat="1">
      <c r="A4" s="106"/>
      <c r="B4" s="64"/>
      <c r="C4" s="107" t="s">
        <v>0</v>
      </c>
      <c r="D4" s="107" t="s">
        <v>1</v>
      </c>
      <c r="E4" s="108" t="s">
        <v>2</v>
      </c>
      <c r="F4" s="2"/>
      <c r="G4" s="105"/>
      <c r="H4" s="105"/>
      <c r="I4" s="105"/>
    </row>
    <row r="5" spans="1:9" s="3" customFormat="1">
      <c r="A5" s="109"/>
      <c r="B5" s="110"/>
      <c r="C5" s="111"/>
      <c r="D5" s="111"/>
      <c r="E5" s="111"/>
      <c r="F5" s="4"/>
      <c r="G5" s="105"/>
      <c r="H5" s="105"/>
      <c r="I5" s="105"/>
    </row>
    <row r="6" spans="1:9" s="3" customFormat="1" ht="15.6">
      <c r="A6" s="112" t="s">
        <v>3</v>
      </c>
      <c r="B6" s="110" t="s">
        <v>63</v>
      </c>
      <c r="C6" s="113"/>
      <c r="D6" s="113"/>
      <c r="E6" s="114">
        <f>D6+C6</f>
        <v>0</v>
      </c>
      <c r="F6" s="101"/>
      <c r="G6" s="115"/>
      <c r="H6" s="103"/>
      <c r="I6" s="103"/>
    </row>
    <row r="7" spans="1:9" s="3" customFormat="1" ht="15.6">
      <c r="A7" s="112"/>
      <c r="B7" s="110"/>
      <c r="C7" s="116"/>
      <c r="D7" s="116"/>
      <c r="E7" s="114"/>
      <c r="F7" s="101"/>
      <c r="G7" s="115"/>
      <c r="H7" s="115"/>
      <c r="I7" s="103"/>
    </row>
    <row r="8" spans="1:9" s="3" customFormat="1" ht="15.6">
      <c r="A8" s="112"/>
      <c r="B8" s="110" t="s">
        <v>4</v>
      </c>
      <c r="C8" s="116"/>
      <c r="D8" s="116"/>
      <c r="E8" s="114"/>
      <c r="F8" s="101"/>
      <c r="G8" s="115"/>
      <c r="H8" s="103"/>
      <c r="I8" s="115"/>
    </row>
    <row r="9" spans="1:9" s="3" customFormat="1" ht="15.6">
      <c r="A9" s="112"/>
      <c r="B9" s="117" t="s">
        <v>5</v>
      </c>
      <c r="C9" s="118"/>
      <c r="D9" s="118"/>
      <c r="E9" s="114"/>
      <c r="F9" s="2"/>
      <c r="G9" s="115"/>
      <c r="H9" s="119"/>
      <c r="I9" s="103"/>
    </row>
    <row r="10" spans="1:9" s="3" customFormat="1" ht="15.6">
      <c r="A10" s="112"/>
      <c r="B10" s="120" t="s">
        <v>6</v>
      </c>
      <c r="C10" s="121">
        <v>405</v>
      </c>
      <c r="D10" s="121">
        <v>573</v>
      </c>
      <c r="E10" s="114">
        <f>D10+C10</f>
        <v>978</v>
      </c>
      <c r="F10" s="122">
        <f ca="1">C10/OFFSET(C10,4,0)</f>
        <v>1</v>
      </c>
      <c r="G10" s="122">
        <f t="shared" ref="G10:H10" ca="1" si="0">D10/OFFSET(D10,4,0)</f>
        <v>1</v>
      </c>
      <c r="H10" s="122">
        <f t="shared" ca="1" si="0"/>
        <v>1</v>
      </c>
      <c r="I10" s="103"/>
    </row>
    <row r="11" spans="1:9" s="3" customFormat="1">
      <c r="A11" s="112"/>
      <c r="B11" s="120" t="s">
        <v>7</v>
      </c>
      <c r="C11" s="121"/>
      <c r="D11" s="121"/>
      <c r="E11" s="114">
        <f t="shared" ref="E11:E14" si="1">D11+C11</f>
        <v>0</v>
      </c>
      <c r="F11" s="122">
        <f ca="1">C11/OFFSET(C11,3,0)</f>
        <v>0</v>
      </c>
      <c r="G11" s="122">
        <f t="shared" ref="G11:H11" ca="1" si="2">D11/OFFSET(D11,3,0)</f>
        <v>0</v>
      </c>
      <c r="H11" s="122">
        <f t="shared" ca="1" si="2"/>
        <v>0</v>
      </c>
      <c r="I11" s="105"/>
    </row>
    <row r="12" spans="1:9" s="3" customFormat="1">
      <c r="A12" s="112"/>
      <c r="B12" s="120" t="s">
        <v>8</v>
      </c>
      <c r="C12" s="121"/>
      <c r="D12" s="121"/>
      <c r="E12" s="114">
        <f t="shared" si="1"/>
        <v>0</v>
      </c>
      <c r="F12" s="122">
        <f ca="1">C12/OFFSET(C12,2,0)</f>
        <v>0</v>
      </c>
      <c r="G12" s="122">
        <f t="shared" ref="G12:H12" ca="1" si="3">D12/OFFSET(D12,2,0)</f>
        <v>0</v>
      </c>
      <c r="H12" s="122">
        <f t="shared" ca="1" si="3"/>
        <v>0</v>
      </c>
      <c r="I12" s="105"/>
    </row>
    <row r="13" spans="1:9" s="3" customFormat="1">
      <c r="A13" s="112"/>
      <c r="B13" s="120" t="s">
        <v>9</v>
      </c>
      <c r="C13" s="121"/>
      <c r="D13" s="121"/>
      <c r="E13" s="114">
        <f t="shared" si="1"/>
        <v>0</v>
      </c>
      <c r="F13" s="122">
        <f ca="1">C13/OFFSET(C13,1,0)</f>
        <v>0</v>
      </c>
      <c r="G13" s="122">
        <f t="shared" ref="G13:H13" ca="1" si="4">D13/OFFSET(D13,1,0)</f>
        <v>0</v>
      </c>
      <c r="H13" s="122">
        <f t="shared" ca="1" si="4"/>
        <v>0</v>
      </c>
      <c r="I13" s="105"/>
    </row>
    <row r="14" spans="1:9" s="3" customFormat="1">
      <c r="A14" s="112" t="s">
        <v>10</v>
      </c>
      <c r="B14" s="123" t="s">
        <v>11</v>
      </c>
      <c r="C14" s="124">
        <f>SUM(C10:C13)</f>
        <v>405</v>
      </c>
      <c r="D14" s="124">
        <f>SUM(D10:D13)</f>
        <v>573</v>
      </c>
      <c r="E14" s="114">
        <f t="shared" si="1"/>
        <v>978</v>
      </c>
      <c r="F14" s="122"/>
      <c r="G14" s="122"/>
      <c r="H14" s="122"/>
      <c r="I14" s="105"/>
    </row>
    <row r="15" spans="1:9" s="3" customFormat="1">
      <c r="A15" s="112"/>
      <c r="B15" s="117" t="s">
        <v>100</v>
      </c>
      <c r="C15" s="125"/>
      <c r="D15" s="125"/>
      <c r="E15" s="114"/>
      <c r="F15" s="2"/>
      <c r="G15" s="105"/>
      <c r="H15" s="105"/>
      <c r="I15" s="105"/>
    </row>
    <row r="16" spans="1:9" s="3" customFormat="1">
      <c r="A16" s="112"/>
      <c r="B16" s="120" t="s">
        <v>6</v>
      </c>
      <c r="C16" s="125">
        <v>64</v>
      </c>
      <c r="D16" s="125">
        <v>52</v>
      </c>
      <c r="E16" s="114">
        <f t="shared" ref="E16:E72" si="5">D16+C16</f>
        <v>116</v>
      </c>
      <c r="F16" s="122">
        <f ca="1">C16/OFFSET(C16,4,0)</f>
        <v>1</v>
      </c>
      <c r="G16" s="122">
        <f t="shared" ref="G16:H16" ca="1" si="6">D16/OFFSET(D16,4,0)</f>
        <v>1</v>
      </c>
      <c r="H16" s="122">
        <f t="shared" ca="1" si="6"/>
        <v>1</v>
      </c>
      <c r="I16" s="105"/>
    </row>
    <row r="17" spans="1:9" s="3" customFormat="1">
      <c r="A17" s="112"/>
      <c r="B17" s="120" t="s">
        <v>7</v>
      </c>
      <c r="C17" s="125"/>
      <c r="D17" s="125"/>
      <c r="E17" s="114">
        <f t="shared" si="5"/>
        <v>0</v>
      </c>
      <c r="F17" s="122">
        <f ca="1">C17/OFFSET(C17,3,0)</f>
        <v>0</v>
      </c>
      <c r="G17" s="122">
        <f t="shared" ref="G17:H17" ca="1" si="7">D17/OFFSET(D17,3,0)</f>
        <v>0</v>
      </c>
      <c r="H17" s="122">
        <f t="shared" ca="1" si="7"/>
        <v>0</v>
      </c>
      <c r="I17" s="105"/>
    </row>
    <row r="18" spans="1:9" s="3" customFormat="1" ht="15.6">
      <c r="A18" s="112"/>
      <c r="B18" s="120" t="s">
        <v>8</v>
      </c>
      <c r="C18" s="125"/>
      <c r="D18" s="125"/>
      <c r="E18" s="114">
        <f t="shared" si="5"/>
        <v>0</v>
      </c>
      <c r="F18" s="122">
        <f ca="1">C18/OFFSET(C18,2,0)</f>
        <v>0</v>
      </c>
      <c r="G18" s="122">
        <f t="shared" ref="G18:H18" ca="1" si="8">D18/OFFSET(D18,2,0)</f>
        <v>0</v>
      </c>
      <c r="H18" s="122">
        <f t="shared" ca="1" si="8"/>
        <v>0</v>
      </c>
      <c r="I18" s="126"/>
    </row>
    <row r="19" spans="1:9" s="3" customFormat="1">
      <c r="A19" s="112"/>
      <c r="B19" s="120" t="s">
        <v>9</v>
      </c>
      <c r="C19" s="125"/>
      <c r="D19" s="125"/>
      <c r="E19" s="114">
        <f t="shared" si="5"/>
        <v>0</v>
      </c>
      <c r="F19" s="122">
        <f ca="1">C19/OFFSET(C19,1,0)</f>
        <v>0</v>
      </c>
      <c r="G19" s="122">
        <f t="shared" ref="G19:H19" ca="1" si="9">D19/OFFSET(D19,1,0)</f>
        <v>0</v>
      </c>
      <c r="H19" s="127">
        <f t="shared" ca="1" si="9"/>
        <v>0</v>
      </c>
      <c r="I19" s="105"/>
    </row>
    <row r="20" spans="1:9" s="3" customFormat="1">
      <c r="A20" s="112" t="s">
        <v>12</v>
      </c>
      <c r="B20" s="123" t="s">
        <v>101</v>
      </c>
      <c r="C20" s="114">
        <f>SUM(C16:C19)</f>
        <v>64</v>
      </c>
      <c r="D20" s="114">
        <f>SUM(D16:D19)</f>
        <v>52</v>
      </c>
      <c r="E20" s="114">
        <f t="shared" si="5"/>
        <v>116</v>
      </c>
      <c r="F20" s="122"/>
      <c r="G20" s="122"/>
      <c r="H20" s="122"/>
      <c r="I20" s="105"/>
    </row>
    <row r="21" spans="1:9" s="3" customFormat="1">
      <c r="A21" s="112"/>
      <c r="B21" s="117" t="s">
        <v>59</v>
      </c>
      <c r="C21" s="125"/>
      <c r="D21" s="125"/>
      <c r="E21" s="114"/>
      <c r="F21" s="2"/>
      <c r="G21" s="105"/>
      <c r="H21" s="105"/>
      <c r="I21" s="105"/>
    </row>
    <row r="22" spans="1:9" s="3" customFormat="1" ht="15.6">
      <c r="A22" s="112"/>
      <c r="B22" s="120" t="s">
        <v>6</v>
      </c>
      <c r="C22" s="128"/>
      <c r="D22" s="128"/>
      <c r="E22" s="114">
        <f t="shared" si="5"/>
        <v>0</v>
      </c>
      <c r="F22" s="122" t="e">
        <f ca="1">C22/OFFSET(C22,4,0)</f>
        <v>#DIV/0!</v>
      </c>
      <c r="G22" s="122" t="e">
        <f t="shared" ref="G22:H22" ca="1" si="10">D22/OFFSET(D22,4,0)</f>
        <v>#DIV/0!</v>
      </c>
      <c r="H22" s="122" t="e">
        <f t="shared" ca="1" si="10"/>
        <v>#DIV/0!</v>
      </c>
      <c r="I22" s="126"/>
    </row>
    <row r="23" spans="1:9" s="3" customFormat="1">
      <c r="A23" s="112"/>
      <c r="B23" s="120" t="s">
        <v>7</v>
      </c>
      <c r="C23" s="128"/>
      <c r="D23" s="128"/>
      <c r="E23" s="114">
        <f t="shared" si="5"/>
        <v>0</v>
      </c>
      <c r="F23" s="122" t="e">
        <f ca="1">C23/OFFSET(C23,3,0)</f>
        <v>#DIV/0!</v>
      </c>
      <c r="G23" s="122" t="e">
        <f t="shared" ref="G23:H23" ca="1" si="11">D23/OFFSET(D23,3,0)</f>
        <v>#DIV/0!</v>
      </c>
      <c r="H23" s="122" t="e">
        <f t="shared" ca="1" si="11"/>
        <v>#DIV/0!</v>
      </c>
      <c r="I23" s="105"/>
    </row>
    <row r="24" spans="1:9" s="3" customFormat="1">
      <c r="A24" s="112"/>
      <c r="B24" s="120" t="s">
        <v>8</v>
      </c>
      <c r="C24" s="128"/>
      <c r="D24" s="128"/>
      <c r="E24" s="114">
        <f t="shared" si="5"/>
        <v>0</v>
      </c>
      <c r="F24" s="122" t="e">
        <f ca="1">C24/OFFSET(C24,2,0)</f>
        <v>#DIV/0!</v>
      </c>
      <c r="G24" s="122" t="e">
        <f t="shared" ref="G24:H24" ca="1" si="12">D24/OFFSET(D24,2,0)</f>
        <v>#DIV/0!</v>
      </c>
      <c r="H24" s="122" t="e">
        <f t="shared" ca="1" si="12"/>
        <v>#DIV/0!</v>
      </c>
      <c r="I24" s="105"/>
    </row>
    <row r="25" spans="1:9" s="3" customFormat="1">
      <c r="A25" s="112"/>
      <c r="B25" s="120" t="s">
        <v>9</v>
      </c>
      <c r="C25" s="128"/>
      <c r="D25" s="128"/>
      <c r="E25" s="114">
        <f t="shared" si="5"/>
        <v>0</v>
      </c>
      <c r="F25" s="122" t="e">
        <f ca="1">C25/OFFSET(C25,1,0)</f>
        <v>#DIV/0!</v>
      </c>
      <c r="G25" s="122" t="e">
        <f t="shared" ref="G25:H25" ca="1" si="13">D25/OFFSET(D25,1,0)</f>
        <v>#DIV/0!</v>
      </c>
      <c r="H25" s="127" t="e">
        <f t="shared" ca="1" si="13"/>
        <v>#DIV/0!</v>
      </c>
      <c r="I25" s="105"/>
    </row>
    <row r="26" spans="1:9" s="3" customFormat="1">
      <c r="A26" s="112" t="s">
        <v>14</v>
      </c>
      <c r="B26" s="123" t="s">
        <v>15</v>
      </c>
      <c r="C26" s="114">
        <f>SUM(C22:C25)</f>
        <v>0</v>
      </c>
      <c r="D26" s="114">
        <f>SUM(D22:D25)</f>
        <v>0</v>
      </c>
      <c r="E26" s="114">
        <f t="shared" si="5"/>
        <v>0</v>
      </c>
      <c r="F26" s="122"/>
      <c r="G26" s="122"/>
      <c r="H26" s="122"/>
      <c r="I26" s="105"/>
    </row>
    <row r="27" spans="1:9" s="3" customFormat="1">
      <c r="A27" s="112"/>
      <c r="B27" s="117" t="s">
        <v>16</v>
      </c>
      <c r="C27" s="125"/>
      <c r="D27" s="125"/>
      <c r="E27" s="114"/>
      <c r="F27" s="2"/>
      <c r="G27" s="105"/>
      <c r="H27" s="105"/>
      <c r="I27" s="105"/>
    </row>
    <row r="28" spans="1:9" s="3" customFormat="1">
      <c r="A28" s="112"/>
      <c r="B28" s="120" t="s">
        <v>6</v>
      </c>
      <c r="C28" s="125"/>
      <c r="D28" s="125"/>
      <c r="E28" s="114">
        <f t="shared" si="5"/>
        <v>0</v>
      </c>
      <c r="F28" s="122" t="e">
        <f ca="1">C28/OFFSET(C28,4,0)</f>
        <v>#DIV/0!</v>
      </c>
      <c r="G28" s="122" t="e">
        <f t="shared" ref="G28:H28" ca="1" si="14">D28/OFFSET(D28,4,0)</f>
        <v>#DIV/0!</v>
      </c>
      <c r="H28" s="122" t="e">
        <f t="shared" ca="1" si="14"/>
        <v>#DIV/0!</v>
      </c>
      <c r="I28" s="105"/>
    </row>
    <row r="29" spans="1:9" s="3" customFormat="1" ht="15.6">
      <c r="A29" s="112"/>
      <c r="B29" s="120" t="s">
        <v>7</v>
      </c>
      <c r="C29" s="125"/>
      <c r="D29" s="125"/>
      <c r="E29" s="114">
        <f t="shared" si="5"/>
        <v>0</v>
      </c>
      <c r="F29" s="122" t="e">
        <f ca="1">C29/OFFSET(C29,3,0)</f>
        <v>#DIV/0!</v>
      </c>
      <c r="G29" s="122" t="e">
        <f t="shared" ref="G29:H29" ca="1" si="15">D29/OFFSET(D29,3,0)</f>
        <v>#DIV/0!</v>
      </c>
      <c r="H29" s="122" t="e">
        <f t="shared" ca="1" si="15"/>
        <v>#DIV/0!</v>
      </c>
      <c r="I29" s="103"/>
    </row>
    <row r="30" spans="1:9" s="3" customFormat="1">
      <c r="A30" s="112"/>
      <c r="B30" s="120" t="s">
        <v>8</v>
      </c>
      <c r="C30" s="125"/>
      <c r="D30" s="125"/>
      <c r="E30" s="114">
        <f t="shared" si="5"/>
        <v>0</v>
      </c>
      <c r="F30" s="122" t="e">
        <f ca="1">C30/OFFSET(C30,2,0)</f>
        <v>#DIV/0!</v>
      </c>
      <c r="G30" s="122" t="e">
        <f t="shared" ref="G30:H30" ca="1" si="16">D30/OFFSET(D30,2,0)</f>
        <v>#DIV/0!</v>
      </c>
      <c r="H30" s="122" t="e">
        <f t="shared" ca="1" si="16"/>
        <v>#DIV/0!</v>
      </c>
      <c r="I30" s="105"/>
    </row>
    <row r="31" spans="1:9" s="3" customFormat="1" ht="15.6">
      <c r="A31" s="112"/>
      <c r="B31" s="120" t="s">
        <v>9</v>
      </c>
      <c r="C31" s="125"/>
      <c r="D31" s="125"/>
      <c r="E31" s="114">
        <f t="shared" si="5"/>
        <v>0</v>
      </c>
      <c r="F31" s="122" t="e">
        <f ca="1">C31/OFFSET(C31,1,0)</f>
        <v>#DIV/0!</v>
      </c>
      <c r="G31" s="122" t="e">
        <f t="shared" ref="G31:H31" ca="1" si="17">D31/OFFSET(D31,1,0)</f>
        <v>#DIV/0!</v>
      </c>
      <c r="H31" s="127" t="e">
        <f t="shared" ca="1" si="17"/>
        <v>#DIV/0!</v>
      </c>
      <c r="I31" s="103"/>
    </row>
    <row r="32" spans="1:9" s="3" customFormat="1">
      <c r="A32" s="112" t="s">
        <v>17</v>
      </c>
      <c r="B32" s="123" t="s">
        <v>18</v>
      </c>
      <c r="C32" s="114">
        <f>SUM(C28:C31)</f>
        <v>0</v>
      </c>
      <c r="D32" s="114">
        <f>SUM(D28:D31)</f>
        <v>0</v>
      </c>
      <c r="E32" s="114">
        <f t="shared" si="5"/>
        <v>0</v>
      </c>
      <c r="F32" s="2"/>
      <c r="G32" s="105"/>
      <c r="H32" s="105"/>
      <c r="I32" s="105"/>
    </row>
    <row r="33" spans="1:9" s="3" customFormat="1">
      <c r="A33" s="112" t="s">
        <v>19</v>
      </c>
      <c r="B33" s="129" t="s">
        <v>54</v>
      </c>
      <c r="C33" s="184">
        <f>C14+C19+C26+C32</f>
        <v>405</v>
      </c>
      <c r="D33" s="184">
        <f>D14+D19+D26+D32</f>
        <v>573</v>
      </c>
      <c r="E33" s="114">
        <f t="shared" si="5"/>
        <v>978</v>
      </c>
      <c r="F33" s="101"/>
      <c r="G33" s="105"/>
      <c r="H33" s="105"/>
      <c r="I33" s="105"/>
    </row>
    <row r="34" spans="1:9" s="3" customFormat="1" ht="15.6">
      <c r="A34" s="130" t="s">
        <v>20</v>
      </c>
      <c r="B34" s="131" t="s">
        <v>21</v>
      </c>
      <c r="C34" s="132"/>
      <c r="D34" s="132"/>
      <c r="E34" s="114">
        <f t="shared" si="5"/>
        <v>0</v>
      </c>
      <c r="F34" s="101"/>
      <c r="G34" s="115"/>
      <c r="H34" s="133"/>
      <c r="I34" s="115"/>
    </row>
    <row r="35" spans="1:9" s="3" customFormat="1" ht="15.6">
      <c r="A35" s="112" t="s">
        <v>22</v>
      </c>
      <c r="B35" s="110" t="s">
        <v>23</v>
      </c>
      <c r="C35" s="111">
        <f>C33-C34</f>
        <v>405</v>
      </c>
      <c r="D35" s="111">
        <f>D33-D34</f>
        <v>573</v>
      </c>
      <c r="E35" s="114">
        <f t="shared" si="5"/>
        <v>978</v>
      </c>
      <c r="F35" s="101"/>
      <c r="G35" s="134"/>
      <c r="H35" s="135"/>
      <c r="I35" s="134"/>
    </row>
    <row r="36" spans="1:9" s="3" customFormat="1" ht="16.2" thickBot="1">
      <c r="A36" s="136"/>
      <c r="B36" s="137"/>
      <c r="C36" s="125"/>
      <c r="D36" s="125"/>
      <c r="E36" s="114"/>
      <c r="F36" s="101"/>
      <c r="G36" s="126"/>
      <c r="H36" s="103"/>
      <c r="I36" s="115"/>
    </row>
    <row r="37" spans="1:9" s="3" customFormat="1" ht="13.8" thickTop="1">
      <c r="A37" s="138"/>
      <c r="B37" s="139"/>
      <c r="C37" s="125"/>
      <c r="D37" s="125"/>
      <c r="E37" s="114"/>
      <c r="F37" s="2"/>
      <c r="G37" s="105"/>
      <c r="H37" s="105"/>
      <c r="I37" s="105"/>
    </row>
    <row r="38" spans="1:9" s="3" customFormat="1" ht="15.6">
      <c r="A38" s="112"/>
      <c r="B38" s="110" t="s">
        <v>24</v>
      </c>
      <c r="C38" s="125"/>
      <c r="D38" s="125"/>
      <c r="E38" s="114"/>
      <c r="F38" s="101"/>
      <c r="G38" s="103"/>
      <c r="H38" s="115"/>
      <c r="I38" s="115"/>
    </row>
    <row r="39" spans="1:9" s="3" customFormat="1">
      <c r="A39" s="112"/>
      <c r="B39" s="120" t="s">
        <v>6</v>
      </c>
      <c r="C39" s="140">
        <v>388</v>
      </c>
      <c r="D39" s="140">
        <v>546</v>
      </c>
      <c r="E39" s="114">
        <f t="shared" si="5"/>
        <v>934</v>
      </c>
      <c r="F39" s="122">
        <f ca="1">C39/OFFSET(C39,4,0)</f>
        <v>1</v>
      </c>
      <c r="G39" s="122">
        <f t="shared" ref="G39:H39" ca="1" si="18">D39/OFFSET(D39,4,0)</f>
        <v>1</v>
      </c>
      <c r="H39" s="122">
        <f t="shared" ca="1" si="18"/>
        <v>1</v>
      </c>
      <c r="I39" s="105"/>
    </row>
    <row r="40" spans="1:9" s="3" customFormat="1">
      <c r="A40" s="112"/>
      <c r="B40" s="120" t="s">
        <v>7</v>
      </c>
      <c r="C40" s="140"/>
      <c r="D40" s="140"/>
      <c r="E40" s="114">
        <f t="shared" si="5"/>
        <v>0</v>
      </c>
      <c r="F40" s="122">
        <f ca="1">C40/OFFSET(C40,3,0)</f>
        <v>0</v>
      </c>
      <c r="G40" s="122">
        <f t="shared" ref="G40:H40" ca="1" si="19">D40/OFFSET(D40,3,0)</f>
        <v>0</v>
      </c>
      <c r="H40" s="122">
        <f t="shared" ca="1" si="19"/>
        <v>0</v>
      </c>
      <c r="I40" s="105"/>
    </row>
    <row r="41" spans="1:9" s="3" customFormat="1">
      <c r="A41" s="112"/>
      <c r="B41" s="120" t="s">
        <v>8</v>
      </c>
      <c r="C41" s="140"/>
      <c r="D41" s="140"/>
      <c r="E41" s="114">
        <f t="shared" si="5"/>
        <v>0</v>
      </c>
      <c r="F41" s="122">
        <f ca="1">C41/OFFSET(C41,2,0)</f>
        <v>0</v>
      </c>
      <c r="G41" s="122">
        <f t="shared" ref="G41:H41" ca="1" si="20">D41/OFFSET(D41,2,0)</f>
        <v>0</v>
      </c>
      <c r="H41" s="122">
        <f t="shared" ca="1" si="20"/>
        <v>0</v>
      </c>
      <c r="I41" s="105"/>
    </row>
    <row r="42" spans="1:9" s="3" customFormat="1">
      <c r="A42" s="112"/>
      <c r="B42" s="120" t="s">
        <v>9</v>
      </c>
      <c r="C42" s="140"/>
      <c r="D42" s="140"/>
      <c r="E42" s="114">
        <f t="shared" si="5"/>
        <v>0</v>
      </c>
      <c r="F42" s="122">
        <f ca="1">C42/OFFSET(C42,1,0)</f>
        <v>0</v>
      </c>
      <c r="G42" s="122">
        <f t="shared" ref="G42:H42" ca="1" si="21">D42/OFFSET(D42,1,0)</f>
        <v>0</v>
      </c>
      <c r="H42" s="127">
        <f t="shared" ca="1" si="21"/>
        <v>0</v>
      </c>
      <c r="I42" s="105"/>
    </row>
    <row r="43" spans="1:9" s="3" customFormat="1">
      <c r="A43" s="112" t="s">
        <v>25</v>
      </c>
      <c r="B43" s="123" t="s">
        <v>26</v>
      </c>
      <c r="C43" s="111">
        <f>SUM(C39:C42)</f>
        <v>388</v>
      </c>
      <c r="D43" s="111">
        <f>SUM(D39:D42)</f>
        <v>546</v>
      </c>
      <c r="E43" s="114">
        <f t="shared" si="5"/>
        <v>934</v>
      </c>
      <c r="F43" s="122"/>
      <c r="G43" s="122"/>
      <c r="H43" s="122"/>
      <c r="I43" s="105"/>
    </row>
    <row r="44" spans="1:9" s="3" customFormat="1">
      <c r="A44" s="112"/>
      <c r="B44" s="110"/>
      <c r="C44" s="125"/>
      <c r="D44" s="125"/>
      <c r="E44" s="114"/>
      <c r="F44" s="2"/>
      <c r="G44" s="105"/>
      <c r="H44" s="105"/>
      <c r="I44" s="105"/>
    </row>
    <row r="45" spans="1:9" s="3" customFormat="1">
      <c r="A45" s="112"/>
      <c r="B45" s="110" t="s">
        <v>60</v>
      </c>
      <c r="C45" s="125"/>
      <c r="D45" s="125"/>
      <c r="E45" s="114"/>
      <c r="F45" s="2"/>
      <c r="G45" s="105"/>
      <c r="H45" s="105"/>
      <c r="I45" s="105"/>
    </row>
    <row r="46" spans="1:9" s="3" customFormat="1">
      <c r="A46" s="112"/>
      <c r="B46" s="120" t="s">
        <v>6</v>
      </c>
      <c r="C46" s="141"/>
      <c r="D46" s="141"/>
      <c r="E46" s="114">
        <f t="shared" si="5"/>
        <v>0</v>
      </c>
      <c r="F46" s="122" t="e">
        <f ca="1">C46/OFFSET(C46,4,0)</f>
        <v>#DIV/0!</v>
      </c>
      <c r="G46" s="122" t="e">
        <f t="shared" ref="G46:H46" ca="1" si="22">D46/OFFSET(D46,4,0)</f>
        <v>#DIV/0!</v>
      </c>
      <c r="H46" s="122" t="e">
        <f t="shared" ca="1" si="22"/>
        <v>#DIV/0!</v>
      </c>
      <c r="I46" s="105"/>
    </row>
    <row r="47" spans="1:9" s="3" customFormat="1">
      <c r="A47" s="112"/>
      <c r="B47" s="120" t="s">
        <v>7</v>
      </c>
      <c r="C47" s="141"/>
      <c r="D47" s="141"/>
      <c r="E47" s="114">
        <f t="shared" si="5"/>
        <v>0</v>
      </c>
      <c r="F47" s="122" t="e">
        <f ca="1">C47/OFFSET(C47,3,0)</f>
        <v>#DIV/0!</v>
      </c>
      <c r="G47" s="122" t="e">
        <f t="shared" ref="G47:H47" ca="1" si="23">D47/OFFSET(D47,3,0)</f>
        <v>#DIV/0!</v>
      </c>
      <c r="H47" s="122" t="e">
        <f t="shared" ca="1" si="23"/>
        <v>#DIV/0!</v>
      </c>
      <c r="I47" s="105"/>
    </row>
    <row r="48" spans="1:9" s="3" customFormat="1">
      <c r="A48" s="112"/>
      <c r="B48" s="120" t="s">
        <v>8</v>
      </c>
      <c r="C48" s="141"/>
      <c r="D48" s="141"/>
      <c r="E48" s="114">
        <f t="shared" si="5"/>
        <v>0</v>
      </c>
      <c r="F48" s="122" t="e">
        <f ca="1">C48/OFFSET(C48,2,0)</f>
        <v>#DIV/0!</v>
      </c>
      <c r="G48" s="122" t="e">
        <f t="shared" ref="G48:H48" ca="1" si="24">D48/OFFSET(D48,2,0)</f>
        <v>#DIV/0!</v>
      </c>
      <c r="H48" s="122" t="e">
        <f t="shared" ca="1" si="24"/>
        <v>#DIV/0!</v>
      </c>
      <c r="I48" s="105"/>
    </row>
    <row r="49" spans="1:9" s="3" customFormat="1" ht="14.4">
      <c r="A49" s="112"/>
      <c r="B49" s="120" t="s">
        <v>9</v>
      </c>
      <c r="C49" s="141"/>
      <c r="D49" s="141"/>
      <c r="E49" s="114">
        <f t="shared" si="5"/>
        <v>0</v>
      </c>
      <c r="F49" s="122" t="e">
        <f ca="1">C49/OFFSET(C49,1,0)</f>
        <v>#DIV/0!</v>
      </c>
      <c r="G49" s="122" t="e">
        <f t="shared" ref="G49:H49" ca="1" si="25">D49/OFFSET(D49,1,0)</f>
        <v>#DIV/0!</v>
      </c>
      <c r="H49" s="127" t="e">
        <f t="shared" ca="1" si="25"/>
        <v>#DIV/0!</v>
      </c>
      <c r="I49" s="142"/>
    </row>
    <row r="50" spans="1:9" s="3" customFormat="1">
      <c r="A50" s="112" t="s">
        <v>27</v>
      </c>
      <c r="B50" s="110" t="s">
        <v>28</v>
      </c>
      <c r="C50" s="111">
        <f>SUM(C46:C49)</f>
        <v>0</v>
      </c>
      <c r="D50" s="111">
        <f>SUM(D46:D49)</f>
        <v>0</v>
      </c>
      <c r="E50" s="114">
        <f t="shared" si="5"/>
        <v>0</v>
      </c>
      <c r="F50" s="56"/>
      <c r="G50" s="56"/>
      <c r="H50" s="56"/>
      <c r="I50" s="105"/>
    </row>
    <row r="51" spans="1:9" s="3" customFormat="1" ht="14.4">
      <c r="A51" s="112"/>
      <c r="B51" s="110"/>
      <c r="C51" s="125"/>
      <c r="D51" s="125"/>
      <c r="E51" s="114"/>
      <c r="F51" s="101"/>
      <c r="G51" s="142"/>
      <c r="H51" s="143"/>
      <c r="I51" s="144"/>
    </row>
    <row r="52" spans="1:9" s="3" customFormat="1" ht="15.6">
      <c r="A52" s="112"/>
      <c r="B52" s="110" t="s">
        <v>61</v>
      </c>
      <c r="C52" s="125"/>
      <c r="D52" s="125"/>
      <c r="E52" s="114"/>
      <c r="F52" s="2"/>
      <c r="G52" s="145"/>
      <c r="H52" s="144"/>
      <c r="I52" s="146"/>
    </row>
    <row r="53" spans="1:9" s="3" customFormat="1" ht="14.4">
      <c r="A53" s="112"/>
      <c r="B53" s="120" t="s">
        <v>6</v>
      </c>
      <c r="C53" s="147">
        <v>33</v>
      </c>
      <c r="D53" s="147">
        <v>7</v>
      </c>
      <c r="E53" s="114">
        <f t="shared" si="5"/>
        <v>40</v>
      </c>
      <c r="F53" s="122">
        <f ca="1">C53/OFFSET(C53,4,0)</f>
        <v>1</v>
      </c>
      <c r="G53" s="122">
        <f t="shared" ref="G53:H53" ca="1" si="26">D53/OFFSET(D53,4,0)</f>
        <v>1</v>
      </c>
      <c r="H53" s="122">
        <f t="shared" ca="1" si="26"/>
        <v>1</v>
      </c>
      <c r="I53" s="142"/>
    </row>
    <row r="54" spans="1:9" s="3" customFormat="1">
      <c r="A54" s="112"/>
      <c r="B54" s="120" t="s">
        <v>7</v>
      </c>
      <c r="C54" s="125"/>
      <c r="D54" s="125"/>
      <c r="E54" s="114">
        <f t="shared" si="5"/>
        <v>0</v>
      </c>
      <c r="F54" s="122">
        <f ca="1">C54/OFFSET(C54,3,0)</f>
        <v>0</v>
      </c>
      <c r="G54" s="122">
        <f t="shared" ref="G54:H54" ca="1" si="27">D54/OFFSET(D54,3,0)</f>
        <v>0</v>
      </c>
      <c r="H54" s="122">
        <f t="shared" ca="1" si="27"/>
        <v>0</v>
      </c>
      <c r="I54" s="105"/>
    </row>
    <row r="55" spans="1:9" s="3" customFormat="1">
      <c r="A55" s="112"/>
      <c r="B55" s="120" t="s">
        <v>8</v>
      </c>
      <c r="C55" s="125"/>
      <c r="D55" s="125"/>
      <c r="E55" s="114">
        <f t="shared" si="5"/>
        <v>0</v>
      </c>
      <c r="F55" s="122">
        <f ca="1">C55/OFFSET(C55,2,0)</f>
        <v>0</v>
      </c>
      <c r="G55" s="122">
        <f t="shared" ref="G55:H55" ca="1" si="28">D55/OFFSET(D55,2,0)</f>
        <v>0</v>
      </c>
      <c r="H55" s="122">
        <f t="shared" ca="1" si="28"/>
        <v>0</v>
      </c>
      <c r="I55" s="148"/>
    </row>
    <row r="56" spans="1:9" s="3" customFormat="1">
      <c r="A56" s="112"/>
      <c r="B56" s="120" t="s">
        <v>9</v>
      </c>
      <c r="C56" s="149"/>
      <c r="D56" s="149"/>
      <c r="E56" s="114">
        <f t="shared" si="5"/>
        <v>0</v>
      </c>
      <c r="F56" s="122">
        <f ca="1">C56/OFFSET(C56,1,0)</f>
        <v>0</v>
      </c>
      <c r="G56" s="122">
        <f t="shared" ref="G56:H56" ca="1" si="29">D56/OFFSET(D56,1,0)</f>
        <v>0</v>
      </c>
      <c r="H56" s="127">
        <f t="shared" ca="1" si="29"/>
        <v>0</v>
      </c>
      <c r="I56" s="105"/>
    </row>
    <row r="57" spans="1:9" s="3" customFormat="1">
      <c r="A57" s="112" t="s">
        <v>29</v>
      </c>
      <c r="B57" s="110" t="s">
        <v>30</v>
      </c>
      <c r="C57" s="111">
        <f>SUM(C53:C56)</f>
        <v>33</v>
      </c>
      <c r="D57" s="111">
        <f>SUM(D53:D56)</f>
        <v>7</v>
      </c>
      <c r="E57" s="114">
        <f t="shared" si="5"/>
        <v>40</v>
      </c>
      <c r="F57" s="56"/>
      <c r="G57" s="56"/>
      <c r="H57" s="56"/>
      <c r="I57" s="105"/>
    </row>
    <row r="58" spans="1:9" s="3" customFormat="1">
      <c r="A58" s="112"/>
      <c r="B58" s="110"/>
      <c r="C58" s="125"/>
      <c r="D58" s="125"/>
      <c r="E58" s="114"/>
      <c r="F58" s="2"/>
      <c r="G58" s="105"/>
      <c r="H58" s="105"/>
      <c r="I58" s="105"/>
    </row>
    <row r="59" spans="1:9" s="3" customFormat="1">
      <c r="A59" s="150" t="s">
        <v>72</v>
      </c>
      <c r="B59" s="110" t="s">
        <v>31</v>
      </c>
      <c r="C59" s="151">
        <v>12</v>
      </c>
      <c r="D59" s="151">
        <v>14</v>
      </c>
      <c r="E59" s="114">
        <f t="shared" si="5"/>
        <v>26</v>
      </c>
      <c r="F59" s="2"/>
      <c r="G59" s="105"/>
      <c r="H59" s="105"/>
      <c r="I59" s="105"/>
    </row>
    <row r="60" spans="1:9" s="3" customFormat="1">
      <c r="A60" s="150" t="s">
        <v>73</v>
      </c>
      <c r="B60" s="152" t="s">
        <v>71</v>
      </c>
      <c r="C60" s="153"/>
      <c r="D60" s="153"/>
      <c r="E60" s="114">
        <f t="shared" si="5"/>
        <v>0</v>
      </c>
      <c r="F60" s="2"/>
      <c r="G60" s="105"/>
      <c r="H60" s="105"/>
      <c r="I60" s="105"/>
    </row>
    <row r="61" spans="1:9" s="3" customFormat="1" ht="14.4">
      <c r="A61" s="112"/>
      <c r="B61" s="110" t="s">
        <v>32</v>
      </c>
      <c r="C61" s="125"/>
      <c r="D61" s="125"/>
      <c r="E61" s="114"/>
      <c r="F61" s="2"/>
      <c r="G61" s="105"/>
      <c r="H61" s="143"/>
      <c r="I61" s="142"/>
    </row>
    <row r="62" spans="1:9" s="3" customFormat="1" ht="14.4">
      <c r="A62" s="112" t="s">
        <v>33</v>
      </c>
      <c r="B62" s="154" t="s">
        <v>34</v>
      </c>
      <c r="C62" s="155"/>
      <c r="D62" s="155"/>
      <c r="E62" s="114">
        <f t="shared" si="5"/>
        <v>0</v>
      </c>
      <c r="F62" s="122">
        <f ca="1">C62/OFFSET(C62,4,0)</f>
        <v>0</v>
      </c>
      <c r="G62" s="122">
        <f t="shared" ref="G62:H62" ca="1" si="30">D62/OFFSET(D62,4,0)</f>
        <v>0</v>
      </c>
      <c r="H62" s="122">
        <f t="shared" ca="1" si="30"/>
        <v>0</v>
      </c>
      <c r="I62" s="145"/>
    </row>
    <row r="63" spans="1:9" s="3" customFormat="1">
      <c r="A63" s="112" t="s">
        <v>35</v>
      </c>
      <c r="B63" s="154" t="s">
        <v>36</v>
      </c>
      <c r="C63" s="155"/>
      <c r="D63" s="155"/>
      <c r="E63" s="114">
        <f t="shared" si="5"/>
        <v>0</v>
      </c>
      <c r="F63" s="122">
        <f ca="1">C63/OFFSET(C63,3,0)</f>
        <v>0</v>
      </c>
      <c r="G63" s="122">
        <f t="shared" ref="G63:H63" ca="1" si="31">D63/OFFSET(D63,3,0)</f>
        <v>0</v>
      </c>
      <c r="H63" s="122">
        <f t="shared" ca="1" si="31"/>
        <v>0</v>
      </c>
      <c r="I63" s="105"/>
    </row>
    <row r="64" spans="1:9" s="3" customFormat="1">
      <c r="A64" s="112" t="s">
        <v>37</v>
      </c>
      <c r="B64" s="154" t="s">
        <v>38</v>
      </c>
      <c r="C64" s="155"/>
      <c r="D64" s="155"/>
      <c r="E64" s="114">
        <f t="shared" si="5"/>
        <v>0</v>
      </c>
      <c r="F64" s="122">
        <f ca="1">C64/OFFSET(C64,2,0)</f>
        <v>0</v>
      </c>
      <c r="G64" s="122">
        <f t="shared" ref="G64:H64" ca="1" si="32">D64/OFFSET(D64,2,0)</f>
        <v>0</v>
      </c>
      <c r="H64" s="122">
        <f t="shared" ca="1" si="32"/>
        <v>0</v>
      </c>
    </row>
    <row r="65" spans="1:9" s="3" customFormat="1">
      <c r="A65" s="112" t="s">
        <v>39</v>
      </c>
      <c r="B65" s="154" t="s">
        <v>40</v>
      </c>
      <c r="C65" s="155"/>
      <c r="D65" s="155">
        <v>22</v>
      </c>
      <c r="E65" s="114">
        <f t="shared" si="5"/>
        <v>22</v>
      </c>
      <c r="F65" s="122">
        <f ca="1">C65/OFFSET(C65,1,0)</f>
        <v>0</v>
      </c>
      <c r="G65" s="122">
        <f t="shared" ref="G65:H65" ca="1" si="33">D65/OFFSET(D65,1,0)</f>
        <v>1</v>
      </c>
      <c r="H65" s="127">
        <f t="shared" ca="1" si="33"/>
        <v>0.75862068965517238</v>
      </c>
    </row>
    <row r="66" spans="1:9" s="3" customFormat="1">
      <c r="A66" s="112" t="s">
        <v>41</v>
      </c>
      <c r="B66" s="129" t="s">
        <v>55</v>
      </c>
      <c r="C66" s="111">
        <v>7</v>
      </c>
      <c r="D66" s="111">
        <f>SUM(D62:D65)</f>
        <v>22</v>
      </c>
      <c r="E66" s="114">
        <f t="shared" si="5"/>
        <v>29</v>
      </c>
      <c r="F66" s="122">
        <f>C66/C33</f>
        <v>1.7283950617283949E-2</v>
      </c>
      <c r="G66" s="122">
        <f t="shared" ref="G66:H66" si="34">D66/D33</f>
        <v>3.8394415357766144E-2</v>
      </c>
      <c r="H66" s="122">
        <f t="shared" si="34"/>
        <v>2.9652351738241309E-2</v>
      </c>
    </row>
    <row r="67" spans="1:9" s="3" customFormat="1">
      <c r="A67" s="130" t="s">
        <v>42</v>
      </c>
      <c r="B67" s="131" t="s">
        <v>21</v>
      </c>
      <c r="C67" s="132"/>
      <c r="D67" s="132"/>
      <c r="E67" s="114">
        <f t="shared" si="5"/>
        <v>0</v>
      </c>
      <c r="F67" s="2"/>
      <c r="G67" s="105"/>
      <c r="H67" s="105"/>
    </row>
    <row r="68" spans="1:9" s="3" customFormat="1" ht="14.4">
      <c r="A68" s="112" t="s">
        <v>43</v>
      </c>
      <c r="B68" s="110" t="s">
        <v>44</v>
      </c>
      <c r="C68" s="111">
        <f>C66-C67</f>
        <v>7</v>
      </c>
      <c r="D68" s="111">
        <f>D66-D67</f>
        <v>22</v>
      </c>
      <c r="E68" s="114">
        <f t="shared" si="5"/>
        <v>29</v>
      </c>
      <c r="F68" s="2"/>
      <c r="G68" s="144"/>
      <c r="H68" s="156"/>
    </row>
    <row r="69" spans="1:9" s="3" customFormat="1">
      <c r="A69" s="112"/>
      <c r="B69" s="110"/>
      <c r="C69" s="125"/>
      <c r="D69" s="125"/>
      <c r="E69" s="114"/>
      <c r="F69" s="2"/>
      <c r="G69" s="105"/>
      <c r="H69" s="105"/>
    </row>
    <row r="70" spans="1:9" s="3" customFormat="1" ht="14.4">
      <c r="A70" s="112" t="s">
        <v>45</v>
      </c>
      <c r="B70" s="110" t="s">
        <v>46</v>
      </c>
      <c r="C70" s="124">
        <f>C43+C50+C57+C59+C60+C68</f>
        <v>440</v>
      </c>
      <c r="D70" s="124">
        <f>D43+D50+D57+D59+D60+D68</f>
        <v>589</v>
      </c>
      <c r="E70" s="114">
        <f t="shared" si="5"/>
        <v>1029</v>
      </c>
      <c r="F70" s="2"/>
      <c r="G70" s="157"/>
      <c r="H70" s="145"/>
    </row>
    <row r="71" spans="1:9" s="3" customFormat="1">
      <c r="A71" s="112"/>
      <c r="B71" s="158"/>
      <c r="C71" s="125"/>
      <c r="D71" s="125"/>
      <c r="E71" s="114"/>
      <c r="F71" s="2"/>
      <c r="G71" s="105"/>
      <c r="H71" s="105"/>
    </row>
    <row r="72" spans="1:9" s="3" customFormat="1" ht="14.4">
      <c r="A72" s="112" t="s">
        <v>47</v>
      </c>
      <c r="B72" s="110" t="s">
        <v>48</v>
      </c>
      <c r="C72" s="111"/>
      <c r="D72" s="111"/>
      <c r="E72" s="114">
        <f t="shared" si="5"/>
        <v>0</v>
      </c>
      <c r="F72" s="101"/>
      <c r="G72" s="159"/>
      <c r="H72" s="160"/>
    </row>
    <row r="73" spans="1:9" s="3" customFormat="1">
      <c r="A73" s="112"/>
      <c r="B73" s="158"/>
      <c r="C73" s="125"/>
      <c r="D73" s="125"/>
      <c r="E73" s="114"/>
      <c r="F73" s="2"/>
      <c r="G73" s="105"/>
      <c r="H73" s="105"/>
      <c r="I73" s="105"/>
    </row>
    <row r="74" spans="1:9" s="3" customFormat="1">
      <c r="A74" s="112" t="s">
        <v>49</v>
      </c>
      <c r="B74" s="110" t="s">
        <v>50</v>
      </c>
      <c r="C74" s="114">
        <f>C70+C72</f>
        <v>440</v>
      </c>
      <c r="D74" s="114">
        <f>D70+D72</f>
        <v>589</v>
      </c>
      <c r="E74" s="114">
        <f>D74+C74</f>
        <v>1029</v>
      </c>
      <c r="F74" s="2"/>
      <c r="G74" s="105"/>
      <c r="H74" s="105"/>
      <c r="I74" s="105"/>
    </row>
    <row r="75" spans="1:9" s="3" customFormat="1">
      <c r="A75" s="112"/>
      <c r="B75" s="110" t="s">
        <v>93</v>
      </c>
      <c r="C75" s="125">
        <v>797</v>
      </c>
      <c r="D75" s="125">
        <v>1611</v>
      </c>
      <c r="E75" s="114">
        <f>D75+C75</f>
        <v>2408</v>
      </c>
      <c r="F75" s="2"/>
      <c r="G75" s="105"/>
      <c r="H75" s="105"/>
      <c r="I75" s="105"/>
    </row>
    <row r="76" spans="1:9" s="3" customFormat="1" ht="13.8" thickBot="1">
      <c r="A76" s="161" t="s">
        <v>51</v>
      </c>
      <c r="B76" s="162" t="s">
        <v>64</v>
      </c>
      <c r="C76" s="163"/>
      <c r="D76" s="163"/>
      <c r="E76" s="114">
        <f>D76+C76</f>
        <v>0</v>
      </c>
      <c r="F76" s="2"/>
      <c r="G76" s="105"/>
      <c r="H76" s="105"/>
      <c r="I76" s="105"/>
    </row>
    <row r="77" spans="1:9" s="3" customFormat="1" ht="30.75" customHeight="1">
      <c r="A77" s="260" t="s">
        <v>56</v>
      </c>
      <c r="B77" s="261"/>
      <c r="C77" s="164">
        <f>C6+C33-C67-C74</f>
        <v>-35</v>
      </c>
      <c r="D77" s="164">
        <f>D6+D33-D67-D74</f>
        <v>-16</v>
      </c>
      <c r="E77" s="165">
        <f>(E6+E33)-(E67+E74)</f>
        <v>-51</v>
      </c>
      <c r="F77" s="2"/>
      <c r="G77" s="105"/>
      <c r="H77" s="105"/>
      <c r="I77" s="105"/>
    </row>
    <row r="78" spans="1:9" s="3" customFormat="1" ht="16.2" customHeight="1">
      <c r="A78" s="166"/>
      <c r="B78" s="87" t="s">
        <v>67</v>
      </c>
      <c r="C78" s="167">
        <f>(C43+C57+C59+C60+C50)/(C43+C57+C59+C68+C60+C50)</f>
        <v>0.98409090909090913</v>
      </c>
      <c r="D78" s="167">
        <f t="shared" ref="D78:E78" si="35">(D43+D57+D59+D60+D50)/(D43+D57+D59+D68+D60+D50)</f>
        <v>0.9626485568760611</v>
      </c>
      <c r="E78" s="167">
        <f t="shared" si="35"/>
        <v>0.97181729834791064</v>
      </c>
      <c r="F78" s="168"/>
      <c r="G78" s="105"/>
      <c r="H78" s="105"/>
      <c r="I78" s="105"/>
    </row>
    <row r="79" spans="1:9" s="3" customFormat="1" ht="16.2" customHeight="1">
      <c r="A79" s="166"/>
      <c r="B79" s="87" t="s">
        <v>68</v>
      </c>
      <c r="C79" s="167">
        <f>(C43+C57+C59+C60+C50)/(C43+C57+C59+C68+C72+C67+C60+C50)</f>
        <v>0.98409090909090913</v>
      </c>
      <c r="D79" s="167">
        <f t="shared" ref="D79:E79" si="36">(D43+D57+D59+D60+D50)/(D43+D57+D59+D68+D72+D67+D60+D50)</f>
        <v>0.9626485568760611</v>
      </c>
      <c r="E79" s="167">
        <f t="shared" si="36"/>
        <v>0.97181729834791064</v>
      </c>
      <c r="F79" s="2"/>
      <c r="G79" s="105"/>
      <c r="H79" s="105"/>
      <c r="I79" s="105"/>
    </row>
    <row r="80" spans="1:9" ht="16.2" customHeight="1">
      <c r="A80" s="166"/>
      <c r="B80" s="87" t="s">
        <v>70</v>
      </c>
      <c r="C80" s="167">
        <f>C59/C35</f>
        <v>2.9629629629629631E-2</v>
      </c>
      <c r="D80" s="167">
        <f t="shared" ref="D80:E80" si="37">D59/D35</f>
        <v>2.4432809773123908E-2</v>
      </c>
      <c r="E80" s="167">
        <f t="shared" si="37"/>
        <v>2.6584867075664622E-2</v>
      </c>
    </row>
    <row r="81" spans="1:11" ht="16.2" customHeight="1">
      <c r="A81" s="166"/>
      <c r="B81" s="87" t="s">
        <v>69</v>
      </c>
      <c r="C81" s="167">
        <f>D66/E66</f>
        <v>0.75862068965517238</v>
      </c>
      <c r="D81" s="167"/>
      <c r="E81" s="167"/>
    </row>
    <row r="82" spans="1:11" ht="16.2" customHeight="1">
      <c r="A82" s="166"/>
      <c r="B82" s="87" t="s">
        <v>88</v>
      </c>
      <c r="C82" s="169">
        <f>C20/C35</f>
        <v>0.15802469135802469</v>
      </c>
      <c r="D82" s="169">
        <f t="shared" ref="D82:E82" si="38">D20/D35</f>
        <v>9.0750436300174514E-2</v>
      </c>
      <c r="E82" s="169">
        <f t="shared" si="38"/>
        <v>0.11860940695296524</v>
      </c>
    </row>
    <row r="83" spans="1:11" ht="16.2" customHeight="1">
      <c r="A83" s="166"/>
      <c r="B83" s="87" t="s">
        <v>94</v>
      </c>
      <c r="C83" s="169">
        <f>(C43+C50+C57+C59+C60)/(C6+C33)</f>
        <v>1.0691358024691358</v>
      </c>
      <c r="D83" s="169">
        <f t="shared" ref="D83:E83" si="39">(D43+D50+D57+D59+D60)/(D6+D33)</f>
        <v>0.98952879581151831</v>
      </c>
      <c r="E83" s="169">
        <f t="shared" si="39"/>
        <v>1.0224948875255624</v>
      </c>
    </row>
    <row r="84" spans="1:11" ht="82.2" customHeight="1">
      <c r="A84" s="262" t="s">
        <v>57</v>
      </c>
      <c r="B84" s="263"/>
      <c r="C84" s="263"/>
      <c r="D84" s="263"/>
      <c r="E84" s="263"/>
    </row>
    <row r="85" spans="1:11">
      <c r="A85" s="170"/>
    </row>
    <row r="86" spans="1:11" s="172" customFormat="1" ht="19.5" customHeight="1">
      <c r="A86" s="171" t="s">
        <v>62</v>
      </c>
      <c r="B86" s="93"/>
      <c r="F86" s="2"/>
      <c r="G86" s="105"/>
      <c r="H86" s="105"/>
      <c r="I86" s="105"/>
      <c r="J86" s="5"/>
      <c r="K86" s="5"/>
    </row>
    <row r="87" spans="1:11" s="172" customFormat="1" ht="19.5" customHeight="1">
      <c r="A87" s="171"/>
      <c r="B87" s="93"/>
      <c r="F87" s="2"/>
      <c r="G87" s="105"/>
      <c r="H87" s="105"/>
      <c r="I87" s="105"/>
      <c r="J87" s="5"/>
      <c r="K87" s="5"/>
    </row>
    <row r="88" spans="1:11" s="172" customFormat="1" ht="19.5" customHeight="1">
      <c r="A88" s="171"/>
      <c r="B88" s="93"/>
      <c r="F88" s="2"/>
      <c r="G88" s="105"/>
      <c r="H88" s="105"/>
      <c r="I88" s="105"/>
      <c r="J88" s="5"/>
      <c r="K88" s="5"/>
    </row>
    <row r="89" spans="1:11" s="172" customFormat="1" ht="19.5" customHeight="1">
      <c r="A89" s="171"/>
      <c r="B89" s="93"/>
      <c r="F89" s="2"/>
      <c r="G89" s="105"/>
      <c r="H89" s="105"/>
      <c r="I89" s="105"/>
      <c r="J89" s="5"/>
      <c r="K89" s="5"/>
    </row>
    <row r="90" spans="1:11" s="172" customFormat="1" ht="19.5" customHeight="1">
      <c r="A90" s="171"/>
      <c r="B90" s="93"/>
      <c r="F90" s="2"/>
      <c r="G90" s="105"/>
      <c r="H90" s="105"/>
      <c r="I90" s="105"/>
      <c r="J90" s="5"/>
      <c r="K90" s="5"/>
    </row>
    <row r="91" spans="1:11" s="172" customFormat="1" ht="19.5" customHeight="1">
      <c r="A91" s="171"/>
      <c r="B91" s="93"/>
      <c r="F91" s="2"/>
      <c r="G91" s="105"/>
      <c r="H91" s="105"/>
      <c r="I91" s="105"/>
      <c r="J91" s="5"/>
      <c r="K91" s="5"/>
    </row>
    <row r="92" spans="1:11" s="172" customFormat="1" ht="19.5" customHeight="1">
      <c r="A92" s="171"/>
      <c r="B92" s="93"/>
      <c r="F92" s="2"/>
      <c r="G92" s="105"/>
      <c r="H92" s="105"/>
      <c r="I92" s="105"/>
      <c r="J92" s="5"/>
      <c r="K92" s="5"/>
    </row>
    <row r="93" spans="1:11" s="172" customFormat="1" ht="19.5" customHeight="1">
      <c r="A93" s="171"/>
      <c r="B93" s="1" t="s">
        <v>65</v>
      </c>
      <c r="C93" s="172">
        <f>(C74-C68)/C74</f>
        <v>0.98409090909090913</v>
      </c>
      <c r="D93" s="1" t="s">
        <v>66</v>
      </c>
      <c r="E93" s="172">
        <f>(D74-D68)/D74</f>
        <v>0.9626485568760611</v>
      </c>
      <c r="F93" s="2"/>
      <c r="G93" s="105"/>
      <c r="H93" s="105"/>
      <c r="I93" s="105"/>
      <c r="J93" s="5"/>
      <c r="K93" s="5"/>
    </row>
    <row r="94" spans="1:11" ht="68.25" customHeight="1">
      <c r="A94" s="264" t="s">
        <v>52</v>
      </c>
      <c r="B94" s="264"/>
      <c r="C94" s="264"/>
      <c r="D94" s="264"/>
      <c r="E94" s="264"/>
    </row>
    <row r="95" spans="1:11" ht="25.5" customHeight="1"/>
    <row r="96" spans="1:11" ht="18.75" customHeight="1">
      <c r="A96" s="173" t="s">
        <v>53</v>
      </c>
    </row>
  </sheetData>
  <mergeCells count="3">
    <mergeCell ref="A77:B77"/>
    <mergeCell ref="A84:E84"/>
    <mergeCell ref="A94:E94"/>
  </mergeCells>
  <pageMargins left="0.27" right="0.25" top="0.3" bottom="0.22" header="0.25" footer="0.18"/>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6"/>
  <sheetViews>
    <sheetView workbookViewId="0">
      <selection activeCell="C1" sqref="C1"/>
    </sheetView>
  </sheetViews>
  <sheetFormatPr defaultRowHeight="13.2"/>
  <cols>
    <col min="1" max="1" width="3.33203125" style="56" customWidth="1"/>
    <col min="2" max="2" width="28.6640625" style="59" customWidth="1"/>
    <col min="3" max="5" width="8.88671875" style="56"/>
    <col min="6" max="6" width="7.88671875" style="2" customWidth="1"/>
    <col min="7" max="8" width="7.88671875" style="105" customWidth="1"/>
    <col min="9" max="9" width="8.109375" style="105" customWidth="1"/>
    <col min="10" max="10" width="3" style="3" customWidth="1"/>
    <col min="11" max="11" width="8.88671875" style="3"/>
    <col min="12" max="16384" width="8.88671875" style="56"/>
  </cols>
  <sheetData>
    <row r="1" spans="1:9" s="3" customFormat="1">
      <c r="A1" s="56"/>
      <c r="B1" s="98" t="s">
        <v>89</v>
      </c>
      <c r="C1" s="98" t="s">
        <v>95</v>
      </c>
      <c r="D1" s="56"/>
      <c r="E1" s="56"/>
      <c r="F1" s="2" t="s">
        <v>90</v>
      </c>
      <c r="G1" s="99"/>
      <c r="H1" s="100"/>
      <c r="I1" s="100"/>
    </row>
    <row r="2" spans="1:9" s="3" customFormat="1" ht="15.6">
      <c r="A2" s="56"/>
      <c r="B2" s="98" t="s">
        <v>91</v>
      </c>
      <c r="C2" s="56"/>
      <c r="D2" s="56"/>
      <c r="E2" s="56"/>
      <c r="F2" s="101" t="s">
        <v>92</v>
      </c>
      <c r="G2" s="102"/>
      <c r="H2" s="103"/>
      <c r="I2" s="103"/>
    </row>
    <row r="3" spans="1:9" s="3" customFormat="1" ht="13.8" thickBot="1">
      <c r="A3" s="104"/>
      <c r="B3" s="59"/>
      <c r="C3" s="56"/>
      <c r="D3" s="56"/>
      <c r="E3" s="56"/>
      <c r="F3" s="2"/>
      <c r="G3" s="105"/>
      <c r="H3" s="105"/>
      <c r="I3" s="105"/>
    </row>
    <row r="4" spans="1:9" s="3" customFormat="1">
      <c r="A4" s="106"/>
      <c r="B4" s="64"/>
      <c r="C4" s="107" t="s">
        <v>0</v>
      </c>
      <c r="D4" s="107" t="s">
        <v>1</v>
      </c>
      <c r="E4" s="108" t="s">
        <v>2</v>
      </c>
      <c r="F4" s="2"/>
      <c r="G4" s="105"/>
      <c r="H4" s="105"/>
      <c r="I4" s="105"/>
    </row>
    <row r="5" spans="1:9" s="3" customFormat="1">
      <c r="A5" s="109"/>
      <c r="B5" s="110"/>
      <c r="C5" s="111"/>
      <c r="D5" s="111"/>
      <c r="E5" s="111"/>
      <c r="F5" s="4"/>
      <c r="G5" s="105"/>
      <c r="H5" s="105"/>
      <c r="I5" s="105"/>
    </row>
    <row r="6" spans="1:9" s="3" customFormat="1" ht="15.6">
      <c r="A6" s="112" t="s">
        <v>3</v>
      </c>
      <c r="B6" s="110" t="s">
        <v>63</v>
      </c>
      <c r="C6" s="113"/>
      <c r="D6" s="113"/>
      <c r="E6" s="114">
        <f>D6+C6</f>
        <v>0</v>
      </c>
      <c r="F6" s="101"/>
      <c r="G6" s="115"/>
      <c r="H6" s="103"/>
      <c r="I6" s="103"/>
    </row>
    <row r="7" spans="1:9" s="3" customFormat="1" ht="15.6">
      <c r="A7" s="112"/>
      <c r="B7" s="110"/>
      <c r="C7" s="116"/>
      <c r="D7" s="116"/>
      <c r="E7" s="114"/>
      <c r="F7" s="101"/>
      <c r="G7" s="115"/>
      <c r="H7" s="115"/>
      <c r="I7" s="103"/>
    </row>
    <row r="8" spans="1:9" s="3" customFormat="1" ht="15.6">
      <c r="A8" s="112"/>
      <c r="B8" s="110" t="s">
        <v>4</v>
      </c>
      <c r="C8" s="116"/>
      <c r="D8" s="116"/>
      <c r="E8" s="114"/>
      <c r="F8" s="101"/>
      <c r="G8" s="115"/>
      <c r="H8" s="103"/>
      <c r="I8" s="115"/>
    </row>
    <row r="9" spans="1:9" s="3" customFormat="1" ht="15.6">
      <c r="A9" s="112"/>
      <c r="B9" s="117" t="s">
        <v>5</v>
      </c>
      <c r="C9" s="118"/>
      <c r="D9" s="118"/>
      <c r="E9" s="114"/>
      <c r="F9" s="2"/>
      <c r="G9" s="115"/>
      <c r="H9" s="119"/>
      <c r="I9" s="103"/>
    </row>
    <row r="10" spans="1:9" s="3" customFormat="1" ht="15.6">
      <c r="A10" s="112"/>
      <c r="B10" s="120" t="s">
        <v>6</v>
      </c>
      <c r="C10" s="121">
        <v>273</v>
      </c>
      <c r="D10" s="121">
        <v>488</v>
      </c>
      <c r="E10" s="114">
        <f>D10+C10</f>
        <v>761</v>
      </c>
      <c r="F10" s="122">
        <f ca="1">C10/OFFSET(C10,4,0)</f>
        <v>1</v>
      </c>
      <c r="G10" s="122">
        <f t="shared" ref="G10:H10" ca="1" si="0">D10/OFFSET(D10,4,0)</f>
        <v>1</v>
      </c>
      <c r="H10" s="122">
        <f t="shared" ca="1" si="0"/>
        <v>1</v>
      </c>
      <c r="I10" s="103"/>
    </row>
    <row r="11" spans="1:9" s="3" customFormat="1">
      <c r="A11" s="112"/>
      <c r="B11" s="120" t="s">
        <v>7</v>
      </c>
      <c r="C11" s="121"/>
      <c r="D11" s="121"/>
      <c r="E11" s="114">
        <f t="shared" ref="E11:E14" si="1">D11+C11</f>
        <v>0</v>
      </c>
      <c r="F11" s="122">
        <f ca="1">C11/OFFSET(C11,3,0)</f>
        <v>0</v>
      </c>
      <c r="G11" s="122">
        <f t="shared" ref="G11:H11" ca="1" si="2">D11/OFFSET(D11,3,0)</f>
        <v>0</v>
      </c>
      <c r="H11" s="122">
        <f t="shared" ca="1" si="2"/>
        <v>0</v>
      </c>
      <c r="I11" s="105"/>
    </row>
    <row r="12" spans="1:9" s="3" customFormat="1">
      <c r="A12" s="112"/>
      <c r="B12" s="120" t="s">
        <v>8</v>
      </c>
      <c r="C12" s="121"/>
      <c r="D12" s="121"/>
      <c r="E12" s="114">
        <f t="shared" si="1"/>
        <v>0</v>
      </c>
      <c r="F12" s="122">
        <f ca="1">C12/OFFSET(C12,2,0)</f>
        <v>0</v>
      </c>
      <c r="G12" s="122">
        <f t="shared" ref="G12:H12" ca="1" si="3">D12/OFFSET(D12,2,0)</f>
        <v>0</v>
      </c>
      <c r="H12" s="122">
        <f t="shared" ca="1" si="3"/>
        <v>0</v>
      </c>
      <c r="I12" s="105"/>
    </row>
    <row r="13" spans="1:9" s="3" customFormat="1">
      <c r="A13" s="112"/>
      <c r="B13" s="120" t="s">
        <v>9</v>
      </c>
      <c r="C13" s="121"/>
      <c r="D13" s="121"/>
      <c r="E13" s="114">
        <f t="shared" si="1"/>
        <v>0</v>
      </c>
      <c r="F13" s="122">
        <f ca="1">C13/OFFSET(C13,1,0)</f>
        <v>0</v>
      </c>
      <c r="G13" s="122">
        <f t="shared" ref="G13:H13" ca="1" si="4">D13/OFFSET(D13,1,0)</f>
        <v>0</v>
      </c>
      <c r="H13" s="122">
        <f t="shared" ca="1" si="4"/>
        <v>0</v>
      </c>
      <c r="I13" s="105"/>
    </row>
    <row r="14" spans="1:9" s="3" customFormat="1">
      <c r="A14" s="112" t="s">
        <v>10</v>
      </c>
      <c r="B14" s="123" t="s">
        <v>11</v>
      </c>
      <c r="C14" s="124">
        <f>SUM(C10:C13)</f>
        <v>273</v>
      </c>
      <c r="D14" s="124">
        <f>SUM(D10:D13)</f>
        <v>488</v>
      </c>
      <c r="E14" s="114">
        <f t="shared" si="1"/>
        <v>761</v>
      </c>
      <c r="F14" s="122"/>
      <c r="G14" s="122"/>
      <c r="H14" s="122"/>
      <c r="I14" s="105"/>
    </row>
    <row r="15" spans="1:9" s="3" customFormat="1">
      <c r="A15" s="112"/>
      <c r="B15" s="117" t="s">
        <v>100</v>
      </c>
      <c r="C15" s="125"/>
      <c r="D15" s="125"/>
      <c r="E15" s="114"/>
      <c r="F15" s="2"/>
      <c r="G15" s="105"/>
      <c r="H15" s="105"/>
      <c r="I15" s="105"/>
    </row>
    <row r="16" spans="1:9" s="3" customFormat="1">
      <c r="A16" s="112"/>
      <c r="B16" s="120" t="s">
        <v>6</v>
      </c>
      <c r="C16" s="125">
        <v>48</v>
      </c>
      <c r="D16" s="125">
        <v>72</v>
      </c>
      <c r="E16" s="114">
        <f t="shared" ref="E16:E72" si="5">D16+C16</f>
        <v>120</v>
      </c>
      <c r="F16" s="122">
        <f ca="1">C16/OFFSET(C16,4,0)</f>
        <v>1</v>
      </c>
      <c r="G16" s="122">
        <f t="shared" ref="G16:H16" ca="1" si="6">D16/OFFSET(D16,4,0)</f>
        <v>1</v>
      </c>
      <c r="H16" s="122">
        <f t="shared" ca="1" si="6"/>
        <v>1</v>
      </c>
      <c r="I16" s="105"/>
    </row>
    <row r="17" spans="1:9" s="3" customFormat="1">
      <c r="A17" s="112"/>
      <c r="B17" s="120" t="s">
        <v>7</v>
      </c>
      <c r="C17" s="125"/>
      <c r="D17" s="125"/>
      <c r="E17" s="114">
        <f t="shared" si="5"/>
        <v>0</v>
      </c>
      <c r="F17" s="122">
        <f ca="1">C17/OFFSET(C17,3,0)</f>
        <v>0</v>
      </c>
      <c r="G17" s="122">
        <f t="shared" ref="G17:H17" ca="1" si="7">D17/OFFSET(D17,3,0)</f>
        <v>0</v>
      </c>
      <c r="H17" s="122">
        <f t="shared" ca="1" si="7"/>
        <v>0</v>
      </c>
      <c r="I17" s="105"/>
    </row>
    <row r="18" spans="1:9" s="3" customFormat="1" ht="15.6">
      <c r="A18" s="112"/>
      <c r="B18" s="120" t="s">
        <v>8</v>
      </c>
      <c r="C18" s="125"/>
      <c r="D18" s="125"/>
      <c r="E18" s="114">
        <f t="shared" si="5"/>
        <v>0</v>
      </c>
      <c r="F18" s="122">
        <f ca="1">C18/OFFSET(C18,2,0)</f>
        <v>0</v>
      </c>
      <c r="G18" s="122">
        <f t="shared" ref="G18:H18" ca="1" si="8">D18/OFFSET(D18,2,0)</f>
        <v>0</v>
      </c>
      <c r="H18" s="122">
        <f t="shared" ca="1" si="8"/>
        <v>0</v>
      </c>
      <c r="I18" s="126"/>
    </row>
    <row r="19" spans="1:9" s="3" customFormat="1">
      <c r="A19" s="112"/>
      <c r="B19" s="120" t="s">
        <v>9</v>
      </c>
      <c r="C19" s="125"/>
      <c r="D19" s="125"/>
      <c r="E19" s="114">
        <f t="shared" si="5"/>
        <v>0</v>
      </c>
      <c r="F19" s="122">
        <f ca="1">C19/OFFSET(C19,1,0)</f>
        <v>0</v>
      </c>
      <c r="G19" s="122">
        <f t="shared" ref="G19:H19" ca="1" si="9">D19/OFFSET(D19,1,0)</f>
        <v>0</v>
      </c>
      <c r="H19" s="127">
        <f t="shared" ca="1" si="9"/>
        <v>0</v>
      </c>
      <c r="I19" s="105"/>
    </row>
    <row r="20" spans="1:9" s="3" customFormat="1">
      <c r="A20" s="112" t="s">
        <v>12</v>
      </c>
      <c r="B20" s="123" t="s">
        <v>101</v>
      </c>
      <c r="C20" s="114">
        <f>SUM(C16:C19)</f>
        <v>48</v>
      </c>
      <c r="D20" s="114">
        <f>SUM(D16:D19)</f>
        <v>72</v>
      </c>
      <c r="E20" s="114">
        <f t="shared" si="5"/>
        <v>120</v>
      </c>
      <c r="F20" s="122"/>
      <c r="G20" s="122"/>
      <c r="H20" s="122"/>
      <c r="I20" s="105"/>
    </row>
    <row r="21" spans="1:9" s="3" customFormat="1">
      <c r="A21" s="112"/>
      <c r="B21" s="117" t="s">
        <v>59</v>
      </c>
      <c r="C21" s="125"/>
      <c r="D21" s="125"/>
      <c r="E21" s="114"/>
      <c r="F21" s="2"/>
      <c r="G21" s="105"/>
      <c r="H21" s="105"/>
      <c r="I21" s="105"/>
    </row>
    <row r="22" spans="1:9" s="3" customFormat="1" ht="15.6">
      <c r="A22" s="112"/>
      <c r="B22" s="120" t="s">
        <v>6</v>
      </c>
      <c r="C22" s="128"/>
      <c r="D22" s="128"/>
      <c r="E22" s="114">
        <f t="shared" si="5"/>
        <v>0</v>
      </c>
      <c r="F22" s="122" t="e">
        <f ca="1">C22/OFFSET(C22,4,0)</f>
        <v>#DIV/0!</v>
      </c>
      <c r="G22" s="122" t="e">
        <f t="shared" ref="G22:H22" ca="1" si="10">D22/OFFSET(D22,4,0)</f>
        <v>#DIV/0!</v>
      </c>
      <c r="H22" s="122" t="e">
        <f t="shared" ca="1" si="10"/>
        <v>#DIV/0!</v>
      </c>
      <c r="I22" s="126"/>
    </row>
    <row r="23" spans="1:9" s="3" customFormat="1">
      <c r="A23" s="112"/>
      <c r="B23" s="120" t="s">
        <v>7</v>
      </c>
      <c r="C23" s="128"/>
      <c r="D23" s="128"/>
      <c r="E23" s="114">
        <f t="shared" si="5"/>
        <v>0</v>
      </c>
      <c r="F23" s="122" t="e">
        <f ca="1">C23/OFFSET(C23,3,0)</f>
        <v>#DIV/0!</v>
      </c>
      <c r="G23" s="122" t="e">
        <f t="shared" ref="G23:H23" ca="1" si="11">D23/OFFSET(D23,3,0)</f>
        <v>#DIV/0!</v>
      </c>
      <c r="H23" s="122" t="e">
        <f t="shared" ca="1" si="11"/>
        <v>#DIV/0!</v>
      </c>
      <c r="I23" s="105"/>
    </row>
    <row r="24" spans="1:9" s="3" customFormat="1">
      <c r="A24" s="112"/>
      <c r="B24" s="120" t="s">
        <v>8</v>
      </c>
      <c r="C24" s="128"/>
      <c r="D24" s="128"/>
      <c r="E24" s="114">
        <f t="shared" si="5"/>
        <v>0</v>
      </c>
      <c r="F24" s="122" t="e">
        <f ca="1">C24/OFFSET(C24,2,0)</f>
        <v>#DIV/0!</v>
      </c>
      <c r="G24" s="122" t="e">
        <f t="shared" ref="G24:H24" ca="1" si="12">D24/OFFSET(D24,2,0)</f>
        <v>#DIV/0!</v>
      </c>
      <c r="H24" s="122" t="e">
        <f t="shared" ca="1" si="12"/>
        <v>#DIV/0!</v>
      </c>
      <c r="I24" s="105"/>
    </row>
    <row r="25" spans="1:9" s="3" customFormat="1">
      <c r="A25" s="112"/>
      <c r="B25" s="120" t="s">
        <v>9</v>
      </c>
      <c r="C25" s="128"/>
      <c r="D25" s="128"/>
      <c r="E25" s="114">
        <f t="shared" si="5"/>
        <v>0</v>
      </c>
      <c r="F25" s="122" t="e">
        <f ca="1">C25/OFFSET(C25,1,0)</f>
        <v>#DIV/0!</v>
      </c>
      <c r="G25" s="122" t="e">
        <f t="shared" ref="G25:H25" ca="1" si="13">D25/OFFSET(D25,1,0)</f>
        <v>#DIV/0!</v>
      </c>
      <c r="H25" s="127" t="e">
        <f t="shared" ca="1" si="13"/>
        <v>#DIV/0!</v>
      </c>
      <c r="I25" s="105"/>
    </row>
    <row r="26" spans="1:9" s="3" customFormat="1">
      <c r="A26" s="112" t="s">
        <v>14</v>
      </c>
      <c r="B26" s="123" t="s">
        <v>15</v>
      </c>
      <c r="C26" s="114">
        <f>SUM(C22:C25)</f>
        <v>0</v>
      </c>
      <c r="D26" s="114">
        <f>SUM(D22:D25)</f>
        <v>0</v>
      </c>
      <c r="E26" s="114">
        <f t="shared" si="5"/>
        <v>0</v>
      </c>
      <c r="F26" s="122"/>
      <c r="G26" s="122"/>
      <c r="H26" s="122"/>
      <c r="I26" s="105"/>
    </row>
    <row r="27" spans="1:9" s="3" customFormat="1">
      <c r="A27" s="112"/>
      <c r="B27" s="117" t="s">
        <v>16</v>
      </c>
      <c r="C27" s="125"/>
      <c r="D27" s="125"/>
      <c r="E27" s="114"/>
      <c r="F27" s="2"/>
      <c r="G27" s="105"/>
      <c r="H27" s="105"/>
      <c r="I27" s="105"/>
    </row>
    <row r="28" spans="1:9" s="3" customFormat="1">
      <c r="A28" s="112"/>
      <c r="B28" s="120" t="s">
        <v>6</v>
      </c>
      <c r="C28" s="125"/>
      <c r="D28" s="125"/>
      <c r="E28" s="114">
        <f t="shared" si="5"/>
        <v>0</v>
      </c>
      <c r="F28" s="122" t="e">
        <f ca="1">C28/OFFSET(C28,4,0)</f>
        <v>#DIV/0!</v>
      </c>
      <c r="G28" s="122" t="e">
        <f t="shared" ref="G28:H28" ca="1" si="14">D28/OFFSET(D28,4,0)</f>
        <v>#DIV/0!</v>
      </c>
      <c r="H28" s="122" t="e">
        <f t="shared" ca="1" si="14"/>
        <v>#DIV/0!</v>
      </c>
      <c r="I28" s="105"/>
    </row>
    <row r="29" spans="1:9" s="3" customFormat="1" ht="15.6">
      <c r="A29" s="112"/>
      <c r="B29" s="120" t="s">
        <v>7</v>
      </c>
      <c r="C29" s="125"/>
      <c r="D29" s="125"/>
      <c r="E29" s="114">
        <f t="shared" si="5"/>
        <v>0</v>
      </c>
      <c r="F29" s="122" t="e">
        <f ca="1">C29/OFFSET(C29,3,0)</f>
        <v>#DIV/0!</v>
      </c>
      <c r="G29" s="122" t="e">
        <f t="shared" ref="G29:H29" ca="1" si="15">D29/OFFSET(D29,3,0)</f>
        <v>#DIV/0!</v>
      </c>
      <c r="H29" s="122" t="e">
        <f t="shared" ca="1" si="15"/>
        <v>#DIV/0!</v>
      </c>
      <c r="I29" s="103"/>
    </row>
    <row r="30" spans="1:9" s="3" customFormat="1">
      <c r="A30" s="112"/>
      <c r="B30" s="120" t="s">
        <v>8</v>
      </c>
      <c r="C30" s="125"/>
      <c r="D30" s="125"/>
      <c r="E30" s="114">
        <f t="shared" si="5"/>
        <v>0</v>
      </c>
      <c r="F30" s="122" t="e">
        <f ca="1">C30/OFFSET(C30,2,0)</f>
        <v>#DIV/0!</v>
      </c>
      <c r="G30" s="122" t="e">
        <f t="shared" ref="G30:H30" ca="1" si="16">D30/OFFSET(D30,2,0)</f>
        <v>#DIV/0!</v>
      </c>
      <c r="H30" s="122" t="e">
        <f t="shared" ca="1" si="16"/>
        <v>#DIV/0!</v>
      </c>
      <c r="I30" s="105"/>
    </row>
    <row r="31" spans="1:9" s="3" customFormat="1" ht="15.6">
      <c r="A31" s="112"/>
      <c r="B31" s="120" t="s">
        <v>9</v>
      </c>
      <c r="C31" s="125"/>
      <c r="D31" s="125"/>
      <c r="E31" s="114">
        <f t="shared" si="5"/>
        <v>0</v>
      </c>
      <c r="F31" s="122" t="e">
        <f ca="1">C31/OFFSET(C31,1,0)</f>
        <v>#DIV/0!</v>
      </c>
      <c r="G31" s="122" t="e">
        <f t="shared" ref="G31:H31" ca="1" si="17">D31/OFFSET(D31,1,0)</f>
        <v>#DIV/0!</v>
      </c>
      <c r="H31" s="127" t="e">
        <f t="shared" ca="1" si="17"/>
        <v>#DIV/0!</v>
      </c>
      <c r="I31" s="103"/>
    </row>
    <row r="32" spans="1:9" s="3" customFormat="1">
      <c r="A32" s="112" t="s">
        <v>17</v>
      </c>
      <c r="B32" s="123" t="s">
        <v>18</v>
      </c>
      <c r="C32" s="114">
        <f>SUM(C28:C31)</f>
        <v>0</v>
      </c>
      <c r="D32" s="114">
        <f>SUM(D28:D31)</f>
        <v>0</v>
      </c>
      <c r="E32" s="114">
        <f t="shared" si="5"/>
        <v>0</v>
      </c>
      <c r="F32" s="2"/>
      <c r="G32" s="105"/>
      <c r="H32" s="105"/>
      <c r="I32" s="105"/>
    </row>
    <row r="33" spans="1:9" s="3" customFormat="1">
      <c r="A33" s="112" t="s">
        <v>19</v>
      </c>
      <c r="B33" s="129" t="s">
        <v>54</v>
      </c>
      <c r="C33" s="184">
        <f>C14+C20+C26+C32</f>
        <v>321</v>
      </c>
      <c r="D33" s="184">
        <f>D14+D20+D26+D32</f>
        <v>560</v>
      </c>
      <c r="E33" s="114">
        <f t="shared" si="5"/>
        <v>881</v>
      </c>
      <c r="F33" s="101"/>
      <c r="G33" s="105"/>
      <c r="H33" s="105"/>
      <c r="I33" s="105"/>
    </row>
    <row r="34" spans="1:9" s="3" customFormat="1" ht="15.6">
      <c r="A34" s="130" t="s">
        <v>20</v>
      </c>
      <c r="B34" s="131" t="s">
        <v>21</v>
      </c>
      <c r="C34" s="132"/>
      <c r="D34" s="132"/>
      <c r="E34" s="114">
        <f t="shared" si="5"/>
        <v>0</v>
      </c>
      <c r="F34" s="101"/>
      <c r="G34" s="115"/>
      <c r="H34" s="133"/>
      <c r="I34" s="115"/>
    </row>
    <row r="35" spans="1:9" s="3" customFormat="1" ht="15.6">
      <c r="A35" s="112" t="s">
        <v>22</v>
      </c>
      <c r="B35" s="110" t="s">
        <v>23</v>
      </c>
      <c r="C35" s="111">
        <f>C33-C34</f>
        <v>321</v>
      </c>
      <c r="D35" s="111">
        <f>D33-D34</f>
        <v>560</v>
      </c>
      <c r="E35" s="114">
        <f t="shared" si="5"/>
        <v>881</v>
      </c>
      <c r="F35" s="101"/>
      <c r="G35" s="134"/>
      <c r="H35" s="135"/>
      <c r="I35" s="134"/>
    </row>
    <row r="36" spans="1:9" s="3" customFormat="1" ht="16.2" thickBot="1">
      <c r="A36" s="136"/>
      <c r="B36" s="137"/>
      <c r="C36" s="125"/>
      <c r="D36" s="125"/>
      <c r="E36" s="114"/>
      <c r="F36" s="101"/>
      <c r="G36" s="126"/>
      <c r="H36" s="103"/>
      <c r="I36" s="115"/>
    </row>
    <row r="37" spans="1:9" s="3" customFormat="1" ht="13.8" thickTop="1">
      <c r="A37" s="138"/>
      <c r="B37" s="139"/>
      <c r="C37" s="125"/>
      <c r="D37" s="125"/>
      <c r="E37" s="114"/>
      <c r="F37" s="2"/>
      <c r="G37" s="105"/>
      <c r="H37" s="105"/>
      <c r="I37" s="105"/>
    </row>
    <row r="38" spans="1:9" s="3" customFormat="1" ht="15.6">
      <c r="A38" s="112"/>
      <c r="B38" s="110" t="s">
        <v>24</v>
      </c>
      <c r="C38" s="125"/>
      <c r="D38" s="125"/>
      <c r="E38" s="114"/>
      <c r="F38" s="101"/>
      <c r="G38" s="103"/>
      <c r="H38" s="115"/>
      <c r="I38" s="115"/>
    </row>
    <row r="39" spans="1:9" s="3" customFormat="1">
      <c r="A39" s="112"/>
      <c r="B39" s="120" t="s">
        <v>6</v>
      </c>
      <c r="C39" s="140">
        <v>299</v>
      </c>
      <c r="D39" s="140">
        <v>528</v>
      </c>
      <c r="E39" s="114">
        <f t="shared" si="5"/>
        <v>827</v>
      </c>
      <c r="F39" s="122">
        <f ca="1">C39/OFFSET(C39,4,0)</f>
        <v>1</v>
      </c>
      <c r="G39" s="122">
        <f t="shared" ref="G39:H39" ca="1" si="18">D39/OFFSET(D39,4,0)</f>
        <v>1</v>
      </c>
      <c r="H39" s="122">
        <f t="shared" ca="1" si="18"/>
        <v>1</v>
      </c>
      <c r="I39" s="105"/>
    </row>
    <row r="40" spans="1:9" s="3" customFormat="1">
      <c r="A40" s="112"/>
      <c r="B40" s="120" t="s">
        <v>7</v>
      </c>
      <c r="C40" s="140"/>
      <c r="D40" s="140"/>
      <c r="E40" s="114">
        <f t="shared" si="5"/>
        <v>0</v>
      </c>
      <c r="F40" s="122">
        <f ca="1">C40/OFFSET(C40,3,0)</f>
        <v>0</v>
      </c>
      <c r="G40" s="122">
        <f t="shared" ref="G40:H40" ca="1" si="19">D40/OFFSET(D40,3,0)</f>
        <v>0</v>
      </c>
      <c r="H40" s="122">
        <f t="shared" ca="1" si="19"/>
        <v>0</v>
      </c>
      <c r="I40" s="105"/>
    </row>
    <row r="41" spans="1:9" s="3" customFormat="1">
      <c r="A41" s="112"/>
      <c r="B41" s="120" t="s">
        <v>8</v>
      </c>
      <c r="C41" s="140"/>
      <c r="D41" s="140"/>
      <c r="E41" s="114">
        <f t="shared" si="5"/>
        <v>0</v>
      </c>
      <c r="F41" s="122">
        <f ca="1">C41/OFFSET(C41,2,0)</f>
        <v>0</v>
      </c>
      <c r="G41" s="122">
        <f t="shared" ref="G41:H41" ca="1" si="20">D41/OFFSET(D41,2,0)</f>
        <v>0</v>
      </c>
      <c r="H41" s="122">
        <f t="shared" ca="1" si="20"/>
        <v>0</v>
      </c>
      <c r="I41" s="105"/>
    </row>
    <row r="42" spans="1:9" s="3" customFormat="1">
      <c r="A42" s="112"/>
      <c r="B42" s="120" t="s">
        <v>9</v>
      </c>
      <c r="C42" s="140"/>
      <c r="D42" s="140"/>
      <c r="E42" s="114">
        <f t="shared" si="5"/>
        <v>0</v>
      </c>
      <c r="F42" s="122">
        <f ca="1">C42/OFFSET(C42,1,0)</f>
        <v>0</v>
      </c>
      <c r="G42" s="122">
        <f t="shared" ref="G42:H42" ca="1" si="21">D42/OFFSET(D42,1,0)</f>
        <v>0</v>
      </c>
      <c r="H42" s="127">
        <f t="shared" ca="1" si="21"/>
        <v>0</v>
      </c>
      <c r="I42" s="105"/>
    </row>
    <row r="43" spans="1:9" s="3" customFormat="1">
      <c r="A43" s="112" t="s">
        <v>25</v>
      </c>
      <c r="B43" s="123" t="s">
        <v>26</v>
      </c>
      <c r="C43" s="111">
        <f>SUM(C39:C42)</f>
        <v>299</v>
      </c>
      <c r="D43" s="111">
        <f>SUM(D39:D42)</f>
        <v>528</v>
      </c>
      <c r="E43" s="114">
        <f t="shared" si="5"/>
        <v>827</v>
      </c>
      <c r="F43" s="122"/>
      <c r="G43" s="122"/>
      <c r="H43" s="122"/>
      <c r="I43" s="105"/>
    </row>
    <row r="44" spans="1:9" s="3" customFormat="1">
      <c r="A44" s="112"/>
      <c r="B44" s="110"/>
      <c r="C44" s="125"/>
      <c r="D44" s="125"/>
      <c r="E44" s="114"/>
      <c r="F44" s="2"/>
      <c r="G44" s="105"/>
      <c r="H44" s="105"/>
      <c r="I44" s="105"/>
    </row>
    <row r="45" spans="1:9" s="3" customFormat="1">
      <c r="A45" s="112"/>
      <c r="B45" s="110" t="s">
        <v>60</v>
      </c>
      <c r="C45" s="125"/>
      <c r="D45" s="125"/>
      <c r="E45" s="114"/>
      <c r="F45" s="2"/>
      <c r="G45" s="105"/>
      <c r="H45" s="105"/>
      <c r="I45" s="105"/>
    </row>
    <row r="46" spans="1:9" s="3" customFormat="1">
      <c r="A46" s="112"/>
      <c r="B46" s="120" t="s">
        <v>6</v>
      </c>
      <c r="C46" s="141"/>
      <c r="D46" s="141"/>
      <c r="E46" s="114">
        <f t="shared" si="5"/>
        <v>0</v>
      </c>
      <c r="F46" s="122" t="e">
        <f ca="1">C46/OFFSET(C46,4,0)</f>
        <v>#DIV/0!</v>
      </c>
      <c r="G46" s="122" t="e">
        <f t="shared" ref="G46:H46" ca="1" si="22">D46/OFFSET(D46,4,0)</f>
        <v>#DIV/0!</v>
      </c>
      <c r="H46" s="122" t="e">
        <f t="shared" ca="1" si="22"/>
        <v>#DIV/0!</v>
      </c>
      <c r="I46" s="105"/>
    </row>
    <row r="47" spans="1:9" s="3" customFormat="1">
      <c r="A47" s="112"/>
      <c r="B47" s="120" t="s">
        <v>7</v>
      </c>
      <c r="C47" s="141"/>
      <c r="D47" s="141"/>
      <c r="E47" s="114">
        <f t="shared" si="5"/>
        <v>0</v>
      </c>
      <c r="F47" s="122" t="e">
        <f ca="1">C47/OFFSET(C47,3,0)</f>
        <v>#DIV/0!</v>
      </c>
      <c r="G47" s="122" t="e">
        <f t="shared" ref="G47:H47" ca="1" si="23">D47/OFFSET(D47,3,0)</f>
        <v>#DIV/0!</v>
      </c>
      <c r="H47" s="122" t="e">
        <f t="shared" ca="1" si="23"/>
        <v>#DIV/0!</v>
      </c>
      <c r="I47" s="105"/>
    </row>
    <row r="48" spans="1:9" s="3" customFormat="1">
      <c r="A48" s="112"/>
      <c r="B48" s="120" t="s">
        <v>8</v>
      </c>
      <c r="C48" s="141"/>
      <c r="D48" s="141"/>
      <c r="E48" s="114">
        <f t="shared" si="5"/>
        <v>0</v>
      </c>
      <c r="F48" s="122" t="e">
        <f ca="1">C48/OFFSET(C48,2,0)</f>
        <v>#DIV/0!</v>
      </c>
      <c r="G48" s="122" t="e">
        <f t="shared" ref="G48:H48" ca="1" si="24">D48/OFFSET(D48,2,0)</f>
        <v>#DIV/0!</v>
      </c>
      <c r="H48" s="122" t="e">
        <f t="shared" ca="1" si="24"/>
        <v>#DIV/0!</v>
      </c>
      <c r="I48" s="105"/>
    </row>
    <row r="49" spans="1:9" s="3" customFormat="1" ht="14.4">
      <c r="A49" s="112"/>
      <c r="B49" s="120" t="s">
        <v>9</v>
      </c>
      <c r="C49" s="141"/>
      <c r="D49" s="141"/>
      <c r="E49" s="114">
        <f t="shared" si="5"/>
        <v>0</v>
      </c>
      <c r="F49" s="122" t="e">
        <f ca="1">C49/OFFSET(C49,1,0)</f>
        <v>#DIV/0!</v>
      </c>
      <c r="G49" s="122" t="e">
        <f t="shared" ref="G49:H49" ca="1" si="25">D49/OFFSET(D49,1,0)</f>
        <v>#DIV/0!</v>
      </c>
      <c r="H49" s="127" t="e">
        <f t="shared" ca="1" si="25"/>
        <v>#DIV/0!</v>
      </c>
      <c r="I49" s="142"/>
    </row>
    <row r="50" spans="1:9" s="3" customFormat="1">
      <c r="A50" s="112" t="s">
        <v>27</v>
      </c>
      <c r="B50" s="110" t="s">
        <v>28</v>
      </c>
      <c r="C50" s="111">
        <f>SUM(C46:C49)</f>
        <v>0</v>
      </c>
      <c r="D50" s="111">
        <f>SUM(D46:D49)</f>
        <v>0</v>
      </c>
      <c r="E50" s="114">
        <f t="shared" si="5"/>
        <v>0</v>
      </c>
      <c r="F50" s="56"/>
      <c r="G50" s="56"/>
      <c r="H50" s="56"/>
      <c r="I50" s="105"/>
    </row>
    <row r="51" spans="1:9" s="3" customFormat="1" ht="14.4">
      <c r="A51" s="112"/>
      <c r="B51" s="110"/>
      <c r="C51" s="125"/>
      <c r="D51" s="125"/>
      <c r="E51" s="114"/>
      <c r="F51" s="101"/>
      <c r="G51" s="142"/>
      <c r="H51" s="143"/>
      <c r="I51" s="144"/>
    </row>
    <row r="52" spans="1:9" s="3" customFormat="1" ht="15.6">
      <c r="A52" s="112"/>
      <c r="B52" s="110" t="s">
        <v>61</v>
      </c>
      <c r="C52" s="125"/>
      <c r="D52" s="125"/>
      <c r="E52" s="114"/>
      <c r="F52" s="2"/>
      <c r="G52" s="145"/>
      <c r="H52" s="144"/>
      <c r="I52" s="146"/>
    </row>
    <row r="53" spans="1:9" s="3" customFormat="1" ht="14.4">
      <c r="A53" s="112"/>
      <c r="B53" s="120" t="s">
        <v>6</v>
      </c>
      <c r="C53" s="147">
        <v>28</v>
      </c>
      <c r="D53" s="147">
        <v>1</v>
      </c>
      <c r="E53" s="114">
        <f t="shared" si="5"/>
        <v>29</v>
      </c>
      <c r="F53" s="122">
        <f ca="1">C53/OFFSET(C53,4,0)</f>
        <v>1</v>
      </c>
      <c r="G53" s="122">
        <f t="shared" ref="G53:H53" ca="1" si="26">D53/OFFSET(D53,4,0)</f>
        <v>1</v>
      </c>
      <c r="H53" s="122">
        <f t="shared" ca="1" si="26"/>
        <v>1</v>
      </c>
      <c r="I53" s="142"/>
    </row>
    <row r="54" spans="1:9" s="3" customFormat="1">
      <c r="A54" s="112"/>
      <c r="B54" s="120" t="s">
        <v>7</v>
      </c>
      <c r="C54" s="125"/>
      <c r="D54" s="125"/>
      <c r="E54" s="114">
        <f t="shared" si="5"/>
        <v>0</v>
      </c>
      <c r="F54" s="122">
        <f ca="1">C54/OFFSET(C54,3,0)</f>
        <v>0</v>
      </c>
      <c r="G54" s="122">
        <f t="shared" ref="G54:H54" ca="1" si="27">D54/OFFSET(D54,3,0)</f>
        <v>0</v>
      </c>
      <c r="H54" s="122">
        <f t="shared" ca="1" si="27"/>
        <v>0</v>
      </c>
      <c r="I54" s="105"/>
    </row>
    <row r="55" spans="1:9" s="3" customFormat="1">
      <c r="A55" s="112"/>
      <c r="B55" s="120" t="s">
        <v>8</v>
      </c>
      <c r="C55" s="125"/>
      <c r="D55" s="125"/>
      <c r="E55" s="114">
        <f t="shared" si="5"/>
        <v>0</v>
      </c>
      <c r="F55" s="122">
        <f ca="1">C55/OFFSET(C55,2,0)</f>
        <v>0</v>
      </c>
      <c r="G55" s="122">
        <f t="shared" ref="G55:H55" ca="1" si="28">D55/OFFSET(D55,2,0)</f>
        <v>0</v>
      </c>
      <c r="H55" s="122">
        <f t="shared" ca="1" si="28"/>
        <v>0</v>
      </c>
      <c r="I55" s="148"/>
    </row>
    <row r="56" spans="1:9" s="3" customFormat="1">
      <c r="A56" s="112"/>
      <c r="B56" s="120" t="s">
        <v>9</v>
      </c>
      <c r="C56" s="149"/>
      <c r="D56" s="149"/>
      <c r="E56" s="114">
        <f t="shared" si="5"/>
        <v>0</v>
      </c>
      <c r="F56" s="122">
        <f ca="1">C56/OFFSET(C56,1,0)</f>
        <v>0</v>
      </c>
      <c r="G56" s="122">
        <f t="shared" ref="G56:H56" ca="1" si="29">D56/OFFSET(D56,1,0)</f>
        <v>0</v>
      </c>
      <c r="H56" s="127">
        <f t="shared" ca="1" si="29"/>
        <v>0</v>
      </c>
      <c r="I56" s="105"/>
    </row>
    <row r="57" spans="1:9" s="3" customFormat="1">
      <c r="A57" s="112" t="s">
        <v>29</v>
      </c>
      <c r="B57" s="110" t="s">
        <v>30</v>
      </c>
      <c r="C57" s="111">
        <f>SUM(C53:C56)</f>
        <v>28</v>
      </c>
      <c r="D57" s="111">
        <f>SUM(D53:D56)</f>
        <v>1</v>
      </c>
      <c r="E57" s="114">
        <f t="shared" si="5"/>
        <v>29</v>
      </c>
      <c r="F57" s="56"/>
      <c r="G57" s="56"/>
      <c r="H57" s="56"/>
      <c r="I57" s="105"/>
    </row>
    <row r="58" spans="1:9" s="3" customFormat="1">
      <c r="A58" s="112"/>
      <c r="B58" s="110"/>
      <c r="C58" s="125"/>
      <c r="D58" s="125"/>
      <c r="E58" s="114"/>
      <c r="F58" s="2"/>
      <c r="G58" s="105"/>
      <c r="H58" s="105"/>
      <c r="I58" s="105"/>
    </row>
    <row r="59" spans="1:9" s="3" customFormat="1">
      <c r="A59" s="150" t="s">
        <v>72</v>
      </c>
      <c r="B59" s="110" t="s">
        <v>31</v>
      </c>
      <c r="C59" s="151">
        <v>4</v>
      </c>
      <c r="D59" s="151">
        <v>2</v>
      </c>
      <c r="E59" s="114">
        <f t="shared" si="5"/>
        <v>6</v>
      </c>
      <c r="F59" s="2"/>
      <c r="G59" s="105"/>
      <c r="H59" s="105"/>
      <c r="I59" s="105"/>
    </row>
    <row r="60" spans="1:9" s="3" customFormat="1">
      <c r="A60" s="150" t="s">
        <v>73</v>
      </c>
      <c r="B60" s="152" t="s">
        <v>71</v>
      </c>
      <c r="C60" s="153"/>
      <c r="D60" s="153"/>
      <c r="E60" s="114">
        <f t="shared" si="5"/>
        <v>0</v>
      </c>
      <c r="F60" s="2"/>
      <c r="G60" s="105"/>
      <c r="H60" s="105"/>
      <c r="I60" s="105"/>
    </row>
    <row r="61" spans="1:9" s="3" customFormat="1" ht="14.4">
      <c r="A61" s="112"/>
      <c r="B61" s="110" t="s">
        <v>32</v>
      </c>
      <c r="C61" s="125"/>
      <c r="D61" s="125"/>
      <c r="E61" s="114"/>
      <c r="F61" s="2"/>
      <c r="G61" s="105"/>
      <c r="H61" s="143"/>
      <c r="I61" s="142"/>
    </row>
    <row r="62" spans="1:9" s="3" customFormat="1" ht="14.4">
      <c r="A62" s="112" t="s">
        <v>33</v>
      </c>
      <c r="B62" s="154" t="s">
        <v>34</v>
      </c>
      <c r="C62" s="155"/>
      <c r="D62" s="155"/>
      <c r="E62" s="114">
        <f t="shared" si="5"/>
        <v>0</v>
      </c>
      <c r="F62" s="122">
        <f ca="1">C62/OFFSET(C62,4,0)</f>
        <v>0</v>
      </c>
      <c r="G62" s="122">
        <f t="shared" ref="G62:H62" ca="1" si="30">D62/OFFSET(D62,4,0)</f>
        <v>0</v>
      </c>
      <c r="H62" s="122">
        <f t="shared" ca="1" si="30"/>
        <v>0</v>
      </c>
      <c r="I62" s="145"/>
    </row>
    <row r="63" spans="1:9" s="3" customFormat="1">
      <c r="A63" s="112" t="s">
        <v>35</v>
      </c>
      <c r="B63" s="154" t="s">
        <v>36</v>
      </c>
      <c r="C63" s="155"/>
      <c r="D63" s="155"/>
      <c r="E63" s="114">
        <f t="shared" si="5"/>
        <v>0</v>
      </c>
      <c r="F63" s="122">
        <f ca="1">C63/OFFSET(C63,3,0)</f>
        <v>0</v>
      </c>
      <c r="G63" s="122">
        <f t="shared" ref="G63:H63" ca="1" si="31">D63/OFFSET(D63,3,0)</f>
        <v>0</v>
      </c>
      <c r="H63" s="122">
        <f t="shared" ca="1" si="31"/>
        <v>0</v>
      </c>
      <c r="I63" s="105"/>
    </row>
    <row r="64" spans="1:9" s="3" customFormat="1">
      <c r="A64" s="112" t="s">
        <v>37</v>
      </c>
      <c r="B64" s="154" t="s">
        <v>38</v>
      </c>
      <c r="C64" s="155"/>
      <c r="D64" s="155"/>
      <c r="E64" s="114">
        <f t="shared" si="5"/>
        <v>0</v>
      </c>
      <c r="F64" s="122">
        <f ca="1">C64/OFFSET(C64,2,0)</f>
        <v>0</v>
      </c>
      <c r="G64" s="122">
        <f t="shared" ref="G64:H64" ca="1" si="32">D64/OFFSET(D64,2,0)</f>
        <v>0</v>
      </c>
      <c r="H64" s="122">
        <f t="shared" ca="1" si="32"/>
        <v>0</v>
      </c>
    </row>
    <row r="65" spans="1:9" s="3" customFormat="1">
      <c r="A65" s="112" t="s">
        <v>39</v>
      </c>
      <c r="B65" s="154" t="s">
        <v>40</v>
      </c>
      <c r="C65" s="155">
        <v>5</v>
      </c>
      <c r="D65" s="155">
        <v>16</v>
      </c>
      <c r="E65" s="114">
        <f t="shared" si="5"/>
        <v>21</v>
      </c>
      <c r="F65" s="122">
        <f ca="1">C65/OFFSET(C65,1,0)</f>
        <v>1</v>
      </c>
      <c r="G65" s="122">
        <f t="shared" ref="G65:H65" ca="1" si="33">D65/OFFSET(D65,1,0)</f>
        <v>1</v>
      </c>
      <c r="H65" s="127">
        <f t="shared" ca="1" si="33"/>
        <v>1</v>
      </c>
    </row>
    <row r="66" spans="1:9" s="3" customFormat="1">
      <c r="A66" s="112" t="s">
        <v>41</v>
      </c>
      <c r="B66" s="129" t="s">
        <v>55</v>
      </c>
      <c r="C66" s="111">
        <f>SUM(C62:C65)</f>
        <v>5</v>
      </c>
      <c r="D66" s="111">
        <f>SUM(D62:D65)</f>
        <v>16</v>
      </c>
      <c r="E66" s="114">
        <f t="shared" si="5"/>
        <v>21</v>
      </c>
      <c r="F66" s="122">
        <f>C66/C33</f>
        <v>1.5576323987538941E-2</v>
      </c>
      <c r="G66" s="122">
        <f t="shared" ref="G66:H66" si="34">D66/D33</f>
        <v>2.8571428571428571E-2</v>
      </c>
      <c r="H66" s="122">
        <f t="shared" si="34"/>
        <v>2.383654937570942E-2</v>
      </c>
    </row>
    <row r="67" spans="1:9" s="3" customFormat="1">
      <c r="A67" s="130" t="s">
        <v>42</v>
      </c>
      <c r="B67" s="131" t="s">
        <v>21</v>
      </c>
      <c r="C67" s="132"/>
      <c r="D67" s="132"/>
      <c r="E67" s="114">
        <f t="shared" si="5"/>
        <v>0</v>
      </c>
      <c r="F67" s="2"/>
      <c r="G67" s="105"/>
      <c r="H67" s="105"/>
    </row>
    <row r="68" spans="1:9" s="3" customFormat="1" ht="14.4">
      <c r="A68" s="112" t="s">
        <v>43</v>
      </c>
      <c r="B68" s="110" t="s">
        <v>44</v>
      </c>
      <c r="C68" s="111">
        <f>C66-C67</f>
        <v>5</v>
      </c>
      <c r="D68" s="111">
        <f>D66-D67</f>
        <v>16</v>
      </c>
      <c r="E68" s="114">
        <f t="shared" si="5"/>
        <v>21</v>
      </c>
      <c r="F68" s="2"/>
      <c r="G68" s="144"/>
      <c r="H68" s="156"/>
    </row>
    <row r="69" spans="1:9" s="3" customFormat="1">
      <c r="A69" s="112"/>
      <c r="B69" s="110"/>
      <c r="C69" s="125"/>
      <c r="D69" s="125"/>
      <c r="E69" s="114"/>
      <c r="F69" s="2"/>
      <c r="G69" s="105"/>
      <c r="H69" s="105"/>
    </row>
    <row r="70" spans="1:9" s="3" customFormat="1" ht="14.4">
      <c r="A70" s="112" t="s">
        <v>45</v>
      </c>
      <c r="B70" s="110" t="s">
        <v>46</v>
      </c>
      <c r="C70" s="124">
        <f>C43+C50+C57+C59+C60+C68</f>
        <v>336</v>
      </c>
      <c r="D70" s="124">
        <f>D43+D50+D57+D59+D60+D68</f>
        <v>547</v>
      </c>
      <c r="E70" s="114">
        <f t="shared" si="5"/>
        <v>883</v>
      </c>
      <c r="F70" s="2"/>
      <c r="G70" s="157"/>
      <c r="H70" s="145"/>
    </row>
    <row r="71" spans="1:9" s="3" customFormat="1">
      <c r="A71" s="112"/>
      <c r="B71" s="158"/>
      <c r="C71" s="125"/>
      <c r="D71" s="125"/>
      <c r="E71" s="114"/>
      <c r="F71" s="2"/>
      <c r="G71" s="105"/>
      <c r="H71" s="105"/>
    </row>
    <row r="72" spans="1:9" s="3" customFormat="1" ht="14.4">
      <c r="A72" s="112" t="s">
        <v>47</v>
      </c>
      <c r="B72" s="110" t="s">
        <v>48</v>
      </c>
      <c r="C72" s="111"/>
      <c r="D72" s="111"/>
      <c r="E72" s="114">
        <f t="shared" si="5"/>
        <v>0</v>
      </c>
      <c r="F72" s="101"/>
      <c r="G72" s="159"/>
      <c r="H72" s="160"/>
    </row>
    <row r="73" spans="1:9" s="3" customFormat="1">
      <c r="A73" s="112"/>
      <c r="B73" s="158"/>
      <c r="C73" s="125"/>
      <c r="D73" s="125"/>
      <c r="E73" s="114"/>
      <c r="F73" s="2"/>
      <c r="G73" s="105"/>
      <c r="H73" s="105"/>
      <c r="I73" s="105"/>
    </row>
    <row r="74" spans="1:9" s="3" customFormat="1">
      <c r="A74" s="112" t="s">
        <v>49</v>
      </c>
      <c r="B74" s="110" t="s">
        <v>50</v>
      </c>
      <c r="C74" s="114">
        <f>C70+C72</f>
        <v>336</v>
      </c>
      <c r="D74" s="114">
        <f>D70+D72</f>
        <v>547</v>
      </c>
      <c r="E74" s="114">
        <f>D74+C74</f>
        <v>883</v>
      </c>
      <c r="F74" s="2"/>
      <c r="G74" s="105"/>
      <c r="H74" s="105"/>
      <c r="I74" s="105"/>
    </row>
    <row r="75" spans="1:9" s="3" customFormat="1">
      <c r="A75" s="112"/>
      <c r="B75" s="110" t="s">
        <v>93</v>
      </c>
      <c r="C75" s="125">
        <v>610</v>
      </c>
      <c r="D75" s="125">
        <v>1325</v>
      </c>
      <c r="E75" s="114">
        <f>D75+C75</f>
        <v>1935</v>
      </c>
      <c r="F75" s="2"/>
      <c r="G75" s="105"/>
      <c r="H75" s="105"/>
      <c r="I75" s="105"/>
    </row>
    <row r="76" spans="1:9" s="3" customFormat="1" ht="13.8" thickBot="1">
      <c r="A76" s="161" t="s">
        <v>51</v>
      </c>
      <c r="B76" s="162" t="s">
        <v>64</v>
      </c>
      <c r="C76" s="163"/>
      <c r="D76" s="163"/>
      <c r="E76" s="114">
        <f>D76+C76</f>
        <v>0</v>
      </c>
      <c r="F76" s="2"/>
      <c r="G76" s="105"/>
      <c r="H76" s="105"/>
      <c r="I76" s="105"/>
    </row>
    <row r="77" spans="1:9" s="3" customFormat="1" ht="30.75" customHeight="1">
      <c r="A77" s="260" t="s">
        <v>56</v>
      </c>
      <c r="B77" s="261"/>
      <c r="C77" s="164">
        <f>C6+C33-C67-C74</f>
        <v>-15</v>
      </c>
      <c r="D77" s="164">
        <f>D6+D33-D67-D74</f>
        <v>13</v>
      </c>
      <c r="E77" s="165">
        <f>(E6+E33)-(E67+E74)</f>
        <v>-2</v>
      </c>
      <c r="F77" s="2"/>
      <c r="G77" s="105"/>
      <c r="H77" s="105"/>
      <c r="I77" s="105"/>
    </row>
    <row r="78" spans="1:9" s="3" customFormat="1" ht="16.2" customHeight="1">
      <c r="A78" s="166"/>
      <c r="B78" s="87" t="s">
        <v>67</v>
      </c>
      <c r="C78" s="167">
        <f>(C43+C57+C59+C60+C50)/(C43+C57+C59+C68+C60+C50)</f>
        <v>0.98511904761904767</v>
      </c>
      <c r="D78" s="167">
        <f t="shared" ref="D78:E78" si="35">(D43+D57+D59+D60+D50)/(D43+D57+D59+D68+D60+D50)</f>
        <v>0.97074954296160876</v>
      </c>
      <c r="E78" s="167">
        <f t="shared" si="35"/>
        <v>0.97621744054360138</v>
      </c>
      <c r="F78" s="168"/>
      <c r="G78" s="105"/>
      <c r="H78" s="105"/>
      <c r="I78" s="105"/>
    </row>
    <row r="79" spans="1:9" s="3" customFormat="1" ht="16.2" customHeight="1">
      <c r="A79" s="166"/>
      <c r="B79" s="87" t="s">
        <v>68</v>
      </c>
      <c r="C79" s="167">
        <f>(C43+C57+C59+C60+C50)/(C43+C57+C59+C68+C72+C67+C60+C50)</f>
        <v>0.98511904761904767</v>
      </c>
      <c r="D79" s="167">
        <f t="shared" ref="D79:E79" si="36">(D43+D57+D59+D60+D50)/(D43+D57+D59+D68+D72+D67+D60+D50)</f>
        <v>0.97074954296160876</v>
      </c>
      <c r="E79" s="167">
        <f t="shared" si="36"/>
        <v>0.97621744054360138</v>
      </c>
      <c r="F79" s="2"/>
      <c r="G79" s="105"/>
      <c r="H79" s="105"/>
      <c r="I79" s="105"/>
    </row>
    <row r="80" spans="1:9" ht="16.2" customHeight="1">
      <c r="A80" s="166"/>
      <c r="B80" s="87" t="s">
        <v>70</v>
      </c>
      <c r="C80" s="167">
        <f>C59/C35</f>
        <v>1.2461059190031152E-2</v>
      </c>
      <c r="D80" s="167">
        <f t="shared" ref="D80:E80" si="37">D59/D35</f>
        <v>3.5714285714285713E-3</v>
      </c>
      <c r="E80" s="167">
        <f t="shared" si="37"/>
        <v>6.8104426787741201E-3</v>
      </c>
    </row>
    <row r="81" spans="1:11" ht="16.2" customHeight="1">
      <c r="A81" s="166"/>
      <c r="B81" s="87" t="s">
        <v>69</v>
      </c>
      <c r="C81" s="167">
        <f>D66/E66</f>
        <v>0.76190476190476186</v>
      </c>
      <c r="D81" s="167"/>
      <c r="E81" s="167"/>
    </row>
    <row r="82" spans="1:11" ht="16.2" customHeight="1">
      <c r="A82" s="166"/>
      <c r="B82" s="87" t="s">
        <v>88</v>
      </c>
      <c r="C82" s="169">
        <f>C20/C35</f>
        <v>0.14953271028037382</v>
      </c>
      <c r="D82" s="169">
        <f t="shared" ref="D82:E82" si="38">D20/D35</f>
        <v>0.12857142857142856</v>
      </c>
      <c r="E82" s="169">
        <f t="shared" si="38"/>
        <v>0.1362088535754824</v>
      </c>
    </row>
    <row r="83" spans="1:11" ht="16.2" customHeight="1">
      <c r="A83" s="166"/>
      <c r="B83" s="87" t="s">
        <v>94</v>
      </c>
      <c r="C83" s="169">
        <f>(C43+C50+C57+C59+C60)/(C6+C33)</f>
        <v>1.0311526479750779</v>
      </c>
      <c r="D83" s="169">
        <f t="shared" ref="D83:E83" si="39">(D43+D50+D57+D59+D60)/(D6+D33)</f>
        <v>0.94821428571428568</v>
      </c>
      <c r="E83" s="169">
        <f t="shared" si="39"/>
        <v>0.97843359818388198</v>
      </c>
    </row>
    <row r="84" spans="1:11" ht="82.2" customHeight="1">
      <c r="A84" s="262" t="s">
        <v>57</v>
      </c>
      <c r="B84" s="263"/>
      <c r="C84" s="263"/>
      <c r="D84" s="263"/>
      <c r="E84" s="263"/>
    </row>
    <row r="85" spans="1:11">
      <c r="A85" s="170"/>
    </row>
    <row r="86" spans="1:11" s="172" customFormat="1" ht="19.5" customHeight="1">
      <c r="A86" s="171" t="s">
        <v>62</v>
      </c>
      <c r="B86" s="93"/>
      <c r="F86" s="2"/>
      <c r="G86" s="105"/>
      <c r="H86" s="105"/>
      <c r="I86" s="105"/>
      <c r="J86" s="5"/>
      <c r="K86" s="5"/>
    </row>
    <row r="87" spans="1:11" s="172" customFormat="1" ht="19.5" customHeight="1">
      <c r="A87" s="171"/>
      <c r="B87" s="93"/>
      <c r="F87" s="2"/>
      <c r="G87" s="105"/>
      <c r="H87" s="105"/>
      <c r="I87" s="105"/>
      <c r="J87" s="5"/>
      <c r="K87" s="5"/>
    </row>
    <row r="88" spans="1:11" s="172" customFormat="1" ht="19.5" customHeight="1">
      <c r="A88" s="171"/>
      <c r="B88" s="93"/>
      <c r="F88" s="2"/>
      <c r="G88" s="105"/>
      <c r="H88" s="105"/>
      <c r="I88" s="105"/>
      <c r="J88" s="5"/>
      <c r="K88" s="5"/>
    </row>
    <row r="89" spans="1:11" s="172" customFormat="1" ht="19.5" customHeight="1">
      <c r="A89" s="171"/>
      <c r="B89" s="93"/>
      <c r="F89" s="2"/>
      <c r="G89" s="105"/>
      <c r="H89" s="105"/>
      <c r="I89" s="105"/>
      <c r="J89" s="5"/>
      <c r="K89" s="5"/>
    </row>
    <row r="90" spans="1:11" s="172" customFormat="1" ht="19.5" customHeight="1">
      <c r="A90" s="171"/>
      <c r="B90" s="93"/>
      <c r="F90" s="2"/>
      <c r="G90" s="105"/>
      <c r="H90" s="105"/>
      <c r="I90" s="105"/>
      <c r="J90" s="5"/>
      <c r="K90" s="5"/>
    </row>
    <row r="91" spans="1:11" s="172" customFormat="1" ht="19.5" customHeight="1">
      <c r="A91" s="171"/>
      <c r="B91" s="93"/>
      <c r="F91" s="2"/>
      <c r="G91" s="105"/>
      <c r="H91" s="105"/>
      <c r="I91" s="105"/>
      <c r="J91" s="5"/>
      <c r="K91" s="5"/>
    </row>
    <row r="92" spans="1:11" s="172" customFormat="1" ht="19.5" customHeight="1">
      <c r="A92" s="171"/>
      <c r="B92" s="93"/>
      <c r="F92" s="2"/>
      <c r="G92" s="105"/>
      <c r="H92" s="105"/>
      <c r="I92" s="105"/>
      <c r="J92" s="5"/>
      <c r="K92" s="5"/>
    </row>
    <row r="93" spans="1:11" s="172" customFormat="1" ht="19.5" customHeight="1">
      <c r="A93" s="171"/>
      <c r="B93" s="1" t="s">
        <v>65</v>
      </c>
      <c r="C93" s="172">
        <f>(C74-C68)/C74</f>
        <v>0.98511904761904767</v>
      </c>
      <c r="D93" s="1" t="s">
        <v>66</v>
      </c>
      <c r="E93" s="172">
        <f>(D74-D68)/D74</f>
        <v>0.97074954296160876</v>
      </c>
      <c r="F93" s="2"/>
      <c r="G93" s="105"/>
      <c r="H93" s="105"/>
      <c r="I93" s="105"/>
      <c r="J93" s="5"/>
      <c r="K93" s="5"/>
    </row>
    <row r="94" spans="1:11" ht="68.25" customHeight="1">
      <c r="A94" s="264" t="s">
        <v>52</v>
      </c>
      <c r="B94" s="264"/>
      <c r="C94" s="264"/>
      <c r="D94" s="264"/>
      <c r="E94" s="264"/>
    </row>
    <row r="95" spans="1:11" ht="25.5" customHeight="1"/>
    <row r="96" spans="1:11" ht="18.75" customHeight="1">
      <c r="A96" s="173" t="s">
        <v>53</v>
      </c>
    </row>
  </sheetData>
  <mergeCells count="3">
    <mergeCell ref="A77:B77"/>
    <mergeCell ref="A84:E84"/>
    <mergeCell ref="A94:E94"/>
  </mergeCells>
  <phoneticPr fontId="16" type="noConversion"/>
  <pageMargins left="0.27" right="0.25" top="0.3" bottom="0.22" header="0.25" footer="0.18"/>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6"/>
  <sheetViews>
    <sheetView workbookViewId="0">
      <selection sqref="A1:XFD1048576"/>
    </sheetView>
  </sheetViews>
  <sheetFormatPr defaultRowHeight="13.2"/>
  <cols>
    <col min="1" max="1" width="3.33203125" style="56" customWidth="1"/>
    <col min="2" max="2" width="28.6640625" style="59" customWidth="1"/>
    <col min="3" max="5" width="8.88671875" style="56"/>
    <col min="6" max="6" width="7.88671875" style="2" customWidth="1"/>
    <col min="7" max="8" width="7.88671875" style="105" customWidth="1"/>
    <col min="9" max="9" width="8.109375" style="105" customWidth="1"/>
    <col min="10" max="10" width="3" style="3" customWidth="1"/>
    <col min="11" max="11" width="8.88671875" style="3"/>
    <col min="12" max="16384" width="8.88671875" style="56"/>
  </cols>
  <sheetData>
    <row r="1" spans="1:9" s="3" customFormat="1">
      <c r="A1" s="56"/>
      <c r="B1" s="98" t="s">
        <v>89</v>
      </c>
      <c r="C1" s="98" t="s">
        <v>95</v>
      </c>
      <c r="D1" s="56"/>
      <c r="E1" s="56"/>
      <c r="F1" s="2" t="s">
        <v>90</v>
      </c>
      <c r="G1" s="99"/>
      <c r="H1" s="100"/>
      <c r="I1" s="100"/>
    </row>
    <row r="2" spans="1:9" s="3" customFormat="1" ht="15.6">
      <c r="A2" s="56"/>
      <c r="B2" s="98" t="s">
        <v>91</v>
      </c>
      <c r="C2" s="56"/>
      <c r="D2" s="56"/>
      <c r="E2" s="56"/>
      <c r="F2" s="101" t="s">
        <v>92</v>
      </c>
      <c r="G2" s="102"/>
      <c r="H2" s="103"/>
      <c r="I2" s="103"/>
    </row>
    <row r="3" spans="1:9" s="3" customFormat="1" ht="13.8" thickBot="1">
      <c r="A3" s="104"/>
      <c r="B3" s="59"/>
      <c r="C3" s="56"/>
      <c r="D3" s="56"/>
      <c r="E3" s="56"/>
      <c r="F3" s="2"/>
      <c r="G3" s="105"/>
      <c r="H3" s="105"/>
      <c r="I3" s="105"/>
    </row>
    <row r="4" spans="1:9" s="3" customFormat="1">
      <c r="A4" s="106"/>
      <c r="B4" s="64"/>
      <c r="C4" s="107" t="s">
        <v>0</v>
      </c>
      <c r="D4" s="107" t="s">
        <v>1</v>
      </c>
      <c r="E4" s="108" t="s">
        <v>2</v>
      </c>
      <c r="F4" s="2"/>
      <c r="G4" s="105"/>
      <c r="H4" s="105"/>
      <c r="I4" s="105"/>
    </row>
    <row r="5" spans="1:9" s="3" customFormat="1">
      <c r="A5" s="109"/>
      <c r="B5" s="110"/>
      <c r="C5" s="111"/>
      <c r="D5" s="111"/>
      <c r="E5" s="111"/>
      <c r="F5" s="4"/>
      <c r="G5" s="105"/>
      <c r="H5" s="105"/>
      <c r="I5" s="105"/>
    </row>
    <row r="6" spans="1:9" s="3" customFormat="1" ht="15.6">
      <c r="A6" s="112" t="s">
        <v>3</v>
      </c>
      <c r="B6" s="110" t="s">
        <v>63</v>
      </c>
      <c r="C6" s="113"/>
      <c r="D6" s="113"/>
      <c r="E6" s="114">
        <f>D6+C6</f>
        <v>0</v>
      </c>
      <c r="F6" s="101"/>
      <c r="G6" s="115"/>
      <c r="H6" s="103"/>
      <c r="I6" s="103"/>
    </row>
    <row r="7" spans="1:9" s="3" customFormat="1" ht="15.6">
      <c r="A7" s="112"/>
      <c r="B7" s="110"/>
      <c r="C7" s="116"/>
      <c r="D7" s="116"/>
      <c r="E7" s="114"/>
      <c r="F7" s="101"/>
      <c r="G7" s="115"/>
      <c r="H7" s="115"/>
      <c r="I7" s="103"/>
    </row>
    <row r="8" spans="1:9" s="3" customFormat="1" ht="15.6">
      <c r="A8" s="112"/>
      <c r="B8" s="110" t="s">
        <v>4</v>
      </c>
      <c r="C8" s="116"/>
      <c r="D8" s="116"/>
      <c r="E8" s="114"/>
      <c r="F8" s="101"/>
      <c r="G8" s="115"/>
      <c r="H8" s="103"/>
      <c r="I8" s="115"/>
    </row>
    <row r="9" spans="1:9" s="3" customFormat="1" ht="15.6">
      <c r="A9" s="112"/>
      <c r="B9" s="117" t="s">
        <v>5</v>
      </c>
      <c r="C9" s="118"/>
      <c r="D9" s="118"/>
      <c r="E9" s="114"/>
      <c r="F9" s="2"/>
      <c r="G9" s="115"/>
      <c r="H9" s="119"/>
      <c r="I9" s="103"/>
    </row>
    <row r="10" spans="1:9" s="3" customFormat="1" ht="15.6">
      <c r="A10" s="112"/>
      <c r="B10" s="120" t="s">
        <v>6</v>
      </c>
      <c r="C10" s="121"/>
      <c r="D10" s="121"/>
      <c r="E10" s="114">
        <f>D10+C10</f>
        <v>0</v>
      </c>
      <c r="F10" s="122" t="e">
        <f ca="1">C10/OFFSET(C10,4,0)</f>
        <v>#DIV/0!</v>
      </c>
      <c r="G10" s="122" t="e">
        <f t="shared" ref="G10:H10" ca="1" si="0">D10/OFFSET(D10,4,0)</f>
        <v>#DIV/0!</v>
      </c>
      <c r="H10" s="122" t="e">
        <f t="shared" ca="1" si="0"/>
        <v>#DIV/0!</v>
      </c>
      <c r="I10" s="103"/>
    </row>
    <row r="11" spans="1:9" s="3" customFormat="1">
      <c r="A11" s="112"/>
      <c r="B11" s="120" t="s">
        <v>7</v>
      </c>
      <c r="C11" s="121"/>
      <c r="D11" s="121"/>
      <c r="E11" s="114">
        <f t="shared" ref="E11:E14" si="1">D11+C11</f>
        <v>0</v>
      </c>
      <c r="F11" s="122" t="e">
        <f ca="1">C11/OFFSET(C11,3,0)</f>
        <v>#DIV/0!</v>
      </c>
      <c r="G11" s="122" t="e">
        <f t="shared" ref="G11:H11" ca="1" si="2">D11/OFFSET(D11,3,0)</f>
        <v>#DIV/0!</v>
      </c>
      <c r="H11" s="122" t="e">
        <f t="shared" ca="1" si="2"/>
        <v>#DIV/0!</v>
      </c>
      <c r="I11" s="105"/>
    </row>
    <row r="12" spans="1:9" s="3" customFormat="1">
      <c r="A12" s="112"/>
      <c r="B12" s="120" t="s">
        <v>8</v>
      </c>
      <c r="C12" s="121"/>
      <c r="D12" s="121"/>
      <c r="E12" s="114">
        <f t="shared" si="1"/>
        <v>0</v>
      </c>
      <c r="F12" s="122" t="e">
        <f ca="1">C12/OFFSET(C12,2,0)</f>
        <v>#DIV/0!</v>
      </c>
      <c r="G12" s="122" t="e">
        <f t="shared" ref="G12:H12" ca="1" si="3">D12/OFFSET(D12,2,0)</f>
        <v>#DIV/0!</v>
      </c>
      <c r="H12" s="122" t="e">
        <f t="shared" ca="1" si="3"/>
        <v>#DIV/0!</v>
      </c>
      <c r="I12" s="105"/>
    </row>
    <row r="13" spans="1:9" s="3" customFormat="1">
      <c r="A13" s="112"/>
      <c r="B13" s="120" t="s">
        <v>9</v>
      </c>
      <c r="C13" s="121"/>
      <c r="D13" s="121"/>
      <c r="E13" s="114">
        <f t="shared" si="1"/>
        <v>0</v>
      </c>
      <c r="F13" s="122" t="e">
        <f ca="1">C13/OFFSET(C13,1,0)</f>
        <v>#DIV/0!</v>
      </c>
      <c r="G13" s="122" t="e">
        <f t="shared" ref="G13:H13" ca="1" si="4">D13/OFFSET(D13,1,0)</f>
        <v>#DIV/0!</v>
      </c>
      <c r="H13" s="122" t="e">
        <f t="shared" ca="1" si="4"/>
        <v>#DIV/0!</v>
      </c>
      <c r="I13" s="105"/>
    </row>
    <row r="14" spans="1:9" s="3" customFormat="1">
      <c r="A14" s="112" t="s">
        <v>10</v>
      </c>
      <c r="B14" s="123" t="s">
        <v>11</v>
      </c>
      <c r="C14" s="124">
        <f>SUM(C10:C13)</f>
        <v>0</v>
      </c>
      <c r="D14" s="124">
        <f>SUM(D10:D13)</f>
        <v>0</v>
      </c>
      <c r="E14" s="114">
        <f t="shared" si="1"/>
        <v>0</v>
      </c>
      <c r="F14" s="122"/>
      <c r="G14" s="122"/>
      <c r="H14" s="122"/>
      <c r="I14" s="105"/>
    </row>
    <row r="15" spans="1:9" s="3" customFormat="1">
      <c r="A15" s="112"/>
      <c r="B15" s="117" t="s">
        <v>58</v>
      </c>
      <c r="C15" s="125"/>
      <c r="D15" s="125"/>
      <c r="E15" s="114"/>
      <c r="F15" s="2"/>
      <c r="G15" s="105"/>
      <c r="H15" s="105"/>
      <c r="I15" s="105"/>
    </row>
    <row r="16" spans="1:9" s="3" customFormat="1">
      <c r="A16" s="112"/>
      <c r="B16" s="120" t="s">
        <v>6</v>
      </c>
      <c r="C16" s="125"/>
      <c r="D16" s="125"/>
      <c r="E16" s="114">
        <f t="shared" ref="E16:E72" si="5">D16+C16</f>
        <v>0</v>
      </c>
      <c r="F16" s="122" t="e">
        <f ca="1">C16/OFFSET(C16,4,0)</f>
        <v>#DIV/0!</v>
      </c>
      <c r="G16" s="122" t="e">
        <f t="shared" ref="G16:H16" ca="1" si="6">D16/OFFSET(D16,4,0)</f>
        <v>#DIV/0!</v>
      </c>
      <c r="H16" s="122" t="e">
        <f t="shared" ca="1" si="6"/>
        <v>#DIV/0!</v>
      </c>
      <c r="I16" s="105"/>
    </row>
    <row r="17" spans="1:9" s="3" customFormat="1">
      <c r="A17" s="112"/>
      <c r="B17" s="120" t="s">
        <v>7</v>
      </c>
      <c r="C17" s="125"/>
      <c r="D17" s="125"/>
      <c r="E17" s="114">
        <f t="shared" si="5"/>
        <v>0</v>
      </c>
      <c r="F17" s="122" t="e">
        <f ca="1">C17/OFFSET(C17,3,0)</f>
        <v>#DIV/0!</v>
      </c>
      <c r="G17" s="122" t="e">
        <f t="shared" ref="G17:H17" ca="1" si="7">D17/OFFSET(D17,3,0)</f>
        <v>#DIV/0!</v>
      </c>
      <c r="H17" s="122" t="e">
        <f t="shared" ca="1" si="7"/>
        <v>#DIV/0!</v>
      </c>
      <c r="I17" s="105"/>
    </row>
    <row r="18" spans="1:9" s="3" customFormat="1" ht="15.6">
      <c r="A18" s="112"/>
      <c r="B18" s="120" t="s">
        <v>8</v>
      </c>
      <c r="C18" s="125"/>
      <c r="D18" s="125"/>
      <c r="E18" s="114">
        <f t="shared" si="5"/>
        <v>0</v>
      </c>
      <c r="F18" s="122" t="e">
        <f ca="1">C18/OFFSET(C18,2,0)</f>
        <v>#DIV/0!</v>
      </c>
      <c r="G18" s="122" t="e">
        <f t="shared" ref="G18:H18" ca="1" si="8">D18/OFFSET(D18,2,0)</f>
        <v>#DIV/0!</v>
      </c>
      <c r="H18" s="122" t="e">
        <f t="shared" ca="1" si="8"/>
        <v>#DIV/0!</v>
      </c>
      <c r="I18" s="126"/>
    </row>
    <row r="19" spans="1:9" s="3" customFormat="1">
      <c r="A19" s="112"/>
      <c r="B19" s="120" t="s">
        <v>9</v>
      </c>
      <c r="C19" s="125"/>
      <c r="D19" s="125"/>
      <c r="E19" s="114">
        <f t="shared" si="5"/>
        <v>0</v>
      </c>
      <c r="F19" s="122" t="e">
        <f ca="1">C19/OFFSET(C19,1,0)</f>
        <v>#DIV/0!</v>
      </c>
      <c r="G19" s="122" t="e">
        <f t="shared" ref="G19:H19" ca="1" si="9">D19/OFFSET(D19,1,0)</f>
        <v>#DIV/0!</v>
      </c>
      <c r="H19" s="127" t="e">
        <f t="shared" ca="1" si="9"/>
        <v>#DIV/0!</v>
      </c>
      <c r="I19" s="105"/>
    </row>
    <row r="20" spans="1:9" s="3" customFormat="1">
      <c r="A20" s="112" t="s">
        <v>12</v>
      </c>
      <c r="B20" s="123" t="s">
        <v>13</v>
      </c>
      <c r="C20" s="114">
        <f>SUM(C16:C19)</f>
        <v>0</v>
      </c>
      <c r="D20" s="114">
        <f>SUM(D16:D19)</f>
        <v>0</v>
      </c>
      <c r="E20" s="114">
        <f t="shared" si="5"/>
        <v>0</v>
      </c>
      <c r="F20" s="122"/>
      <c r="G20" s="122"/>
      <c r="H20" s="122"/>
      <c r="I20" s="105"/>
    </row>
    <row r="21" spans="1:9" s="3" customFormat="1">
      <c r="A21" s="112"/>
      <c r="B21" s="117" t="s">
        <v>59</v>
      </c>
      <c r="C21" s="125"/>
      <c r="D21" s="125"/>
      <c r="E21" s="114"/>
      <c r="F21" s="2"/>
      <c r="G21" s="105"/>
      <c r="H21" s="105"/>
      <c r="I21" s="105"/>
    </row>
    <row r="22" spans="1:9" s="3" customFormat="1" ht="15.6">
      <c r="A22" s="112"/>
      <c r="B22" s="120" t="s">
        <v>6</v>
      </c>
      <c r="C22" s="128"/>
      <c r="D22" s="128"/>
      <c r="E22" s="114">
        <f t="shared" si="5"/>
        <v>0</v>
      </c>
      <c r="F22" s="122" t="e">
        <f ca="1">C22/OFFSET(C22,4,0)</f>
        <v>#DIV/0!</v>
      </c>
      <c r="G22" s="122" t="e">
        <f t="shared" ref="G22:H22" ca="1" si="10">D22/OFFSET(D22,4,0)</f>
        <v>#DIV/0!</v>
      </c>
      <c r="H22" s="122" t="e">
        <f t="shared" ca="1" si="10"/>
        <v>#DIV/0!</v>
      </c>
      <c r="I22" s="126"/>
    </row>
    <row r="23" spans="1:9" s="3" customFormat="1">
      <c r="A23" s="112"/>
      <c r="B23" s="120" t="s">
        <v>7</v>
      </c>
      <c r="C23" s="128"/>
      <c r="D23" s="128"/>
      <c r="E23" s="114">
        <f t="shared" si="5"/>
        <v>0</v>
      </c>
      <c r="F23" s="122" t="e">
        <f ca="1">C23/OFFSET(C23,3,0)</f>
        <v>#DIV/0!</v>
      </c>
      <c r="G23" s="122" t="e">
        <f t="shared" ref="G23:H23" ca="1" si="11">D23/OFFSET(D23,3,0)</f>
        <v>#DIV/0!</v>
      </c>
      <c r="H23" s="122" t="e">
        <f t="shared" ca="1" si="11"/>
        <v>#DIV/0!</v>
      </c>
      <c r="I23" s="105"/>
    </row>
    <row r="24" spans="1:9" s="3" customFormat="1">
      <c r="A24" s="112"/>
      <c r="B24" s="120" t="s">
        <v>8</v>
      </c>
      <c r="C24" s="128"/>
      <c r="D24" s="128"/>
      <c r="E24" s="114">
        <f t="shared" si="5"/>
        <v>0</v>
      </c>
      <c r="F24" s="122" t="e">
        <f ca="1">C24/OFFSET(C24,2,0)</f>
        <v>#DIV/0!</v>
      </c>
      <c r="G24" s="122" t="e">
        <f t="shared" ref="G24:H24" ca="1" si="12">D24/OFFSET(D24,2,0)</f>
        <v>#DIV/0!</v>
      </c>
      <c r="H24" s="122" t="e">
        <f t="shared" ca="1" si="12"/>
        <v>#DIV/0!</v>
      </c>
      <c r="I24" s="105"/>
    </row>
    <row r="25" spans="1:9" s="3" customFormat="1">
      <c r="A25" s="112"/>
      <c r="B25" s="120" t="s">
        <v>9</v>
      </c>
      <c r="C25" s="128"/>
      <c r="D25" s="128"/>
      <c r="E25" s="114">
        <f t="shared" si="5"/>
        <v>0</v>
      </c>
      <c r="F25" s="122" t="e">
        <f ca="1">C25/OFFSET(C25,1,0)</f>
        <v>#DIV/0!</v>
      </c>
      <c r="G25" s="122" t="e">
        <f t="shared" ref="G25:H25" ca="1" si="13">D25/OFFSET(D25,1,0)</f>
        <v>#DIV/0!</v>
      </c>
      <c r="H25" s="127" t="e">
        <f t="shared" ca="1" si="13"/>
        <v>#DIV/0!</v>
      </c>
      <c r="I25" s="105"/>
    </row>
    <row r="26" spans="1:9" s="3" customFormat="1">
      <c r="A26" s="112" t="s">
        <v>14</v>
      </c>
      <c r="B26" s="123" t="s">
        <v>15</v>
      </c>
      <c r="C26" s="114">
        <f>SUM(C22:C25)</f>
        <v>0</v>
      </c>
      <c r="D26" s="114">
        <f>SUM(D22:D25)</f>
        <v>0</v>
      </c>
      <c r="E26" s="114">
        <f t="shared" si="5"/>
        <v>0</v>
      </c>
      <c r="F26" s="122"/>
      <c r="G26" s="122"/>
      <c r="H26" s="122"/>
      <c r="I26" s="105"/>
    </row>
    <row r="27" spans="1:9" s="3" customFormat="1">
      <c r="A27" s="112"/>
      <c r="B27" s="117" t="s">
        <v>16</v>
      </c>
      <c r="C27" s="125"/>
      <c r="D27" s="125"/>
      <c r="E27" s="114"/>
      <c r="F27" s="2"/>
      <c r="G27" s="105"/>
      <c r="H27" s="105"/>
      <c r="I27" s="105"/>
    </row>
    <row r="28" spans="1:9" s="3" customFormat="1">
      <c r="A28" s="112"/>
      <c r="B28" s="120" t="s">
        <v>6</v>
      </c>
      <c r="C28" s="125"/>
      <c r="D28" s="125"/>
      <c r="E28" s="114">
        <f t="shared" si="5"/>
        <v>0</v>
      </c>
      <c r="F28" s="122" t="e">
        <f ca="1">C28/OFFSET(C28,4,0)</f>
        <v>#DIV/0!</v>
      </c>
      <c r="G28" s="122" t="e">
        <f t="shared" ref="G28:H28" ca="1" si="14">D28/OFFSET(D28,4,0)</f>
        <v>#DIV/0!</v>
      </c>
      <c r="H28" s="122" t="e">
        <f t="shared" ca="1" si="14"/>
        <v>#DIV/0!</v>
      </c>
      <c r="I28" s="105"/>
    </row>
    <row r="29" spans="1:9" s="3" customFormat="1" ht="15.6">
      <c r="A29" s="112"/>
      <c r="B29" s="120" t="s">
        <v>7</v>
      </c>
      <c r="C29" s="125"/>
      <c r="D29" s="125"/>
      <c r="E29" s="114">
        <f t="shared" si="5"/>
        <v>0</v>
      </c>
      <c r="F29" s="122" t="e">
        <f ca="1">C29/OFFSET(C29,3,0)</f>
        <v>#DIV/0!</v>
      </c>
      <c r="G29" s="122" t="e">
        <f t="shared" ref="G29:H29" ca="1" si="15">D29/OFFSET(D29,3,0)</f>
        <v>#DIV/0!</v>
      </c>
      <c r="H29" s="122" t="e">
        <f t="shared" ca="1" si="15"/>
        <v>#DIV/0!</v>
      </c>
      <c r="I29" s="103"/>
    </row>
    <row r="30" spans="1:9" s="3" customFormat="1">
      <c r="A30" s="112"/>
      <c r="B30" s="120" t="s">
        <v>8</v>
      </c>
      <c r="C30" s="125"/>
      <c r="D30" s="125"/>
      <c r="E30" s="114">
        <f t="shared" si="5"/>
        <v>0</v>
      </c>
      <c r="F30" s="122" t="e">
        <f ca="1">C30/OFFSET(C30,2,0)</f>
        <v>#DIV/0!</v>
      </c>
      <c r="G30" s="122" t="e">
        <f t="shared" ref="G30:H30" ca="1" si="16">D30/OFFSET(D30,2,0)</f>
        <v>#DIV/0!</v>
      </c>
      <c r="H30" s="122" t="e">
        <f t="shared" ca="1" si="16"/>
        <v>#DIV/0!</v>
      </c>
      <c r="I30" s="105"/>
    </row>
    <row r="31" spans="1:9" s="3" customFormat="1" ht="15.6">
      <c r="A31" s="112"/>
      <c r="B31" s="120" t="s">
        <v>9</v>
      </c>
      <c r="C31" s="125"/>
      <c r="D31" s="125"/>
      <c r="E31" s="114">
        <f t="shared" si="5"/>
        <v>0</v>
      </c>
      <c r="F31" s="122" t="e">
        <f ca="1">C31/OFFSET(C31,1,0)</f>
        <v>#DIV/0!</v>
      </c>
      <c r="G31" s="122" t="e">
        <f t="shared" ref="G31:H31" ca="1" si="17">D31/OFFSET(D31,1,0)</f>
        <v>#DIV/0!</v>
      </c>
      <c r="H31" s="127" t="e">
        <f t="shared" ca="1" si="17"/>
        <v>#DIV/0!</v>
      </c>
      <c r="I31" s="103"/>
    </row>
    <row r="32" spans="1:9" s="3" customFormat="1">
      <c r="A32" s="112" t="s">
        <v>17</v>
      </c>
      <c r="B32" s="123" t="s">
        <v>18</v>
      </c>
      <c r="C32" s="114">
        <f>SUM(C28:C31)</f>
        <v>0</v>
      </c>
      <c r="D32" s="114">
        <f>SUM(D28:D31)</f>
        <v>0</v>
      </c>
      <c r="E32" s="114">
        <f t="shared" si="5"/>
        <v>0</v>
      </c>
      <c r="F32" s="2"/>
      <c r="G32" s="105"/>
      <c r="H32" s="105"/>
      <c r="I32" s="105"/>
    </row>
    <row r="33" spans="1:9" s="3" customFormat="1">
      <c r="A33" s="112" t="s">
        <v>19</v>
      </c>
      <c r="B33" s="129" t="s">
        <v>54</v>
      </c>
      <c r="C33" s="111">
        <f>C14+C20+C26+C32</f>
        <v>0</v>
      </c>
      <c r="D33" s="111">
        <f>D14+D20+D26+D32</f>
        <v>0</v>
      </c>
      <c r="E33" s="114">
        <f t="shared" si="5"/>
        <v>0</v>
      </c>
      <c r="F33" s="101"/>
      <c r="G33" s="105"/>
      <c r="H33" s="105"/>
      <c r="I33" s="105"/>
    </row>
    <row r="34" spans="1:9" s="3" customFormat="1" ht="15.6">
      <c r="A34" s="130" t="s">
        <v>20</v>
      </c>
      <c r="B34" s="131" t="s">
        <v>21</v>
      </c>
      <c r="C34" s="132"/>
      <c r="D34" s="132"/>
      <c r="E34" s="114">
        <f t="shared" si="5"/>
        <v>0</v>
      </c>
      <c r="F34" s="101"/>
      <c r="G34" s="115"/>
      <c r="H34" s="133"/>
      <c r="I34" s="115"/>
    </row>
    <row r="35" spans="1:9" s="3" customFormat="1" ht="15.6">
      <c r="A35" s="112" t="s">
        <v>22</v>
      </c>
      <c r="B35" s="110" t="s">
        <v>23</v>
      </c>
      <c r="C35" s="111">
        <f>C33-C34</f>
        <v>0</v>
      </c>
      <c r="D35" s="111">
        <f>D33-D34</f>
        <v>0</v>
      </c>
      <c r="E35" s="114">
        <f t="shared" si="5"/>
        <v>0</v>
      </c>
      <c r="F35" s="101"/>
      <c r="G35" s="134"/>
      <c r="H35" s="135"/>
      <c r="I35" s="134"/>
    </row>
    <row r="36" spans="1:9" s="3" customFormat="1" ht="16.2" thickBot="1">
      <c r="A36" s="136"/>
      <c r="B36" s="137"/>
      <c r="C36" s="125"/>
      <c r="D36" s="125"/>
      <c r="E36" s="114"/>
      <c r="F36" s="101"/>
      <c r="G36" s="126"/>
      <c r="H36" s="103"/>
      <c r="I36" s="115"/>
    </row>
    <row r="37" spans="1:9" s="3" customFormat="1" ht="13.8" thickTop="1">
      <c r="A37" s="138"/>
      <c r="B37" s="139"/>
      <c r="C37" s="125"/>
      <c r="D37" s="125"/>
      <c r="E37" s="114"/>
      <c r="F37" s="2"/>
      <c r="G37" s="105"/>
      <c r="H37" s="105"/>
      <c r="I37" s="105"/>
    </row>
    <row r="38" spans="1:9" s="3" customFormat="1" ht="15.6">
      <c r="A38" s="112"/>
      <c r="B38" s="110" t="s">
        <v>24</v>
      </c>
      <c r="C38" s="125"/>
      <c r="D38" s="125"/>
      <c r="E38" s="114"/>
      <c r="F38" s="101"/>
      <c r="G38" s="103"/>
      <c r="H38" s="115"/>
      <c r="I38" s="115"/>
    </row>
    <row r="39" spans="1:9" s="3" customFormat="1">
      <c r="A39" s="112"/>
      <c r="B39" s="120" t="s">
        <v>6</v>
      </c>
      <c r="C39" s="140"/>
      <c r="D39" s="140"/>
      <c r="E39" s="114">
        <f t="shared" si="5"/>
        <v>0</v>
      </c>
      <c r="F39" s="122" t="e">
        <f ca="1">C39/OFFSET(C39,4,0)</f>
        <v>#DIV/0!</v>
      </c>
      <c r="G39" s="122" t="e">
        <f t="shared" ref="G39:H39" ca="1" si="18">D39/OFFSET(D39,4,0)</f>
        <v>#DIV/0!</v>
      </c>
      <c r="H39" s="122" t="e">
        <f t="shared" ca="1" si="18"/>
        <v>#DIV/0!</v>
      </c>
      <c r="I39" s="105"/>
    </row>
    <row r="40" spans="1:9" s="3" customFormat="1">
      <c r="A40" s="112"/>
      <c r="B40" s="120" t="s">
        <v>7</v>
      </c>
      <c r="C40" s="140"/>
      <c r="D40" s="140"/>
      <c r="E40" s="114">
        <f t="shared" si="5"/>
        <v>0</v>
      </c>
      <c r="F40" s="122" t="e">
        <f ca="1">C40/OFFSET(C40,3,0)</f>
        <v>#DIV/0!</v>
      </c>
      <c r="G40" s="122" t="e">
        <f t="shared" ref="G40:H40" ca="1" si="19">D40/OFFSET(D40,3,0)</f>
        <v>#DIV/0!</v>
      </c>
      <c r="H40" s="122" t="e">
        <f t="shared" ca="1" si="19"/>
        <v>#DIV/0!</v>
      </c>
      <c r="I40" s="105"/>
    </row>
    <row r="41" spans="1:9" s="3" customFormat="1">
      <c r="A41" s="112"/>
      <c r="B41" s="120" t="s">
        <v>8</v>
      </c>
      <c r="C41" s="140"/>
      <c r="D41" s="140"/>
      <c r="E41" s="114">
        <f t="shared" si="5"/>
        <v>0</v>
      </c>
      <c r="F41" s="122" t="e">
        <f ca="1">C41/OFFSET(C41,2,0)</f>
        <v>#DIV/0!</v>
      </c>
      <c r="G41" s="122" t="e">
        <f t="shared" ref="G41:H41" ca="1" si="20">D41/OFFSET(D41,2,0)</f>
        <v>#DIV/0!</v>
      </c>
      <c r="H41" s="122" t="e">
        <f t="shared" ca="1" si="20"/>
        <v>#DIV/0!</v>
      </c>
      <c r="I41" s="105"/>
    </row>
    <row r="42" spans="1:9" s="3" customFormat="1">
      <c r="A42" s="112"/>
      <c r="B42" s="120" t="s">
        <v>9</v>
      </c>
      <c r="C42" s="140"/>
      <c r="D42" s="140"/>
      <c r="E42" s="114">
        <f t="shared" si="5"/>
        <v>0</v>
      </c>
      <c r="F42" s="122" t="e">
        <f ca="1">C42/OFFSET(C42,1,0)</f>
        <v>#DIV/0!</v>
      </c>
      <c r="G42" s="122" t="e">
        <f t="shared" ref="G42:H42" ca="1" si="21">D42/OFFSET(D42,1,0)</f>
        <v>#DIV/0!</v>
      </c>
      <c r="H42" s="127" t="e">
        <f t="shared" ca="1" si="21"/>
        <v>#DIV/0!</v>
      </c>
      <c r="I42" s="105"/>
    </row>
    <row r="43" spans="1:9" s="3" customFormat="1">
      <c r="A43" s="112" t="s">
        <v>25</v>
      </c>
      <c r="B43" s="123" t="s">
        <v>26</v>
      </c>
      <c r="C43" s="111">
        <f>SUM(C39:C42)</f>
        <v>0</v>
      </c>
      <c r="D43" s="111">
        <f>SUM(D39:D42)</f>
        <v>0</v>
      </c>
      <c r="E43" s="114">
        <f t="shared" si="5"/>
        <v>0</v>
      </c>
      <c r="F43" s="122"/>
      <c r="G43" s="122"/>
      <c r="H43" s="122"/>
      <c r="I43" s="105"/>
    </row>
    <row r="44" spans="1:9" s="3" customFormat="1">
      <c r="A44" s="112"/>
      <c r="B44" s="110"/>
      <c r="C44" s="125"/>
      <c r="D44" s="125"/>
      <c r="E44" s="114"/>
      <c r="F44" s="2"/>
      <c r="G44" s="105"/>
      <c r="H44" s="105"/>
      <c r="I44" s="105"/>
    </row>
    <row r="45" spans="1:9" s="3" customFormat="1">
      <c r="A45" s="112"/>
      <c r="B45" s="110" t="s">
        <v>60</v>
      </c>
      <c r="C45" s="125"/>
      <c r="D45" s="125"/>
      <c r="E45" s="114"/>
      <c r="F45" s="2"/>
      <c r="G45" s="105"/>
      <c r="H45" s="105"/>
      <c r="I45" s="105"/>
    </row>
    <row r="46" spans="1:9" s="3" customFormat="1">
      <c r="A46" s="112"/>
      <c r="B46" s="120" t="s">
        <v>6</v>
      </c>
      <c r="C46" s="141"/>
      <c r="D46" s="141"/>
      <c r="E46" s="114">
        <f t="shared" si="5"/>
        <v>0</v>
      </c>
      <c r="F46" s="122" t="e">
        <f ca="1">C46/OFFSET(C46,4,0)</f>
        <v>#DIV/0!</v>
      </c>
      <c r="G46" s="122" t="e">
        <f t="shared" ref="G46:H46" ca="1" si="22">D46/OFFSET(D46,4,0)</f>
        <v>#DIV/0!</v>
      </c>
      <c r="H46" s="122" t="e">
        <f t="shared" ca="1" si="22"/>
        <v>#DIV/0!</v>
      </c>
      <c r="I46" s="105"/>
    </row>
    <row r="47" spans="1:9" s="3" customFormat="1">
      <c r="A47" s="112"/>
      <c r="B47" s="120" t="s">
        <v>7</v>
      </c>
      <c r="C47" s="141"/>
      <c r="D47" s="141"/>
      <c r="E47" s="114">
        <f t="shared" si="5"/>
        <v>0</v>
      </c>
      <c r="F47" s="122" t="e">
        <f ca="1">C47/OFFSET(C47,3,0)</f>
        <v>#DIV/0!</v>
      </c>
      <c r="G47" s="122" t="e">
        <f t="shared" ref="G47:H47" ca="1" si="23">D47/OFFSET(D47,3,0)</f>
        <v>#DIV/0!</v>
      </c>
      <c r="H47" s="122" t="e">
        <f t="shared" ca="1" si="23"/>
        <v>#DIV/0!</v>
      </c>
      <c r="I47" s="105"/>
    </row>
    <row r="48" spans="1:9" s="3" customFormat="1">
      <c r="A48" s="112"/>
      <c r="B48" s="120" t="s">
        <v>8</v>
      </c>
      <c r="C48" s="141"/>
      <c r="D48" s="141"/>
      <c r="E48" s="114">
        <f t="shared" si="5"/>
        <v>0</v>
      </c>
      <c r="F48" s="122" t="e">
        <f ca="1">C48/OFFSET(C48,2,0)</f>
        <v>#DIV/0!</v>
      </c>
      <c r="G48" s="122" t="e">
        <f t="shared" ref="G48:H48" ca="1" si="24">D48/OFFSET(D48,2,0)</f>
        <v>#DIV/0!</v>
      </c>
      <c r="H48" s="122" t="e">
        <f t="shared" ca="1" si="24"/>
        <v>#DIV/0!</v>
      </c>
      <c r="I48" s="105"/>
    </row>
    <row r="49" spans="1:9" s="3" customFormat="1" ht="14.4">
      <c r="A49" s="112"/>
      <c r="B49" s="120" t="s">
        <v>9</v>
      </c>
      <c r="C49" s="141"/>
      <c r="D49" s="141"/>
      <c r="E49" s="114">
        <f t="shared" si="5"/>
        <v>0</v>
      </c>
      <c r="F49" s="122" t="e">
        <f ca="1">C49/OFFSET(C49,1,0)</f>
        <v>#DIV/0!</v>
      </c>
      <c r="G49" s="122" t="e">
        <f t="shared" ref="G49:H49" ca="1" si="25">D49/OFFSET(D49,1,0)</f>
        <v>#DIV/0!</v>
      </c>
      <c r="H49" s="127" t="e">
        <f t="shared" ca="1" si="25"/>
        <v>#DIV/0!</v>
      </c>
      <c r="I49" s="142"/>
    </row>
    <row r="50" spans="1:9" s="3" customFormat="1">
      <c r="A50" s="112" t="s">
        <v>27</v>
      </c>
      <c r="B50" s="110" t="s">
        <v>28</v>
      </c>
      <c r="C50" s="111">
        <f>SUM(C46:C49)</f>
        <v>0</v>
      </c>
      <c r="D50" s="111">
        <f>SUM(D46:D49)</f>
        <v>0</v>
      </c>
      <c r="E50" s="114">
        <f t="shared" si="5"/>
        <v>0</v>
      </c>
      <c r="F50" s="56"/>
      <c r="G50" s="56"/>
      <c r="H50" s="56"/>
      <c r="I50" s="105"/>
    </row>
    <row r="51" spans="1:9" s="3" customFormat="1" ht="14.4">
      <c r="A51" s="112"/>
      <c r="B51" s="110"/>
      <c r="C51" s="125"/>
      <c r="D51" s="125"/>
      <c r="E51" s="114"/>
      <c r="F51" s="101"/>
      <c r="G51" s="142"/>
      <c r="H51" s="143"/>
      <c r="I51" s="144"/>
    </row>
    <row r="52" spans="1:9" s="3" customFormat="1" ht="15.6">
      <c r="A52" s="112"/>
      <c r="B52" s="110" t="s">
        <v>61</v>
      </c>
      <c r="C52" s="125"/>
      <c r="D52" s="125"/>
      <c r="E52" s="114"/>
      <c r="F52" s="2"/>
      <c r="G52" s="145"/>
      <c r="H52" s="144"/>
      <c r="I52" s="146"/>
    </row>
    <row r="53" spans="1:9" s="3" customFormat="1" ht="14.4">
      <c r="A53" s="112"/>
      <c r="B53" s="120" t="s">
        <v>6</v>
      </c>
      <c r="C53" s="147"/>
      <c r="D53" s="147"/>
      <c r="E53" s="114">
        <f t="shared" si="5"/>
        <v>0</v>
      </c>
      <c r="F53" s="122" t="e">
        <f ca="1">C53/OFFSET(C53,4,0)</f>
        <v>#DIV/0!</v>
      </c>
      <c r="G53" s="122" t="e">
        <f t="shared" ref="G53:H53" ca="1" si="26">D53/OFFSET(D53,4,0)</f>
        <v>#DIV/0!</v>
      </c>
      <c r="H53" s="122" t="e">
        <f t="shared" ca="1" si="26"/>
        <v>#DIV/0!</v>
      </c>
      <c r="I53" s="142"/>
    </row>
    <row r="54" spans="1:9" s="3" customFormat="1">
      <c r="A54" s="112"/>
      <c r="B54" s="120" t="s">
        <v>7</v>
      </c>
      <c r="C54" s="125"/>
      <c r="D54" s="125"/>
      <c r="E54" s="114">
        <f t="shared" si="5"/>
        <v>0</v>
      </c>
      <c r="F54" s="122" t="e">
        <f ca="1">C54/OFFSET(C54,3,0)</f>
        <v>#DIV/0!</v>
      </c>
      <c r="G54" s="122" t="e">
        <f t="shared" ref="G54:H54" ca="1" si="27">D54/OFFSET(D54,3,0)</f>
        <v>#DIV/0!</v>
      </c>
      <c r="H54" s="122" t="e">
        <f t="shared" ca="1" si="27"/>
        <v>#DIV/0!</v>
      </c>
      <c r="I54" s="105"/>
    </row>
    <row r="55" spans="1:9" s="3" customFormat="1">
      <c r="A55" s="112"/>
      <c r="B55" s="120" t="s">
        <v>8</v>
      </c>
      <c r="C55" s="125"/>
      <c r="D55" s="125"/>
      <c r="E55" s="114">
        <f t="shared" si="5"/>
        <v>0</v>
      </c>
      <c r="F55" s="122" t="e">
        <f ca="1">C55/OFFSET(C55,2,0)</f>
        <v>#DIV/0!</v>
      </c>
      <c r="G55" s="122" t="e">
        <f t="shared" ref="G55:H55" ca="1" si="28">D55/OFFSET(D55,2,0)</f>
        <v>#DIV/0!</v>
      </c>
      <c r="H55" s="122" t="e">
        <f t="shared" ca="1" si="28"/>
        <v>#DIV/0!</v>
      </c>
      <c r="I55" s="148"/>
    </row>
    <row r="56" spans="1:9" s="3" customFormat="1">
      <c r="A56" s="112"/>
      <c r="B56" s="120" t="s">
        <v>9</v>
      </c>
      <c r="C56" s="149"/>
      <c r="D56" s="149"/>
      <c r="E56" s="114">
        <f t="shared" si="5"/>
        <v>0</v>
      </c>
      <c r="F56" s="122" t="e">
        <f ca="1">C56/OFFSET(C56,1,0)</f>
        <v>#DIV/0!</v>
      </c>
      <c r="G56" s="122" t="e">
        <f t="shared" ref="G56:H56" ca="1" si="29">D56/OFFSET(D56,1,0)</f>
        <v>#DIV/0!</v>
      </c>
      <c r="H56" s="127" t="e">
        <f t="shared" ca="1" si="29"/>
        <v>#DIV/0!</v>
      </c>
      <c r="I56" s="105"/>
    </row>
    <row r="57" spans="1:9" s="3" customFormat="1">
      <c r="A57" s="112" t="s">
        <v>29</v>
      </c>
      <c r="B57" s="110" t="s">
        <v>30</v>
      </c>
      <c r="C57" s="111">
        <f>SUM(C53:C56)</f>
        <v>0</v>
      </c>
      <c r="D57" s="111">
        <f>SUM(D53:D56)</f>
        <v>0</v>
      </c>
      <c r="E57" s="114">
        <f t="shared" si="5"/>
        <v>0</v>
      </c>
      <c r="F57" s="56"/>
      <c r="G57" s="56"/>
      <c r="H57" s="56"/>
      <c r="I57" s="105"/>
    </row>
    <row r="58" spans="1:9" s="3" customFormat="1">
      <c r="A58" s="112"/>
      <c r="B58" s="110"/>
      <c r="C58" s="125"/>
      <c r="D58" s="125"/>
      <c r="E58" s="114"/>
      <c r="F58" s="2"/>
      <c r="G58" s="105"/>
      <c r="H58" s="105"/>
      <c r="I58" s="105"/>
    </row>
    <row r="59" spans="1:9" s="3" customFormat="1">
      <c r="A59" s="150" t="s">
        <v>72</v>
      </c>
      <c r="B59" s="110" t="s">
        <v>31</v>
      </c>
      <c r="C59" s="151"/>
      <c r="D59" s="151"/>
      <c r="E59" s="114">
        <f t="shared" si="5"/>
        <v>0</v>
      </c>
      <c r="F59" s="2"/>
      <c r="G59" s="105"/>
      <c r="H59" s="105"/>
      <c r="I59" s="105"/>
    </row>
    <row r="60" spans="1:9" s="3" customFormat="1">
      <c r="A60" s="150" t="s">
        <v>73</v>
      </c>
      <c r="B60" s="152" t="s">
        <v>71</v>
      </c>
      <c r="C60" s="153"/>
      <c r="D60" s="153"/>
      <c r="E60" s="114">
        <f t="shared" si="5"/>
        <v>0</v>
      </c>
      <c r="F60" s="2"/>
      <c r="G60" s="105"/>
      <c r="H60" s="105"/>
      <c r="I60" s="105"/>
    </row>
    <row r="61" spans="1:9" s="3" customFormat="1" ht="14.4">
      <c r="A61" s="112"/>
      <c r="B61" s="110" t="s">
        <v>32</v>
      </c>
      <c r="C61" s="125"/>
      <c r="D61" s="125"/>
      <c r="E61" s="114"/>
      <c r="F61" s="2"/>
      <c r="G61" s="105"/>
      <c r="H61" s="143"/>
      <c r="I61" s="142"/>
    </row>
    <row r="62" spans="1:9" s="3" customFormat="1" ht="14.4">
      <c r="A62" s="112" t="s">
        <v>33</v>
      </c>
      <c r="B62" s="154" t="s">
        <v>34</v>
      </c>
      <c r="C62" s="155"/>
      <c r="D62" s="155"/>
      <c r="E62" s="114">
        <f t="shared" si="5"/>
        <v>0</v>
      </c>
      <c r="F62" s="122" t="e">
        <f ca="1">C62/OFFSET(C62,4,0)</f>
        <v>#DIV/0!</v>
      </c>
      <c r="G62" s="122" t="e">
        <f t="shared" ref="G62:H62" ca="1" si="30">D62/OFFSET(D62,4,0)</f>
        <v>#DIV/0!</v>
      </c>
      <c r="H62" s="122" t="e">
        <f t="shared" ca="1" si="30"/>
        <v>#DIV/0!</v>
      </c>
      <c r="I62" s="145"/>
    </row>
    <row r="63" spans="1:9" s="3" customFormat="1">
      <c r="A63" s="112" t="s">
        <v>35</v>
      </c>
      <c r="B63" s="154" t="s">
        <v>36</v>
      </c>
      <c r="C63" s="155"/>
      <c r="D63" s="155"/>
      <c r="E63" s="114">
        <f t="shared" si="5"/>
        <v>0</v>
      </c>
      <c r="F63" s="122" t="e">
        <f ca="1">C63/OFFSET(C63,3,0)</f>
        <v>#DIV/0!</v>
      </c>
      <c r="G63" s="122" t="e">
        <f t="shared" ref="G63:H63" ca="1" si="31">D63/OFFSET(D63,3,0)</f>
        <v>#DIV/0!</v>
      </c>
      <c r="H63" s="122" t="e">
        <f t="shared" ca="1" si="31"/>
        <v>#DIV/0!</v>
      </c>
      <c r="I63" s="105"/>
    </row>
    <row r="64" spans="1:9" s="3" customFormat="1">
      <c r="A64" s="112" t="s">
        <v>37</v>
      </c>
      <c r="B64" s="154" t="s">
        <v>38</v>
      </c>
      <c r="C64" s="155"/>
      <c r="D64" s="155"/>
      <c r="E64" s="114">
        <f t="shared" si="5"/>
        <v>0</v>
      </c>
      <c r="F64" s="122" t="e">
        <f ca="1">C64/OFFSET(C64,2,0)</f>
        <v>#DIV/0!</v>
      </c>
      <c r="G64" s="122" t="e">
        <f t="shared" ref="G64:H64" ca="1" si="32">D64/OFFSET(D64,2,0)</f>
        <v>#DIV/0!</v>
      </c>
      <c r="H64" s="122" t="e">
        <f t="shared" ca="1" si="32"/>
        <v>#DIV/0!</v>
      </c>
    </row>
    <row r="65" spans="1:9" s="3" customFormat="1">
      <c r="A65" s="112" t="s">
        <v>39</v>
      </c>
      <c r="B65" s="154" t="s">
        <v>40</v>
      </c>
      <c r="C65" s="155"/>
      <c r="D65" s="155"/>
      <c r="E65" s="114">
        <f t="shared" si="5"/>
        <v>0</v>
      </c>
      <c r="F65" s="122" t="e">
        <f ca="1">C65/OFFSET(C65,1,0)</f>
        <v>#DIV/0!</v>
      </c>
      <c r="G65" s="122" t="e">
        <f t="shared" ref="G65:H65" ca="1" si="33">D65/OFFSET(D65,1,0)</f>
        <v>#DIV/0!</v>
      </c>
      <c r="H65" s="127" t="e">
        <f t="shared" ca="1" si="33"/>
        <v>#DIV/0!</v>
      </c>
    </row>
    <row r="66" spans="1:9" s="3" customFormat="1">
      <c r="A66" s="112" t="s">
        <v>41</v>
      </c>
      <c r="B66" s="129" t="s">
        <v>55</v>
      </c>
      <c r="C66" s="111">
        <f>SUM(C62:C65)</f>
        <v>0</v>
      </c>
      <c r="D66" s="111">
        <f>SUM(D62:D65)</f>
        <v>0</v>
      </c>
      <c r="E66" s="114">
        <f t="shared" si="5"/>
        <v>0</v>
      </c>
      <c r="F66" s="122" t="e">
        <f>C66/C33</f>
        <v>#DIV/0!</v>
      </c>
      <c r="G66" s="122" t="e">
        <f t="shared" ref="G66:H66" si="34">D66/D33</f>
        <v>#DIV/0!</v>
      </c>
      <c r="H66" s="122" t="e">
        <f t="shared" si="34"/>
        <v>#DIV/0!</v>
      </c>
    </row>
    <row r="67" spans="1:9" s="3" customFormat="1">
      <c r="A67" s="130" t="s">
        <v>42</v>
      </c>
      <c r="B67" s="131" t="s">
        <v>21</v>
      </c>
      <c r="C67" s="132"/>
      <c r="D67" s="132"/>
      <c r="E67" s="114">
        <f t="shared" si="5"/>
        <v>0</v>
      </c>
      <c r="F67" s="2"/>
      <c r="G67" s="105"/>
      <c r="H67" s="105"/>
    </row>
    <row r="68" spans="1:9" s="3" customFormat="1" ht="14.4">
      <c r="A68" s="112" t="s">
        <v>43</v>
      </c>
      <c r="B68" s="110" t="s">
        <v>44</v>
      </c>
      <c r="C68" s="111">
        <f>C66-C67</f>
        <v>0</v>
      </c>
      <c r="D68" s="111">
        <f>D66-D67</f>
        <v>0</v>
      </c>
      <c r="E68" s="114">
        <f t="shared" si="5"/>
        <v>0</v>
      </c>
      <c r="F68" s="2"/>
      <c r="G68" s="144"/>
      <c r="H68" s="156"/>
    </row>
    <row r="69" spans="1:9" s="3" customFormat="1">
      <c r="A69" s="112"/>
      <c r="B69" s="110"/>
      <c r="C69" s="125"/>
      <c r="D69" s="125"/>
      <c r="E69" s="114"/>
      <c r="F69" s="2"/>
      <c r="G69" s="105"/>
      <c r="H69" s="105"/>
    </row>
    <row r="70" spans="1:9" s="3" customFormat="1" ht="14.4">
      <c r="A70" s="112" t="s">
        <v>45</v>
      </c>
      <c r="B70" s="110" t="s">
        <v>46</v>
      </c>
      <c r="C70" s="124">
        <f>C43+C50+C57+C59+C60+C68</f>
        <v>0</v>
      </c>
      <c r="D70" s="124">
        <f>D43+D50+D57+D59+D60+D68</f>
        <v>0</v>
      </c>
      <c r="E70" s="114">
        <f t="shared" si="5"/>
        <v>0</v>
      </c>
      <c r="F70" s="2"/>
      <c r="G70" s="157"/>
      <c r="H70" s="145"/>
    </row>
    <row r="71" spans="1:9" s="3" customFormat="1">
      <c r="A71" s="112"/>
      <c r="B71" s="158"/>
      <c r="C71" s="125"/>
      <c r="D71" s="125"/>
      <c r="E71" s="114"/>
      <c r="F71" s="2"/>
      <c r="G71" s="105"/>
      <c r="H71" s="105"/>
    </row>
    <row r="72" spans="1:9" s="3" customFormat="1" ht="14.4">
      <c r="A72" s="112" t="s">
        <v>47</v>
      </c>
      <c r="B72" s="110" t="s">
        <v>48</v>
      </c>
      <c r="C72" s="111"/>
      <c r="D72" s="111"/>
      <c r="E72" s="114">
        <f t="shared" si="5"/>
        <v>0</v>
      </c>
      <c r="F72" s="101"/>
      <c r="G72" s="159"/>
      <c r="H72" s="160"/>
    </row>
    <row r="73" spans="1:9" s="3" customFormat="1">
      <c r="A73" s="112"/>
      <c r="B73" s="158"/>
      <c r="C73" s="125"/>
      <c r="D73" s="125"/>
      <c r="E73" s="114"/>
      <c r="F73" s="2"/>
      <c r="G73" s="105"/>
      <c r="H73" s="105"/>
      <c r="I73" s="105"/>
    </row>
    <row r="74" spans="1:9" s="3" customFormat="1">
      <c r="A74" s="112" t="s">
        <v>49</v>
      </c>
      <c r="B74" s="110" t="s">
        <v>50</v>
      </c>
      <c r="C74" s="114">
        <f>C70+C72</f>
        <v>0</v>
      </c>
      <c r="D74" s="114">
        <f>D70+D72</f>
        <v>0</v>
      </c>
      <c r="E74" s="114">
        <f>D74+C74</f>
        <v>0</v>
      </c>
      <c r="F74" s="2"/>
      <c r="G74" s="105"/>
      <c r="H74" s="105"/>
      <c r="I74" s="105"/>
    </row>
    <row r="75" spans="1:9" s="3" customFormat="1">
      <c r="A75" s="112"/>
      <c r="B75" s="110" t="s">
        <v>93</v>
      </c>
      <c r="C75" s="125"/>
      <c r="D75" s="125"/>
      <c r="E75" s="114">
        <f>D75+C75</f>
        <v>0</v>
      </c>
      <c r="F75" s="2"/>
      <c r="G75" s="105"/>
      <c r="H75" s="105"/>
      <c r="I75" s="105"/>
    </row>
    <row r="76" spans="1:9" s="3" customFormat="1" ht="13.8" thickBot="1">
      <c r="A76" s="161" t="s">
        <v>51</v>
      </c>
      <c r="B76" s="162" t="s">
        <v>64</v>
      </c>
      <c r="C76" s="163"/>
      <c r="D76" s="163"/>
      <c r="E76" s="114">
        <f>D76+C76</f>
        <v>0</v>
      </c>
      <c r="F76" s="2"/>
      <c r="G76" s="105"/>
      <c r="H76" s="105"/>
      <c r="I76" s="105"/>
    </row>
    <row r="77" spans="1:9" s="3" customFormat="1" ht="30.75" customHeight="1">
      <c r="A77" s="260" t="s">
        <v>56</v>
      </c>
      <c r="B77" s="260"/>
      <c r="C77" s="164">
        <f>C6+C33-C67-C74</f>
        <v>0</v>
      </c>
      <c r="D77" s="164">
        <f>D6+D33-D67-D74</f>
        <v>0</v>
      </c>
      <c r="E77" s="165">
        <f>(E6+E33)-(E67+E74)</f>
        <v>0</v>
      </c>
      <c r="F77" s="2"/>
      <c r="G77" s="105"/>
      <c r="H77" s="105"/>
      <c r="I77" s="105"/>
    </row>
    <row r="78" spans="1:9" s="3" customFormat="1" ht="16.2" customHeight="1">
      <c r="A78" s="166"/>
      <c r="B78" s="87" t="s">
        <v>67</v>
      </c>
      <c r="C78" s="167" t="e">
        <f>(C43+C57+C59+C60+C50)/(C43+C57+C59+C68+C60+C50)</f>
        <v>#DIV/0!</v>
      </c>
      <c r="D78" s="167" t="e">
        <f t="shared" ref="D78:E78" si="35">(D43+D57+D59+D60+D50)/(D43+D57+D59+D68+D60+D50)</f>
        <v>#DIV/0!</v>
      </c>
      <c r="E78" s="167" t="e">
        <f t="shared" si="35"/>
        <v>#DIV/0!</v>
      </c>
      <c r="F78" s="168"/>
      <c r="G78" s="105"/>
      <c r="H78" s="105"/>
      <c r="I78" s="105"/>
    </row>
    <row r="79" spans="1:9" s="3" customFormat="1" ht="16.2" customHeight="1">
      <c r="A79" s="166"/>
      <c r="B79" s="87" t="s">
        <v>68</v>
      </c>
      <c r="C79" s="167" t="e">
        <f>(C43+C57+C59+C60+C50)/(C43+C57+C59+C68+C72+C67+C60+C50)</f>
        <v>#DIV/0!</v>
      </c>
      <c r="D79" s="167" t="e">
        <f t="shared" ref="D79:E79" si="36">(D43+D57+D59+D60+D50)/(D43+D57+D59+D68+D72+D67+D60+D50)</f>
        <v>#DIV/0!</v>
      </c>
      <c r="E79" s="167" t="e">
        <f t="shared" si="36"/>
        <v>#DIV/0!</v>
      </c>
      <c r="F79" s="2"/>
      <c r="G79" s="105"/>
      <c r="H79" s="105"/>
      <c r="I79" s="105"/>
    </row>
    <row r="80" spans="1:9" ht="16.2" customHeight="1">
      <c r="A80" s="166"/>
      <c r="B80" s="87" t="s">
        <v>70</v>
      </c>
      <c r="C80" s="167" t="e">
        <f>C59/C35</f>
        <v>#DIV/0!</v>
      </c>
      <c r="D80" s="167" t="e">
        <f t="shared" ref="D80:E80" si="37">D59/D35</f>
        <v>#DIV/0!</v>
      </c>
      <c r="E80" s="167" t="e">
        <f t="shared" si="37"/>
        <v>#DIV/0!</v>
      </c>
    </row>
    <row r="81" spans="1:11" ht="16.2" customHeight="1">
      <c r="A81" s="166"/>
      <c r="B81" s="87" t="s">
        <v>69</v>
      </c>
      <c r="C81" s="167" t="e">
        <f>D66/E66</f>
        <v>#DIV/0!</v>
      </c>
      <c r="D81" s="167"/>
      <c r="E81" s="167"/>
    </row>
    <row r="82" spans="1:11" ht="16.2" customHeight="1">
      <c r="A82" s="166"/>
      <c r="B82" s="87" t="s">
        <v>88</v>
      </c>
      <c r="C82" s="169" t="e">
        <f>C20/C35</f>
        <v>#DIV/0!</v>
      </c>
      <c r="D82" s="169" t="e">
        <f t="shared" ref="D82:E82" si="38">D20/D35</f>
        <v>#DIV/0!</v>
      </c>
      <c r="E82" s="169" t="e">
        <f t="shared" si="38"/>
        <v>#DIV/0!</v>
      </c>
    </row>
    <row r="83" spans="1:11" ht="16.2" customHeight="1">
      <c r="A83" s="166"/>
      <c r="B83" s="87" t="s">
        <v>94</v>
      </c>
      <c r="C83" s="169" t="e">
        <f>(C43+C50+C57+C59+C60)/(C6+C33)</f>
        <v>#DIV/0!</v>
      </c>
      <c r="D83" s="169" t="e">
        <f t="shared" ref="D83:E83" si="39">(D43+D50+D57+D59+D60)/(D6+D33)</f>
        <v>#DIV/0!</v>
      </c>
      <c r="E83" s="169" t="e">
        <f t="shared" si="39"/>
        <v>#DIV/0!</v>
      </c>
    </row>
    <row r="84" spans="1:11" ht="82.2" customHeight="1">
      <c r="A84" s="262" t="s">
        <v>57</v>
      </c>
      <c r="B84" s="262"/>
      <c r="C84" s="262"/>
      <c r="D84" s="262"/>
      <c r="E84" s="262"/>
    </row>
    <row r="85" spans="1:11">
      <c r="A85" s="170"/>
    </row>
    <row r="86" spans="1:11" s="172" customFormat="1" ht="19.5" customHeight="1">
      <c r="A86" s="171" t="s">
        <v>62</v>
      </c>
      <c r="B86" s="93"/>
      <c r="F86" s="2"/>
      <c r="G86" s="105"/>
      <c r="H86" s="105"/>
      <c r="I86" s="105"/>
      <c r="J86" s="5"/>
      <c r="K86" s="5"/>
    </row>
    <row r="87" spans="1:11" s="172" customFormat="1" ht="19.5" customHeight="1">
      <c r="A87" s="171"/>
      <c r="B87" s="93"/>
      <c r="F87" s="2"/>
      <c r="G87" s="105"/>
      <c r="H87" s="105"/>
      <c r="I87" s="105"/>
      <c r="J87" s="5"/>
      <c r="K87" s="5"/>
    </row>
    <row r="88" spans="1:11" s="172" customFormat="1" ht="19.5" customHeight="1">
      <c r="A88" s="171"/>
      <c r="B88" s="93"/>
      <c r="F88" s="2"/>
      <c r="G88" s="105"/>
      <c r="H88" s="105"/>
      <c r="I88" s="105"/>
      <c r="J88" s="5"/>
      <c r="K88" s="5"/>
    </row>
    <row r="89" spans="1:11" s="172" customFormat="1" ht="19.5" customHeight="1">
      <c r="A89" s="171"/>
      <c r="B89" s="93"/>
      <c r="F89" s="2"/>
      <c r="G89" s="105"/>
      <c r="H89" s="105"/>
      <c r="I89" s="105"/>
      <c r="J89" s="5"/>
      <c r="K89" s="5"/>
    </row>
    <row r="90" spans="1:11" s="172" customFormat="1" ht="19.5" customHeight="1">
      <c r="A90" s="171"/>
      <c r="B90" s="93"/>
      <c r="F90" s="2"/>
      <c r="G90" s="105"/>
      <c r="H90" s="105"/>
      <c r="I90" s="105"/>
      <c r="J90" s="5"/>
      <c r="K90" s="5"/>
    </row>
    <row r="91" spans="1:11" s="172" customFormat="1" ht="19.5" customHeight="1">
      <c r="A91" s="171"/>
      <c r="B91" s="93"/>
      <c r="F91" s="2"/>
      <c r="G91" s="105"/>
      <c r="H91" s="105"/>
      <c r="I91" s="105"/>
      <c r="J91" s="5"/>
      <c r="K91" s="5"/>
    </row>
    <row r="92" spans="1:11" s="172" customFormat="1" ht="19.5" customHeight="1">
      <c r="A92" s="171"/>
      <c r="B92" s="93"/>
      <c r="F92" s="2"/>
      <c r="G92" s="105"/>
      <c r="H92" s="105"/>
      <c r="I92" s="105"/>
      <c r="J92" s="5"/>
      <c r="K92" s="5"/>
    </row>
    <row r="93" spans="1:11" s="172" customFormat="1" ht="19.5" customHeight="1">
      <c r="A93" s="171"/>
      <c r="B93" s="1" t="s">
        <v>65</v>
      </c>
      <c r="C93" s="172" t="e">
        <f>(C74-C68)/C74</f>
        <v>#DIV/0!</v>
      </c>
      <c r="D93" s="1" t="s">
        <v>66</v>
      </c>
      <c r="E93" s="172" t="e">
        <f>(D74-D68)/D74</f>
        <v>#DIV/0!</v>
      </c>
      <c r="F93" s="2"/>
      <c r="G93" s="105"/>
      <c r="H93" s="105"/>
      <c r="I93" s="105"/>
      <c r="J93" s="5"/>
      <c r="K93" s="5"/>
    </row>
    <row r="94" spans="1:11" ht="68.25" customHeight="1">
      <c r="A94" s="264" t="s">
        <v>52</v>
      </c>
      <c r="B94" s="264"/>
      <c r="C94" s="264"/>
      <c r="D94" s="264"/>
      <c r="E94" s="264"/>
    </row>
    <row r="95" spans="1:11" ht="25.5" customHeight="1"/>
    <row r="96" spans="1:11" ht="18.75" customHeight="1">
      <c r="A96" s="173" t="s">
        <v>53</v>
      </c>
    </row>
  </sheetData>
  <mergeCells count="3">
    <mergeCell ref="A77:B77"/>
    <mergeCell ref="A84:E84"/>
    <mergeCell ref="A94:E94"/>
  </mergeCells>
  <pageMargins left="0.27" right="0.25" top="0.3" bottom="0.22" header="0.25" footer="0.18"/>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6"/>
  <sheetViews>
    <sheetView workbookViewId="0">
      <selection activeCell="H4" sqref="H4"/>
    </sheetView>
  </sheetViews>
  <sheetFormatPr defaultRowHeight="13.2"/>
  <cols>
    <col min="1" max="1" width="3.33203125" style="56" customWidth="1"/>
    <col min="2" max="2" width="28.6640625" style="59" customWidth="1"/>
    <col min="3" max="5" width="8.88671875" style="56"/>
    <col min="6" max="6" width="7.88671875" style="2" customWidth="1"/>
    <col min="7" max="8" width="7.88671875" style="105" customWidth="1"/>
    <col min="9" max="9" width="8.109375" style="105" customWidth="1"/>
    <col min="10" max="10" width="3" style="3" customWidth="1"/>
    <col min="11" max="11" width="8.88671875" style="3"/>
    <col min="12" max="16384" width="8.88671875" style="56"/>
  </cols>
  <sheetData>
    <row r="1" spans="1:9" s="3" customFormat="1">
      <c r="A1" s="56"/>
      <c r="B1" s="98" t="s">
        <v>89</v>
      </c>
      <c r="C1" s="56"/>
      <c r="D1" s="56"/>
      <c r="E1" s="56"/>
      <c r="F1" s="2" t="s">
        <v>90</v>
      </c>
      <c r="G1" s="99"/>
      <c r="H1" s="100"/>
      <c r="I1" s="100"/>
    </row>
    <row r="2" spans="1:9" s="3" customFormat="1" ht="15.6">
      <c r="A2" s="56"/>
      <c r="B2" s="98" t="s">
        <v>91</v>
      </c>
      <c r="C2" s="56"/>
      <c r="D2" s="56"/>
      <c r="E2" s="56"/>
      <c r="F2" s="101" t="s">
        <v>92</v>
      </c>
      <c r="G2" s="102"/>
      <c r="H2" s="103"/>
      <c r="I2" s="103"/>
    </row>
    <row r="3" spans="1:9" s="3" customFormat="1" ht="13.8" thickBot="1">
      <c r="A3" s="104"/>
      <c r="B3" s="59"/>
      <c r="C3" s="56"/>
      <c r="D3" s="56"/>
      <c r="E3" s="56"/>
      <c r="F3" s="2"/>
      <c r="G3" s="105"/>
      <c r="H3" s="105"/>
      <c r="I3" s="105"/>
    </row>
    <row r="4" spans="1:9" s="3" customFormat="1">
      <c r="A4" s="106"/>
      <c r="B4" s="64"/>
      <c r="C4" s="107" t="s">
        <v>0</v>
      </c>
      <c r="D4" s="107" t="s">
        <v>1</v>
      </c>
      <c r="E4" s="108" t="s">
        <v>2</v>
      </c>
      <c r="F4" s="2"/>
      <c r="G4" s="105"/>
      <c r="H4" s="105"/>
      <c r="I4" s="105"/>
    </row>
    <row r="5" spans="1:9" s="3" customFormat="1">
      <c r="A5" s="109"/>
      <c r="B5" s="110"/>
      <c r="C5" s="111"/>
      <c r="D5" s="111"/>
      <c r="E5" s="111"/>
      <c r="F5" s="4"/>
      <c r="G5" s="105"/>
      <c r="H5" s="105"/>
      <c r="I5" s="105"/>
    </row>
    <row r="6" spans="1:9" s="3" customFormat="1" ht="15.6">
      <c r="A6" s="112" t="s">
        <v>3</v>
      </c>
      <c r="B6" s="110" t="s">
        <v>63</v>
      </c>
      <c r="C6" s="113"/>
      <c r="D6" s="113"/>
      <c r="E6" s="114">
        <f>D6+C6</f>
        <v>0</v>
      </c>
      <c r="F6" s="101"/>
      <c r="G6" s="115"/>
      <c r="H6" s="103"/>
      <c r="I6" s="103"/>
    </row>
    <row r="7" spans="1:9" s="3" customFormat="1" ht="15.6">
      <c r="A7" s="112"/>
      <c r="B7" s="110"/>
      <c r="C7" s="116"/>
      <c r="D7" s="116"/>
      <c r="E7" s="114"/>
      <c r="F7" s="101"/>
      <c r="G7" s="115"/>
      <c r="H7" s="115"/>
      <c r="I7" s="103"/>
    </row>
    <row r="8" spans="1:9" s="3" customFormat="1" ht="15.6">
      <c r="A8" s="112"/>
      <c r="B8" s="110" t="s">
        <v>4</v>
      </c>
      <c r="C8" s="116"/>
      <c r="D8" s="116"/>
      <c r="E8" s="114"/>
      <c r="F8" s="101"/>
      <c r="G8" s="115"/>
      <c r="H8" s="103"/>
      <c r="I8" s="115"/>
    </row>
    <row r="9" spans="1:9" s="3" customFormat="1" ht="15.6">
      <c r="A9" s="112"/>
      <c r="B9" s="117" t="s">
        <v>5</v>
      </c>
      <c r="C9" s="118"/>
      <c r="D9" s="118"/>
      <c r="E9" s="114"/>
      <c r="F9" s="2"/>
      <c r="G9" s="115"/>
      <c r="H9" s="119"/>
      <c r="I9" s="103"/>
    </row>
    <row r="10" spans="1:9" s="3" customFormat="1" ht="15.6">
      <c r="A10" s="112"/>
      <c r="B10" s="120" t="s">
        <v>6</v>
      </c>
      <c r="C10" s="121"/>
      <c r="D10" s="121"/>
      <c r="E10" s="114">
        <f>D10+C10</f>
        <v>0</v>
      </c>
      <c r="F10" s="122" t="e">
        <f ca="1">C10/OFFSET(C10,4,0)</f>
        <v>#DIV/0!</v>
      </c>
      <c r="G10" s="122" t="e">
        <f t="shared" ref="G10:H10" ca="1" si="0">D10/OFFSET(D10,4,0)</f>
        <v>#DIV/0!</v>
      </c>
      <c r="H10" s="122" t="e">
        <f t="shared" ca="1" si="0"/>
        <v>#DIV/0!</v>
      </c>
      <c r="I10" s="103"/>
    </row>
    <row r="11" spans="1:9" s="3" customFormat="1">
      <c r="A11" s="112"/>
      <c r="B11" s="120" t="s">
        <v>7</v>
      </c>
      <c r="C11" s="121"/>
      <c r="D11" s="121"/>
      <c r="E11" s="114">
        <f t="shared" ref="E11:E14" si="1">D11+C11</f>
        <v>0</v>
      </c>
      <c r="F11" s="122" t="e">
        <f ca="1">C11/OFFSET(C11,3,0)</f>
        <v>#DIV/0!</v>
      </c>
      <c r="G11" s="122" t="e">
        <f t="shared" ref="G11:H11" ca="1" si="2">D11/OFFSET(D11,3,0)</f>
        <v>#DIV/0!</v>
      </c>
      <c r="H11" s="122" t="e">
        <f t="shared" ca="1" si="2"/>
        <v>#DIV/0!</v>
      </c>
      <c r="I11" s="105"/>
    </row>
    <row r="12" spans="1:9" s="3" customFormat="1">
      <c r="A12" s="112"/>
      <c r="B12" s="120" t="s">
        <v>8</v>
      </c>
      <c r="C12" s="121"/>
      <c r="D12" s="121"/>
      <c r="E12" s="114">
        <f t="shared" si="1"/>
        <v>0</v>
      </c>
      <c r="F12" s="122" t="e">
        <f ca="1">C12/OFFSET(C12,2,0)</f>
        <v>#DIV/0!</v>
      </c>
      <c r="G12" s="122" t="e">
        <f t="shared" ref="G12:H12" ca="1" si="3">D12/OFFSET(D12,2,0)</f>
        <v>#DIV/0!</v>
      </c>
      <c r="H12" s="122" t="e">
        <f t="shared" ca="1" si="3"/>
        <v>#DIV/0!</v>
      </c>
      <c r="I12" s="105"/>
    </row>
    <row r="13" spans="1:9" s="3" customFormat="1">
      <c r="A13" s="112"/>
      <c r="B13" s="120" t="s">
        <v>9</v>
      </c>
      <c r="C13" s="121"/>
      <c r="D13" s="121"/>
      <c r="E13" s="114">
        <f t="shared" si="1"/>
        <v>0</v>
      </c>
      <c r="F13" s="122" t="e">
        <f ca="1">C13/OFFSET(C13,1,0)</f>
        <v>#DIV/0!</v>
      </c>
      <c r="G13" s="122" t="e">
        <f t="shared" ref="G13:H13" ca="1" si="4">D13/OFFSET(D13,1,0)</f>
        <v>#DIV/0!</v>
      </c>
      <c r="H13" s="122" t="e">
        <f t="shared" ca="1" si="4"/>
        <v>#DIV/0!</v>
      </c>
      <c r="I13" s="105"/>
    </row>
    <row r="14" spans="1:9" s="3" customFormat="1">
      <c r="A14" s="112" t="s">
        <v>10</v>
      </c>
      <c r="B14" s="123" t="s">
        <v>11</v>
      </c>
      <c r="C14" s="124">
        <f>SUM(C10:C13)</f>
        <v>0</v>
      </c>
      <c r="D14" s="124">
        <f>SUM(D10:D13)</f>
        <v>0</v>
      </c>
      <c r="E14" s="114">
        <f t="shared" si="1"/>
        <v>0</v>
      </c>
      <c r="F14" s="122"/>
      <c r="G14" s="122"/>
      <c r="H14" s="122"/>
      <c r="I14" s="105"/>
    </row>
    <row r="15" spans="1:9" s="3" customFormat="1">
      <c r="A15" s="112"/>
      <c r="B15" s="117" t="s">
        <v>58</v>
      </c>
      <c r="C15" s="125"/>
      <c r="D15" s="125"/>
      <c r="E15" s="114"/>
      <c r="F15" s="2"/>
      <c r="G15" s="105"/>
      <c r="H15" s="105"/>
      <c r="I15" s="105"/>
    </row>
    <row r="16" spans="1:9" s="3" customFormat="1">
      <c r="A16" s="112"/>
      <c r="B16" s="120" t="s">
        <v>6</v>
      </c>
      <c r="C16" s="125"/>
      <c r="D16" s="125"/>
      <c r="E16" s="114">
        <f t="shared" ref="E16:E72" si="5">D16+C16</f>
        <v>0</v>
      </c>
      <c r="F16" s="122" t="e">
        <f ca="1">C16/OFFSET(C16,4,0)</f>
        <v>#DIV/0!</v>
      </c>
      <c r="G16" s="122" t="e">
        <f t="shared" ref="G16:H16" ca="1" si="6">D16/OFFSET(D16,4,0)</f>
        <v>#DIV/0!</v>
      </c>
      <c r="H16" s="122" t="e">
        <f t="shared" ca="1" si="6"/>
        <v>#DIV/0!</v>
      </c>
      <c r="I16" s="105"/>
    </row>
    <row r="17" spans="1:9" s="3" customFormat="1">
      <c r="A17" s="112"/>
      <c r="B17" s="120" t="s">
        <v>7</v>
      </c>
      <c r="C17" s="125"/>
      <c r="D17" s="125"/>
      <c r="E17" s="114">
        <f t="shared" si="5"/>
        <v>0</v>
      </c>
      <c r="F17" s="122" t="e">
        <f ca="1">C17/OFFSET(C17,3,0)</f>
        <v>#DIV/0!</v>
      </c>
      <c r="G17" s="122" t="e">
        <f t="shared" ref="G17:H17" ca="1" si="7">D17/OFFSET(D17,3,0)</f>
        <v>#DIV/0!</v>
      </c>
      <c r="H17" s="122" t="e">
        <f t="shared" ca="1" si="7"/>
        <v>#DIV/0!</v>
      </c>
      <c r="I17" s="105"/>
    </row>
    <row r="18" spans="1:9" s="3" customFormat="1" ht="15.6">
      <c r="A18" s="112"/>
      <c r="B18" s="120" t="s">
        <v>8</v>
      </c>
      <c r="C18" s="125"/>
      <c r="D18" s="125"/>
      <c r="E18" s="114">
        <f t="shared" si="5"/>
        <v>0</v>
      </c>
      <c r="F18" s="122" t="e">
        <f ca="1">C18/OFFSET(C18,2,0)</f>
        <v>#DIV/0!</v>
      </c>
      <c r="G18" s="122" t="e">
        <f t="shared" ref="G18:H18" ca="1" si="8">D18/OFFSET(D18,2,0)</f>
        <v>#DIV/0!</v>
      </c>
      <c r="H18" s="122" t="e">
        <f t="shared" ca="1" si="8"/>
        <v>#DIV/0!</v>
      </c>
      <c r="I18" s="126"/>
    </row>
    <row r="19" spans="1:9" s="3" customFormat="1">
      <c r="A19" s="112"/>
      <c r="B19" s="120" t="s">
        <v>9</v>
      </c>
      <c r="C19" s="125"/>
      <c r="D19" s="125"/>
      <c r="E19" s="114">
        <f t="shared" si="5"/>
        <v>0</v>
      </c>
      <c r="F19" s="122" t="e">
        <f ca="1">C19/OFFSET(C19,1,0)</f>
        <v>#DIV/0!</v>
      </c>
      <c r="G19" s="122" t="e">
        <f t="shared" ref="G19:H19" ca="1" si="9">D19/OFFSET(D19,1,0)</f>
        <v>#DIV/0!</v>
      </c>
      <c r="H19" s="127" t="e">
        <f t="shared" ca="1" si="9"/>
        <v>#DIV/0!</v>
      </c>
      <c r="I19" s="105"/>
    </row>
    <row r="20" spans="1:9" s="3" customFormat="1">
      <c r="A20" s="112" t="s">
        <v>12</v>
      </c>
      <c r="B20" s="123" t="s">
        <v>13</v>
      </c>
      <c r="C20" s="114">
        <f>SUM(C16:C19)</f>
        <v>0</v>
      </c>
      <c r="D20" s="114">
        <f>SUM(D16:D19)</f>
        <v>0</v>
      </c>
      <c r="E20" s="114">
        <f t="shared" si="5"/>
        <v>0</v>
      </c>
      <c r="F20" s="122"/>
      <c r="G20" s="122"/>
      <c r="H20" s="122"/>
      <c r="I20" s="105"/>
    </row>
    <row r="21" spans="1:9" s="3" customFormat="1">
      <c r="A21" s="112"/>
      <c r="B21" s="117" t="s">
        <v>59</v>
      </c>
      <c r="C21" s="125"/>
      <c r="D21" s="125"/>
      <c r="E21" s="114"/>
      <c r="F21" s="2"/>
      <c r="G21" s="105"/>
      <c r="H21" s="105"/>
      <c r="I21" s="105"/>
    </row>
    <row r="22" spans="1:9" s="3" customFormat="1" ht="15.6">
      <c r="A22" s="112"/>
      <c r="B22" s="120" t="s">
        <v>6</v>
      </c>
      <c r="C22" s="128"/>
      <c r="D22" s="128"/>
      <c r="E22" s="114">
        <f t="shared" si="5"/>
        <v>0</v>
      </c>
      <c r="F22" s="122" t="e">
        <f ca="1">C22/OFFSET(C22,4,0)</f>
        <v>#DIV/0!</v>
      </c>
      <c r="G22" s="122" t="e">
        <f t="shared" ref="G22:H22" ca="1" si="10">D22/OFFSET(D22,4,0)</f>
        <v>#DIV/0!</v>
      </c>
      <c r="H22" s="122" t="e">
        <f t="shared" ca="1" si="10"/>
        <v>#DIV/0!</v>
      </c>
      <c r="I22" s="126"/>
    </row>
    <row r="23" spans="1:9" s="3" customFormat="1">
      <c r="A23" s="112"/>
      <c r="B23" s="120" t="s">
        <v>7</v>
      </c>
      <c r="C23" s="128"/>
      <c r="D23" s="128"/>
      <c r="E23" s="114">
        <f t="shared" si="5"/>
        <v>0</v>
      </c>
      <c r="F23" s="122" t="e">
        <f ca="1">C23/OFFSET(C23,3,0)</f>
        <v>#DIV/0!</v>
      </c>
      <c r="G23" s="122" t="e">
        <f t="shared" ref="G23:H23" ca="1" si="11">D23/OFFSET(D23,3,0)</f>
        <v>#DIV/0!</v>
      </c>
      <c r="H23" s="122" t="e">
        <f t="shared" ca="1" si="11"/>
        <v>#DIV/0!</v>
      </c>
      <c r="I23" s="105"/>
    </row>
    <row r="24" spans="1:9" s="3" customFormat="1">
      <c r="A24" s="112"/>
      <c r="B24" s="120" t="s">
        <v>8</v>
      </c>
      <c r="C24" s="128"/>
      <c r="D24" s="128"/>
      <c r="E24" s="114">
        <f t="shared" si="5"/>
        <v>0</v>
      </c>
      <c r="F24" s="122" t="e">
        <f ca="1">C24/OFFSET(C24,2,0)</f>
        <v>#DIV/0!</v>
      </c>
      <c r="G24" s="122" t="e">
        <f t="shared" ref="G24:H24" ca="1" si="12">D24/OFFSET(D24,2,0)</f>
        <v>#DIV/0!</v>
      </c>
      <c r="H24" s="122" t="e">
        <f t="shared" ca="1" si="12"/>
        <v>#DIV/0!</v>
      </c>
      <c r="I24" s="105"/>
    </row>
    <row r="25" spans="1:9" s="3" customFormat="1">
      <c r="A25" s="112"/>
      <c r="B25" s="120" t="s">
        <v>9</v>
      </c>
      <c r="C25" s="128"/>
      <c r="D25" s="128"/>
      <c r="E25" s="114">
        <f t="shared" si="5"/>
        <v>0</v>
      </c>
      <c r="F25" s="122" t="e">
        <f ca="1">C25/OFFSET(C25,1,0)</f>
        <v>#DIV/0!</v>
      </c>
      <c r="G25" s="122" t="e">
        <f t="shared" ref="G25:H25" ca="1" si="13">D25/OFFSET(D25,1,0)</f>
        <v>#DIV/0!</v>
      </c>
      <c r="H25" s="127" t="e">
        <f t="shared" ca="1" si="13"/>
        <v>#DIV/0!</v>
      </c>
      <c r="I25" s="105"/>
    </row>
    <row r="26" spans="1:9" s="3" customFormat="1">
      <c r="A26" s="112" t="s">
        <v>14</v>
      </c>
      <c r="B26" s="123" t="s">
        <v>15</v>
      </c>
      <c r="C26" s="114">
        <f>SUM(C22:C25)</f>
        <v>0</v>
      </c>
      <c r="D26" s="114">
        <f>SUM(D22:D25)</f>
        <v>0</v>
      </c>
      <c r="E26" s="114">
        <f t="shared" si="5"/>
        <v>0</v>
      </c>
      <c r="F26" s="122"/>
      <c r="G26" s="122"/>
      <c r="H26" s="122"/>
      <c r="I26" s="105"/>
    </row>
    <row r="27" spans="1:9" s="3" customFormat="1">
      <c r="A27" s="112"/>
      <c r="B27" s="117" t="s">
        <v>16</v>
      </c>
      <c r="C27" s="125"/>
      <c r="D27" s="125"/>
      <c r="E27" s="114"/>
      <c r="F27" s="2"/>
      <c r="G27" s="105"/>
      <c r="H27" s="105"/>
      <c r="I27" s="105"/>
    </row>
    <row r="28" spans="1:9" s="3" customFormat="1">
      <c r="A28" s="112"/>
      <c r="B28" s="120" t="s">
        <v>6</v>
      </c>
      <c r="C28" s="125"/>
      <c r="D28" s="125"/>
      <c r="E28" s="114">
        <f t="shared" si="5"/>
        <v>0</v>
      </c>
      <c r="F28" s="122" t="e">
        <f ca="1">C28/OFFSET(C28,4,0)</f>
        <v>#DIV/0!</v>
      </c>
      <c r="G28" s="122" t="e">
        <f t="shared" ref="G28:H28" ca="1" si="14">D28/OFFSET(D28,4,0)</f>
        <v>#DIV/0!</v>
      </c>
      <c r="H28" s="122" t="e">
        <f t="shared" ca="1" si="14"/>
        <v>#DIV/0!</v>
      </c>
      <c r="I28" s="105"/>
    </row>
    <row r="29" spans="1:9" s="3" customFormat="1" ht="15.6">
      <c r="A29" s="112"/>
      <c r="B29" s="120" t="s">
        <v>7</v>
      </c>
      <c r="C29" s="125"/>
      <c r="D29" s="125"/>
      <c r="E29" s="114">
        <f t="shared" si="5"/>
        <v>0</v>
      </c>
      <c r="F29" s="122" t="e">
        <f ca="1">C29/OFFSET(C29,3,0)</f>
        <v>#DIV/0!</v>
      </c>
      <c r="G29" s="122" t="e">
        <f t="shared" ref="G29:H29" ca="1" si="15">D29/OFFSET(D29,3,0)</f>
        <v>#DIV/0!</v>
      </c>
      <c r="H29" s="122" t="e">
        <f t="shared" ca="1" si="15"/>
        <v>#DIV/0!</v>
      </c>
      <c r="I29" s="103"/>
    </row>
    <row r="30" spans="1:9" s="3" customFormat="1">
      <c r="A30" s="112"/>
      <c r="B30" s="120" t="s">
        <v>8</v>
      </c>
      <c r="C30" s="125"/>
      <c r="D30" s="125"/>
      <c r="E30" s="114">
        <f t="shared" si="5"/>
        <v>0</v>
      </c>
      <c r="F30" s="122" t="e">
        <f ca="1">C30/OFFSET(C30,2,0)</f>
        <v>#DIV/0!</v>
      </c>
      <c r="G30" s="122" t="e">
        <f t="shared" ref="G30:H30" ca="1" si="16">D30/OFFSET(D30,2,0)</f>
        <v>#DIV/0!</v>
      </c>
      <c r="H30" s="122" t="e">
        <f t="shared" ca="1" si="16"/>
        <v>#DIV/0!</v>
      </c>
      <c r="I30" s="105"/>
    </row>
    <row r="31" spans="1:9" s="3" customFormat="1" ht="15.6">
      <c r="A31" s="112"/>
      <c r="B31" s="120" t="s">
        <v>9</v>
      </c>
      <c r="C31" s="125"/>
      <c r="D31" s="125"/>
      <c r="E31" s="114">
        <f t="shared" si="5"/>
        <v>0</v>
      </c>
      <c r="F31" s="122" t="e">
        <f ca="1">C31/OFFSET(C31,1,0)</f>
        <v>#DIV/0!</v>
      </c>
      <c r="G31" s="122" t="e">
        <f t="shared" ref="G31:H31" ca="1" si="17">D31/OFFSET(D31,1,0)</f>
        <v>#DIV/0!</v>
      </c>
      <c r="H31" s="127" t="e">
        <f t="shared" ca="1" si="17"/>
        <v>#DIV/0!</v>
      </c>
      <c r="I31" s="103"/>
    </row>
    <row r="32" spans="1:9" s="3" customFormat="1">
      <c r="A32" s="112" t="s">
        <v>17</v>
      </c>
      <c r="B32" s="123" t="s">
        <v>18</v>
      </c>
      <c r="C32" s="114">
        <f>SUM(C28:C31)</f>
        <v>0</v>
      </c>
      <c r="D32" s="114">
        <f>SUM(D28:D31)</f>
        <v>0</v>
      </c>
      <c r="E32" s="114">
        <f t="shared" si="5"/>
        <v>0</v>
      </c>
      <c r="F32" s="2"/>
      <c r="G32" s="105"/>
      <c r="H32" s="105"/>
      <c r="I32" s="105"/>
    </row>
    <row r="33" spans="1:9" s="3" customFormat="1">
      <c r="A33" s="112" t="s">
        <v>19</v>
      </c>
      <c r="B33" s="129" t="s">
        <v>54</v>
      </c>
      <c r="C33" s="111">
        <f>C14+C20+C26+C32</f>
        <v>0</v>
      </c>
      <c r="D33" s="111">
        <f>D14+D20+D26+D32</f>
        <v>0</v>
      </c>
      <c r="E33" s="114">
        <f t="shared" si="5"/>
        <v>0</v>
      </c>
      <c r="F33" s="101"/>
      <c r="G33" s="105"/>
      <c r="H33" s="105"/>
      <c r="I33" s="105"/>
    </row>
    <row r="34" spans="1:9" s="3" customFormat="1" ht="15.6">
      <c r="A34" s="130" t="s">
        <v>20</v>
      </c>
      <c r="B34" s="131" t="s">
        <v>21</v>
      </c>
      <c r="C34" s="132"/>
      <c r="D34" s="132"/>
      <c r="E34" s="114">
        <f t="shared" si="5"/>
        <v>0</v>
      </c>
      <c r="F34" s="101"/>
      <c r="G34" s="115"/>
      <c r="H34" s="133"/>
      <c r="I34" s="115"/>
    </row>
    <row r="35" spans="1:9" s="3" customFormat="1" ht="15.6">
      <c r="A35" s="112" t="s">
        <v>22</v>
      </c>
      <c r="B35" s="110" t="s">
        <v>23</v>
      </c>
      <c r="C35" s="111">
        <f>C33-C34</f>
        <v>0</v>
      </c>
      <c r="D35" s="111">
        <f>D33-D34</f>
        <v>0</v>
      </c>
      <c r="E35" s="114">
        <f t="shared" si="5"/>
        <v>0</v>
      </c>
      <c r="F35" s="101"/>
      <c r="G35" s="134"/>
      <c r="H35" s="135"/>
      <c r="I35" s="134"/>
    </row>
    <row r="36" spans="1:9" s="3" customFormat="1" ht="16.2" thickBot="1">
      <c r="A36" s="136"/>
      <c r="B36" s="137"/>
      <c r="C36" s="125"/>
      <c r="D36" s="125"/>
      <c r="E36" s="114"/>
      <c r="F36" s="101"/>
      <c r="G36" s="126"/>
      <c r="H36" s="103"/>
      <c r="I36" s="115"/>
    </row>
    <row r="37" spans="1:9" s="3" customFormat="1" ht="13.8" thickTop="1">
      <c r="A37" s="138"/>
      <c r="B37" s="139"/>
      <c r="C37" s="125"/>
      <c r="D37" s="125"/>
      <c r="E37" s="114"/>
      <c r="F37" s="2"/>
      <c r="G37" s="105"/>
      <c r="H37" s="105"/>
      <c r="I37" s="105"/>
    </row>
    <row r="38" spans="1:9" s="3" customFormat="1" ht="15.6">
      <c r="A38" s="112"/>
      <c r="B38" s="110" t="s">
        <v>24</v>
      </c>
      <c r="C38" s="125"/>
      <c r="D38" s="125"/>
      <c r="E38" s="114"/>
      <c r="F38" s="101"/>
      <c r="G38" s="103"/>
      <c r="H38" s="115"/>
      <c r="I38" s="115"/>
    </row>
    <row r="39" spans="1:9" s="3" customFormat="1">
      <c r="A39" s="112"/>
      <c r="B39" s="120" t="s">
        <v>6</v>
      </c>
      <c r="C39" s="140"/>
      <c r="D39" s="140"/>
      <c r="E39" s="114">
        <f t="shared" si="5"/>
        <v>0</v>
      </c>
      <c r="F39" s="122" t="e">
        <f ca="1">C39/OFFSET(C39,4,0)</f>
        <v>#DIV/0!</v>
      </c>
      <c r="G39" s="122" t="e">
        <f t="shared" ref="G39:H39" ca="1" si="18">D39/OFFSET(D39,4,0)</f>
        <v>#DIV/0!</v>
      </c>
      <c r="H39" s="122" t="e">
        <f t="shared" ca="1" si="18"/>
        <v>#DIV/0!</v>
      </c>
      <c r="I39" s="105"/>
    </row>
    <row r="40" spans="1:9" s="3" customFormat="1">
      <c r="A40" s="112"/>
      <c r="B40" s="120" t="s">
        <v>7</v>
      </c>
      <c r="C40" s="140"/>
      <c r="D40" s="140"/>
      <c r="E40" s="114">
        <f t="shared" si="5"/>
        <v>0</v>
      </c>
      <c r="F40" s="122" t="e">
        <f ca="1">C40/OFFSET(C40,3,0)</f>
        <v>#DIV/0!</v>
      </c>
      <c r="G40" s="122" t="e">
        <f t="shared" ref="G40:H40" ca="1" si="19">D40/OFFSET(D40,3,0)</f>
        <v>#DIV/0!</v>
      </c>
      <c r="H40" s="122" t="e">
        <f t="shared" ca="1" si="19"/>
        <v>#DIV/0!</v>
      </c>
      <c r="I40" s="105"/>
    </row>
    <row r="41" spans="1:9" s="3" customFormat="1">
      <c r="A41" s="112"/>
      <c r="B41" s="120" t="s">
        <v>8</v>
      </c>
      <c r="C41" s="140"/>
      <c r="D41" s="140"/>
      <c r="E41" s="114">
        <f t="shared" si="5"/>
        <v>0</v>
      </c>
      <c r="F41" s="122" t="e">
        <f ca="1">C41/OFFSET(C41,2,0)</f>
        <v>#DIV/0!</v>
      </c>
      <c r="G41" s="122" t="e">
        <f t="shared" ref="G41:H41" ca="1" si="20">D41/OFFSET(D41,2,0)</f>
        <v>#DIV/0!</v>
      </c>
      <c r="H41" s="122" t="e">
        <f t="shared" ca="1" si="20"/>
        <v>#DIV/0!</v>
      </c>
      <c r="I41" s="105"/>
    </row>
    <row r="42" spans="1:9" s="3" customFormat="1">
      <c r="A42" s="112"/>
      <c r="B42" s="120" t="s">
        <v>9</v>
      </c>
      <c r="C42" s="140"/>
      <c r="D42" s="140"/>
      <c r="E42" s="114">
        <f t="shared" si="5"/>
        <v>0</v>
      </c>
      <c r="F42" s="122" t="e">
        <f ca="1">C42/OFFSET(C42,1,0)</f>
        <v>#DIV/0!</v>
      </c>
      <c r="G42" s="122" t="e">
        <f t="shared" ref="G42:H42" ca="1" si="21">D42/OFFSET(D42,1,0)</f>
        <v>#DIV/0!</v>
      </c>
      <c r="H42" s="127" t="e">
        <f t="shared" ca="1" si="21"/>
        <v>#DIV/0!</v>
      </c>
      <c r="I42" s="105"/>
    </row>
    <row r="43" spans="1:9" s="3" customFormat="1">
      <c r="A43" s="112" t="s">
        <v>25</v>
      </c>
      <c r="B43" s="123" t="s">
        <v>26</v>
      </c>
      <c r="C43" s="111">
        <f>SUM(C39:C42)</f>
        <v>0</v>
      </c>
      <c r="D43" s="111">
        <f>SUM(D39:D42)</f>
        <v>0</v>
      </c>
      <c r="E43" s="114">
        <f t="shared" si="5"/>
        <v>0</v>
      </c>
      <c r="F43" s="122"/>
      <c r="G43" s="122"/>
      <c r="H43" s="122"/>
      <c r="I43" s="105"/>
    </row>
    <row r="44" spans="1:9" s="3" customFormat="1">
      <c r="A44" s="112"/>
      <c r="B44" s="110"/>
      <c r="C44" s="125"/>
      <c r="D44" s="125"/>
      <c r="E44" s="114"/>
      <c r="F44" s="2"/>
      <c r="G44" s="105"/>
      <c r="H44" s="105"/>
      <c r="I44" s="105"/>
    </row>
    <row r="45" spans="1:9" s="3" customFormat="1">
      <c r="A45" s="112"/>
      <c r="B45" s="110" t="s">
        <v>60</v>
      </c>
      <c r="C45" s="125"/>
      <c r="D45" s="125"/>
      <c r="E45" s="114"/>
      <c r="F45" s="2"/>
      <c r="G45" s="105"/>
      <c r="H45" s="105"/>
      <c r="I45" s="105"/>
    </row>
    <row r="46" spans="1:9" s="3" customFormat="1">
      <c r="A46" s="112"/>
      <c r="B46" s="120" t="s">
        <v>6</v>
      </c>
      <c r="C46" s="141"/>
      <c r="D46" s="141"/>
      <c r="E46" s="114">
        <f t="shared" si="5"/>
        <v>0</v>
      </c>
      <c r="F46" s="122" t="e">
        <f ca="1">C46/OFFSET(C46,4,0)</f>
        <v>#DIV/0!</v>
      </c>
      <c r="G46" s="122" t="e">
        <f t="shared" ref="G46:H46" ca="1" si="22">D46/OFFSET(D46,4,0)</f>
        <v>#DIV/0!</v>
      </c>
      <c r="H46" s="122" t="e">
        <f t="shared" ca="1" si="22"/>
        <v>#DIV/0!</v>
      </c>
      <c r="I46" s="105"/>
    </row>
    <row r="47" spans="1:9" s="3" customFormat="1">
      <c r="A47" s="112"/>
      <c r="B47" s="120" t="s">
        <v>7</v>
      </c>
      <c r="C47" s="141"/>
      <c r="D47" s="141"/>
      <c r="E47" s="114">
        <f t="shared" si="5"/>
        <v>0</v>
      </c>
      <c r="F47" s="122" t="e">
        <f ca="1">C47/OFFSET(C47,3,0)</f>
        <v>#DIV/0!</v>
      </c>
      <c r="G47" s="122" t="e">
        <f t="shared" ref="G47:H47" ca="1" si="23">D47/OFFSET(D47,3,0)</f>
        <v>#DIV/0!</v>
      </c>
      <c r="H47" s="122" t="e">
        <f t="shared" ca="1" si="23"/>
        <v>#DIV/0!</v>
      </c>
      <c r="I47" s="105"/>
    </row>
    <row r="48" spans="1:9" s="3" customFormat="1">
      <c r="A48" s="112"/>
      <c r="B48" s="120" t="s">
        <v>8</v>
      </c>
      <c r="C48" s="141"/>
      <c r="D48" s="141"/>
      <c r="E48" s="114">
        <f t="shared" si="5"/>
        <v>0</v>
      </c>
      <c r="F48" s="122" t="e">
        <f ca="1">C48/OFFSET(C48,2,0)</f>
        <v>#DIV/0!</v>
      </c>
      <c r="G48" s="122" t="e">
        <f t="shared" ref="G48:H48" ca="1" si="24">D48/OFFSET(D48,2,0)</f>
        <v>#DIV/0!</v>
      </c>
      <c r="H48" s="122" t="e">
        <f t="shared" ca="1" si="24"/>
        <v>#DIV/0!</v>
      </c>
      <c r="I48" s="105"/>
    </row>
    <row r="49" spans="1:9" s="3" customFormat="1" ht="14.4">
      <c r="A49" s="112"/>
      <c r="B49" s="120" t="s">
        <v>9</v>
      </c>
      <c r="C49" s="141"/>
      <c r="D49" s="141"/>
      <c r="E49" s="114">
        <f t="shared" si="5"/>
        <v>0</v>
      </c>
      <c r="F49" s="122" t="e">
        <f ca="1">C49/OFFSET(C49,1,0)</f>
        <v>#DIV/0!</v>
      </c>
      <c r="G49" s="122" t="e">
        <f t="shared" ref="G49:H49" ca="1" si="25">D49/OFFSET(D49,1,0)</f>
        <v>#DIV/0!</v>
      </c>
      <c r="H49" s="127" t="e">
        <f t="shared" ca="1" si="25"/>
        <v>#DIV/0!</v>
      </c>
      <c r="I49" s="142"/>
    </row>
    <row r="50" spans="1:9" s="3" customFormat="1">
      <c r="A50" s="112" t="s">
        <v>27</v>
      </c>
      <c r="B50" s="110" t="s">
        <v>28</v>
      </c>
      <c r="C50" s="111">
        <f>SUM(C46:C49)</f>
        <v>0</v>
      </c>
      <c r="D50" s="111">
        <f>SUM(D46:D49)</f>
        <v>0</v>
      </c>
      <c r="E50" s="114">
        <f t="shared" si="5"/>
        <v>0</v>
      </c>
      <c r="F50" s="56"/>
      <c r="G50" s="56"/>
      <c r="H50" s="56"/>
      <c r="I50" s="105"/>
    </row>
    <row r="51" spans="1:9" s="3" customFormat="1" ht="14.4">
      <c r="A51" s="112"/>
      <c r="B51" s="110"/>
      <c r="C51" s="125"/>
      <c r="D51" s="125"/>
      <c r="E51" s="114"/>
      <c r="F51" s="101"/>
      <c r="G51" s="142"/>
      <c r="H51" s="143"/>
      <c r="I51" s="144"/>
    </row>
    <row r="52" spans="1:9" s="3" customFormat="1" ht="15.6">
      <c r="A52" s="112"/>
      <c r="B52" s="110" t="s">
        <v>61</v>
      </c>
      <c r="C52" s="125"/>
      <c r="D52" s="125"/>
      <c r="E52" s="114"/>
      <c r="F52" s="2"/>
      <c r="G52" s="145"/>
      <c r="H52" s="144"/>
      <c r="I52" s="146"/>
    </row>
    <row r="53" spans="1:9" s="3" customFormat="1" ht="14.4">
      <c r="A53" s="112"/>
      <c r="B53" s="120" t="s">
        <v>6</v>
      </c>
      <c r="C53" s="147"/>
      <c r="D53" s="147"/>
      <c r="E53" s="114">
        <f t="shared" si="5"/>
        <v>0</v>
      </c>
      <c r="F53" s="122" t="e">
        <f ca="1">C53/OFFSET(C53,4,0)</f>
        <v>#DIV/0!</v>
      </c>
      <c r="G53" s="122" t="e">
        <f t="shared" ref="G53:H53" ca="1" si="26">D53/OFFSET(D53,4,0)</f>
        <v>#DIV/0!</v>
      </c>
      <c r="H53" s="122" t="e">
        <f t="shared" ca="1" si="26"/>
        <v>#DIV/0!</v>
      </c>
      <c r="I53" s="142"/>
    </row>
    <row r="54" spans="1:9" s="3" customFormat="1">
      <c r="A54" s="112"/>
      <c r="B54" s="120" t="s">
        <v>7</v>
      </c>
      <c r="C54" s="125"/>
      <c r="D54" s="125"/>
      <c r="E54" s="114">
        <f t="shared" si="5"/>
        <v>0</v>
      </c>
      <c r="F54" s="122" t="e">
        <f ca="1">C54/OFFSET(C54,3,0)</f>
        <v>#DIV/0!</v>
      </c>
      <c r="G54" s="122" t="e">
        <f t="shared" ref="G54:H54" ca="1" si="27">D54/OFFSET(D54,3,0)</f>
        <v>#DIV/0!</v>
      </c>
      <c r="H54" s="122" t="e">
        <f t="shared" ca="1" si="27"/>
        <v>#DIV/0!</v>
      </c>
      <c r="I54" s="105"/>
    </row>
    <row r="55" spans="1:9" s="3" customFormat="1">
      <c r="A55" s="112"/>
      <c r="B55" s="120" t="s">
        <v>8</v>
      </c>
      <c r="C55" s="125"/>
      <c r="D55" s="125"/>
      <c r="E55" s="114">
        <f t="shared" si="5"/>
        <v>0</v>
      </c>
      <c r="F55" s="122" t="e">
        <f ca="1">C55/OFFSET(C55,2,0)</f>
        <v>#DIV/0!</v>
      </c>
      <c r="G55" s="122" t="e">
        <f t="shared" ref="G55:H55" ca="1" si="28">D55/OFFSET(D55,2,0)</f>
        <v>#DIV/0!</v>
      </c>
      <c r="H55" s="122" t="e">
        <f t="shared" ca="1" si="28"/>
        <v>#DIV/0!</v>
      </c>
      <c r="I55" s="148"/>
    </row>
    <row r="56" spans="1:9" s="3" customFormat="1">
      <c r="A56" s="112"/>
      <c r="B56" s="120" t="s">
        <v>9</v>
      </c>
      <c r="C56" s="149"/>
      <c r="D56" s="149"/>
      <c r="E56" s="114">
        <f t="shared" si="5"/>
        <v>0</v>
      </c>
      <c r="F56" s="122" t="e">
        <f ca="1">C56/OFFSET(C56,1,0)</f>
        <v>#DIV/0!</v>
      </c>
      <c r="G56" s="122" t="e">
        <f t="shared" ref="G56:H56" ca="1" si="29">D56/OFFSET(D56,1,0)</f>
        <v>#DIV/0!</v>
      </c>
      <c r="H56" s="127" t="e">
        <f t="shared" ca="1" si="29"/>
        <v>#DIV/0!</v>
      </c>
      <c r="I56" s="105"/>
    </row>
    <row r="57" spans="1:9" s="3" customFormat="1">
      <c r="A57" s="112" t="s">
        <v>29</v>
      </c>
      <c r="B57" s="110" t="s">
        <v>30</v>
      </c>
      <c r="C57" s="111">
        <f>SUM(C53:C56)</f>
        <v>0</v>
      </c>
      <c r="D57" s="111">
        <f>SUM(D53:D56)</f>
        <v>0</v>
      </c>
      <c r="E57" s="114">
        <f t="shared" si="5"/>
        <v>0</v>
      </c>
      <c r="F57" s="56"/>
      <c r="G57" s="56"/>
      <c r="H57" s="56"/>
      <c r="I57" s="105"/>
    </row>
    <row r="58" spans="1:9" s="3" customFormat="1">
      <c r="A58" s="112"/>
      <c r="B58" s="110"/>
      <c r="C58" s="125"/>
      <c r="D58" s="125"/>
      <c r="E58" s="114"/>
      <c r="F58" s="2"/>
      <c r="G58" s="105"/>
      <c r="H58" s="105"/>
      <c r="I58" s="105"/>
    </row>
    <row r="59" spans="1:9" s="3" customFormat="1">
      <c r="A59" s="150" t="s">
        <v>72</v>
      </c>
      <c r="B59" s="110" t="s">
        <v>31</v>
      </c>
      <c r="C59" s="151"/>
      <c r="D59" s="151"/>
      <c r="E59" s="114">
        <f t="shared" si="5"/>
        <v>0</v>
      </c>
      <c r="F59" s="2"/>
      <c r="G59" s="105"/>
      <c r="H59" s="105"/>
      <c r="I59" s="105"/>
    </row>
    <row r="60" spans="1:9" s="3" customFormat="1">
      <c r="A60" s="150" t="s">
        <v>73</v>
      </c>
      <c r="B60" s="152" t="s">
        <v>71</v>
      </c>
      <c r="C60" s="153"/>
      <c r="D60" s="153"/>
      <c r="E60" s="114">
        <f t="shared" si="5"/>
        <v>0</v>
      </c>
      <c r="F60" s="2"/>
      <c r="G60" s="105"/>
      <c r="H60" s="105"/>
      <c r="I60" s="105"/>
    </row>
    <row r="61" spans="1:9" s="3" customFormat="1" ht="14.4">
      <c r="A61" s="112"/>
      <c r="B61" s="110" t="s">
        <v>32</v>
      </c>
      <c r="C61" s="125"/>
      <c r="D61" s="125"/>
      <c r="E61" s="114"/>
      <c r="F61" s="2"/>
      <c r="G61" s="105"/>
      <c r="H61" s="143"/>
      <c r="I61" s="142"/>
    </row>
    <row r="62" spans="1:9" s="3" customFormat="1" ht="14.4">
      <c r="A62" s="112" t="s">
        <v>33</v>
      </c>
      <c r="B62" s="154" t="s">
        <v>34</v>
      </c>
      <c r="C62" s="155"/>
      <c r="D62" s="155"/>
      <c r="E62" s="114">
        <f t="shared" si="5"/>
        <v>0</v>
      </c>
      <c r="F62" s="122" t="e">
        <f ca="1">C62/OFFSET(C62,4,0)</f>
        <v>#DIV/0!</v>
      </c>
      <c r="G62" s="122" t="e">
        <f t="shared" ref="G62:H62" ca="1" si="30">D62/OFFSET(D62,4,0)</f>
        <v>#DIV/0!</v>
      </c>
      <c r="H62" s="122" t="e">
        <f t="shared" ca="1" si="30"/>
        <v>#DIV/0!</v>
      </c>
      <c r="I62" s="145"/>
    </row>
    <row r="63" spans="1:9" s="3" customFormat="1">
      <c r="A63" s="112" t="s">
        <v>35</v>
      </c>
      <c r="B63" s="154" t="s">
        <v>36</v>
      </c>
      <c r="C63" s="155"/>
      <c r="D63" s="155"/>
      <c r="E63" s="114">
        <f t="shared" si="5"/>
        <v>0</v>
      </c>
      <c r="F63" s="122" t="e">
        <f ca="1">C63/OFFSET(C63,3,0)</f>
        <v>#DIV/0!</v>
      </c>
      <c r="G63" s="122" t="e">
        <f t="shared" ref="G63:H63" ca="1" si="31">D63/OFFSET(D63,3,0)</f>
        <v>#DIV/0!</v>
      </c>
      <c r="H63" s="122" t="e">
        <f t="shared" ca="1" si="31"/>
        <v>#DIV/0!</v>
      </c>
      <c r="I63" s="105"/>
    </row>
    <row r="64" spans="1:9" s="3" customFormat="1">
      <c r="A64" s="112" t="s">
        <v>37</v>
      </c>
      <c r="B64" s="154" t="s">
        <v>38</v>
      </c>
      <c r="C64" s="155"/>
      <c r="D64" s="155"/>
      <c r="E64" s="114">
        <f t="shared" si="5"/>
        <v>0</v>
      </c>
      <c r="F64" s="122" t="e">
        <f ca="1">C64/OFFSET(C64,2,0)</f>
        <v>#DIV/0!</v>
      </c>
      <c r="G64" s="122" t="e">
        <f t="shared" ref="G64:H64" ca="1" si="32">D64/OFFSET(D64,2,0)</f>
        <v>#DIV/0!</v>
      </c>
      <c r="H64" s="122" t="e">
        <f t="shared" ca="1" si="32"/>
        <v>#DIV/0!</v>
      </c>
    </row>
    <row r="65" spans="1:9" s="3" customFormat="1">
      <c r="A65" s="112" t="s">
        <v>39</v>
      </c>
      <c r="B65" s="154" t="s">
        <v>40</v>
      </c>
      <c r="C65" s="155"/>
      <c r="D65" s="155"/>
      <c r="E65" s="114">
        <f t="shared" si="5"/>
        <v>0</v>
      </c>
      <c r="F65" s="122" t="e">
        <f ca="1">C65/OFFSET(C65,1,0)</f>
        <v>#DIV/0!</v>
      </c>
      <c r="G65" s="122" t="e">
        <f t="shared" ref="G65:H65" ca="1" si="33">D65/OFFSET(D65,1,0)</f>
        <v>#DIV/0!</v>
      </c>
      <c r="H65" s="127" t="e">
        <f t="shared" ca="1" si="33"/>
        <v>#DIV/0!</v>
      </c>
    </row>
    <row r="66" spans="1:9" s="3" customFormat="1">
      <c r="A66" s="112" t="s">
        <v>41</v>
      </c>
      <c r="B66" s="129" t="s">
        <v>55</v>
      </c>
      <c r="C66" s="111">
        <f>SUM(C62:C65)</f>
        <v>0</v>
      </c>
      <c r="D66" s="111">
        <f>SUM(D62:D65)</f>
        <v>0</v>
      </c>
      <c r="E66" s="114">
        <f t="shared" si="5"/>
        <v>0</v>
      </c>
      <c r="F66" s="122" t="e">
        <f>C66/C33</f>
        <v>#DIV/0!</v>
      </c>
      <c r="G66" s="122" t="e">
        <f t="shared" ref="G66:H66" si="34">D66/D33</f>
        <v>#DIV/0!</v>
      </c>
      <c r="H66" s="122" t="e">
        <f t="shared" si="34"/>
        <v>#DIV/0!</v>
      </c>
    </row>
    <row r="67" spans="1:9" s="3" customFormat="1">
      <c r="A67" s="130" t="s">
        <v>42</v>
      </c>
      <c r="B67" s="131" t="s">
        <v>21</v>
      </c>
      <c r="C67" s="132"/>
      <c r="D67" s="132"/>
      <c r="E67" s="114">
        <f t="shared" si="5"/>
        <v>0</v>
      </c>
      <c r="F67" s="2"/>
      <c r="G67" s="105"/>
      <c r="H67" s="105"/>
    </row>
    <row r="68" spans="1:9" s="3" customFormat="1" ht="14.4">
      <c r="A68" s="112" t="s">
        <v>43</v>
      </c>
      <c r="B68" s="110" t="s">
        <v>44</v>
      </c>
      <c r="C68" s="111">
        <f>C66-C67</f>
        <v>0</v>
      </c>
      <c r="D68" s="111">
        <f>D66-D67</f>
        <v>0</v>
      </c>
      <c r="E68" s="114">
        <f t="shared" si="5"/>
        <v>0</v>
      </c>
      <c r="F68" s="2"/>
      <c r="G68" s="144"/>
      <c r="H68" s="156"/>
    </row>
    <row r="69" spans="1:9" s="3" customFormat="1">
      <c r="A69" s="112"/>
      <c r="B69" s="110"/>
      <c r="C69" s="125"/>
      <c r="D69" s="125"/>
      <c r="E69" s="114"/>
      <c r="F69" s="2"/>
      <c r="G69" s="105"/>
      <c r="H69" s="105"/>
    </row>
    <row r="70" spans="1:9" s="3" customFormat="1" ht="14.4">
      <c r="A70" s="112" t="s">
        <v>45</v>
      </c>
      <c r="B70" s="110" t="s">
        <v>46</v>
      </c>
      <c r="C70" s="124">
        <f>C43+C50+C57+C59+C60+C68</f>
        <v>0</v>
      </c>
      <c r="D70" s="124">
        <f>D43+D50+D57+D59+D60+D68</f>
        <v>0</v>
      </c>
      <c r="E70" s="114">
        <f t="shared" si="5"/>
        <v>0</v>
      </c>
      <c r="F70" s="2"/>
      <c r="G70" s="157"/>
      <c r="H70" s="145"/>
    </row>
    <row r="71" spans="1:9" s="3" customFormat="1">
      <c r="A71" s="112"/>
      <c r="B71" s="158"/>
      <c r="C71" s="125"/>
      <c r="D71" s="125"/>
      <c r="E71" s="114"/>
      <c r="F71" s="2"/>
      <c r="G71" s="105"/>
      <c r="H71" s="105"/>
    </row>
    <row r="72" spans="1:9" s="3" customFormat="1" ht="14.4">
      <c r="A72" s="112" t="s">
        <v>47</v>
      </c>
      <c r="B72" s="110" t="s">
        <v>48</v>
      </c>
      <c r="C72" s="111"/>
      <c r="D72" s="111"/>
      <c r="E72" s="114">
        <f t="shared" si="5"/>
        <v>0</v>
      </c>
      <c r="F72" s="101"/>
      <c r="G72" s="159"/>
      <c r="H72" s="160"/>
    </row>
    <row r="73" spans="1:9" s="3" customFormat="1">
      <c r="A73" s="112"/>
      <c r="B73" s="158"/>
      <c r="C73" s="125"/>
      <c r="D73" s="125"/>
      <c r="E73" s="114"/>
      <c r="F73" s="2"/>
      <c r="G73" s="105"/>
      <c r="H73" s="105"/>
      <c r="I73" s="105"/>
    </row>
    <row r="74" spans="1:9" s="3" customFormat="1">
      <c r="A74" s="112" t="s">
        <v>49</v>
      </c>
      <c r="B74" s="110" t="s">
        <v>50</v>
      </c>
      <c r="C74" s="114">
        <f>C70+C72</f>
        <v>0</v>
      </c>
      <c r="D74" s="114">
        <f>D70+D72</f>
        <v>0</v>
      </c>
      <c r="E74" s="114">
        <f>D74+C74</f>
        <v>0</v>
      </c>
      <c r="F74" s="2"/>
      <c r="G74" s="105"/>
      <c r="H74" s="105"/>
      <c r="I74" s="105"/>
    </row>
    <row r="75" spans="1:9" s="3" customFormat="1">
      <c r="A75" s="112"/>
      <c r="B75" s="110" t="s">
        <v>93</v>
      </c>
      <c r="C75" s="125"/>
      <c r="D75" s="125"/>
      <c r="E75" s="114">
        <f>D75+C75</f>
        <v>0</v>
      </c>
      <c r="F75" s="2"/>
      <c r="G75" s="105"/>
      <c r="H75" s="105"/>
      <c r="I75" s="105"/>
    </row>
    <row r="76" spans="1:9" s="3" customFormat="1" ht="13.8" thickBot="1">
      <c r="A76" s="161" t="s">
        <v>51</v>
      </c>
      <c r="B76" s="162" t="s">
        <v>64</v>
      </c>
      <c r="C76" s="163"/>
      <c r="D76" s="163"/>
      <c r="E76" s="114">
        <f>D76+C76</f>
        <v>0</v>
      </c>
      <c r="F76" s="2"/>
      <c r="G76" s="105"/>
      <c r="H76" s="105"/>
      <c r="I76" s="105"/>
    </row>
    <row r="77" spans="1:9" s="3" customFormat="1" ht="30.75" customHeight="1">
      <c r="A77" s="260" t="s">
        <v>56</v>
      </c>
      <c r="B77" s="261"/>
      <c r="C77" s="164">
        <f>C6+C33-C67-C74</f>
        <v>0</v>
      </c>
      <c r="D77" s="164">
        <f>D6+D33-D67-D74</f>
        <v>0</v>
      </c>
      <c r="E77" s="165">
        <f>(E6+E33)-(E67+E74)</f>
        <v>0</v>
      </c>
      <c r="F77" s="2"/>
      <c r="G77" s="105"/>
      <c r="H77" s="105"/>
      <c r="I77" s="105"/>
    </row>
    <row r="78" spans="1:9" s="3" customFormat="1" ht="16.2" customHeight="1">
      <c r="A78" s="166"/>
      <c r="B78" s="87" t="s">
        <v>67</v>
      </c>
      <c r="C78" s="167" t="e">
        <f>(C43+C57+C59+C60+C50)/(C43+C57+C59+C68+C60+C50)</f>
        <v>#DIV/0!</v>
      </c>
      <c r="D78" s="167" t="e">
        <f t="shared" ref="D78:E78" si="35">(D43+D57+D59+D60+D50)/(D43+D57+D59+D68+D60+D50)</f>
        <v>#DIV/0!</v>
      </c>
      <c r="E78" s="167" t="e">
        <f t="shared" si="35"/>
        <v>#DIV/0!</v>
      </c>
      <c r="F78" s="168"/>
      <c r="G78" s="105"/>
      <c r="H78" s="105"/>
      <c r="I78" s="105"/>
    </row>
    <row r="79" spans="1:9" s="3" customFormat="1" ht="16.2" customHeight="1">
      <c r="A79" s="166"/>
      <c r="B79" s="87" t="s">
        <v>68</v>
      </c>
      <c r="C79" s="167" t="e">
        <f>(C43+C57+C59+C60+C50)/(C43+C57+C59+C68+C72+C67+C60+C50)</f>
        <v>#DIV/0!</v>
      </c>
      <c r="D79" s="167" t="e">
        <f t="shared" ref="D79:E79" si="36">(D43+D57+D59+D60+D50)/(D43+D57+D59+D68+D72+D67+D60+D50)</f>
        <v>#DIV/0!</v>
      </c>
      <c r="E79" s="167" t="e">
        <f t="shared" si="36"/>
        <v>#DIV/0!</v>
      </c>
      <c r="F79" s="2"/>
      <c r="G79" s="105"/>
      <c r="H79" s="105"/>
      <c r="I79" s="105"/>
    </row>
    <row r="80" spans="1:9" ht="16.2" customHeight="1">
      <c r="A80" s="166"/>
      <c r="B80" s="87" t="s">
        <v>70</v>
      </c>
      <c r="C80" s="167" t="e">
        <f>C59/C35</f>
        <v>#DIV/0!</v>
      </c>
      <c r="D80" s="167" t="e">
        <f t="shared" ref="D80:E80" si="37">D59/D35</f>
        <v>#DIV/0!</v>
      </c>
      <c r="E80" s="167" t="e">
        <f t="shared" si="37"/>
        <v>#DIV/0!</v>
      </c>
    </row>
    <row r="81" spans="1:11" ht="16.2" customHeight="1">
      <c r="A81" s="166"/>
      <c r="B81" s="87" t="s">
        <v>69</v>
      </c>
      <c r="C81" s="167" t="e">
        <f>D66/E66</f>
        <v>#DIV/0!</v>
      </c>
      <c r="D81" s="167"/>
      <c r="E81" s="167"/>
    </row>
    <row r="82" spans="1:11" ht="16.2" customHeight="1">
      <c r="A82" s="166"/>
      <c r="B82" s="87" t="s">
        <v>88</v>
      </c>
      <c r="C82" s="169" t="e">
        <f>C20/C35</f>
        <v>#DIV/0!</v>
      </c>
      <c r="D82" s="169" t="e">
        <f t="shared" ref="D82:E82" si="38">D20/D35</f>
        <v>#DIV/0!</v>
      </c>
      <c r="E82" s="169" t="e">
        <f t="shared" si="38"/>
        <v>#DIV/0!</v>
      </c>
    </row>
    <row r="83" spans="1:11" ht="16.2" customHeight="1">
      <c r="A83" s="166"/>
      <c r="B83" s="87" t="s">
        <v>94</v>
      </c>
      <c r="C83" s="169" t="e">
        <f>(C43+C50+C57+C59+C60)/(C6+C33)</f>
        <v>#DIV/0!</v>
      </c>
      <c r="D83" s="169" t="e">
        <f t="shared" ref="D83:E83" si="39">(D43+D50+D57+D59+D60)/(D6+D33)</f>
        <v>#DIV/0!</v>
      </c>
      <c r="E83" s="169" t="e">
        <f t="shared" si="39"/>
        <v>#DIV/0!</v>
      </c>
    </row>
    <row r="84" spans="1:11" ht="82.2" customHeight="1">
      <c r="A84" s="262" t="s">
        <v>57</v>
      </c>
      <c r="B84" s="263"/>
      <c r="C84" s="263"/>
      <c r="D84" s="263"/>
      <c r="E84" s="263"/>
    </row>
    <row r="85" spans="1:11">
      <c r="A85" s="170"/>
    </row>
    <row r="86" spans="1:11" s="172" customFormat="1" ht="19.5" customHeight="1">
      <c r="A86" s="171" t="s">
        <v>62</v>
      </c>
      <c r="B86" s="93"/>
      <c r="F86" s="2"/>
      <c r="G86" s="105"/>
      <c r="H86" s="105"/>
      <c r="I86" s="105"/>
      <c r="J86" s="5"/>
      <c r="K86" s="5"/>
    </row>
    <row r="87" spans="1:11" s="172" customFormat="1" ht="19.5" customHeight="1">
      <c r="A87" s="171"/>
      <c r="B87" s="93"/>
      <c r="F87" s="2"/>
      <c r="G87" s="105"/>
      <c r="H87" s="105"/>
      <c r="I87" s="105"/>
      <c r="J87" s="5"/>
      <c r="K87" s="5"/>
    </row>
    <row r="88" spans="1:11" s="172" customFormat="1" ht="19.5" customHeight="1">
      <c r="A88" s="171"/>
      <c r="B88" s="93"/>
      <c r="F88" s="2"/>
      <c r="G88" s="105"/>
      <c r="H88" s="105"/>
      <c r="I88" s="105"/>
      <c r="J88" s="5"/>
      <c r="K88" s="5"/>
    </row>
    <row r="89" spans="1:11" s="172" customFormat="1" ht="19.5" customHeight="1">
      <c r="A89" s="171"/>
      <c r="B89" s="93"/>
      <c r="F89" s="2"/>
      <c r="G89" s="105"/>
      <c r="H89" s="105"/>
      <c r="I89" s="105"/>
      <c r="J89" s="5"/>
      <c r="K89" s="5"/>
    </row>
    <row r="90" spans="1:11" s="172" customFormat="1" ht="19.5" customHeight="1">
      <c r="A90" s="171"/>
      <c r="B90" s="93"/>
      <c r="F90" s="2"/>
      <c r="G90" s="105"/>
      <c r="H90" s="105"/>
      <c r="I90" s="105"/>
      <c r="J90" s="5"/>
      <c r="K90" s="5"/>
    </row>
    <row r="91" spans="1:11" s="172" customFormat="1" ht="19.5" customHeight="1">
      <c r="A91" s="171"/>
      <c r="B91" s="93"/>
      <c r="F91" s="2"/>
      <c r="G91" s="105"/>
      <c r="H91" s="105"/>
      <c r="I91" s="105"/>
      <c r="J91" s="5"/>
      <c r="K91" s="5"/>
    </row>
    <row r="92" spans="1:11" s="172" customFormat="1" ht="19.5" customHeight="1">
      <c r="A92" s="171"/>
      <c r="B92" s="93"/>
      <c r="F92" s="2"/>
      <c r="G92" s="105"/>
      <c r="H92" s="105"/>
      <c r="I92" s="105"/>
      <c r="J92" s="5"/>
      <c r="K92" s="5"/>
    </row>
    <row r="93" spans="1:11" s="172" customFormat="1" ht="19.5" customHeight="1">
      <c r="A93" s="171"/>
      <c r="B93" s="1" t="s">
        <v>65</v>
      </c>
      <c r="C93" s="172" t="e">
        <f>(C74-C68)/C74</f>
        <v>#DIV/0!</v>
      </c>
      <c r="D93" s="1" t="s">
        <v>66</v>
      </c>
      <c r="E93" s="172" t="e">
        <f>(D74-D68)/D74</f>
        <v>#DIV/0!</v>
      </c>
      <c r="F93" s="2"/>
      <c r="G93" s="105"/>
      <c r="H93" s="105"/>
      <c r="I93" s="105"/>
      <c r="J93" s="5"/>
      <c r="K93" s="5"/>
    </row>
    <row r="94" spans="1:11" ht="68.25" customHeight="1">
      <c r="A94" s="264" t="s">
        <v>52</v>
      </c>
      <c r="B94" s="264"/>
      <c r="C94" s="264"/>
      <c r="D94" s="264"/>
      <c r="E94" s="264"/>
    </row>
    <row r="95" spans="1:11" ht="25.5" customHeight="1"/>
    <row r="96" spans="1:11" ht="18.75" customHeight="1">
      <c r="A96" s="173" t="s">
        <v>53</v>
      </c>
    </row>
  </sheetData>
  <mergeCells count="3">
    <mergeCell ref="A77:B77"/>
    <mergeCell ref="A84:E84"/>
    <mergeCell ref="A94:E94"/>
  </mergeCells>
  <pageMargins left="0.27" right="0.25" top="0.3" bottom="0.22" header="0.25" footer="0.18"/>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6"/>
  <sheetViews>
    <sheetView workbookViewId="0">
      <selection sqref="A1:XFD1048576"/>
    </sheetView>
  </sheetViews>
  <sheetFormatPr defaultRowHeight="13.2"/>
  <cols>
    <col min="1" max="1" width="3.33203125" style="56" customWidth="1"/>
    <col min="2" max="2" width="28.6640625" style="59" customWidth="1"/>
    <col min="3" max="5" width="8.88671875" style="56"/>
    <col min="6" max="6" width="7.88671875" style="2" customWidth="1"/>
    <col min="7" max="8" width="7.88671875" style="105" customWidth="1"/>
    <col min="9" max="9" width="8.109375" style="105" customWidth="1"/>
    <col min="10" max="10" width="3" style="3" customWidth="1"/>
    <col min="11" max="11" width="8.88671875" style="3"/>
    <col min="12" max="16384" width="8.88671875" style="56"/>
  </cols>
  <sheetData>
    <row r="1" spans="1:9" s="3" customFormat="1">
      <c r="A1" s="56"/>
      <c r="B1" s="98" t="s">
        <v>103</v>
      </c>
      <c r="C1" s="98" t="s">
        <v>103</v>
      </c>
      <c r="D1" s="56"/>
      <c r="E1" s="56"/>
      <c r="F1" s="2" t="s">
        <v>90</v>
      </c>
      <c r="G1" s="99"/>
      <c r="H1" s="100"/>
      <c r="I1" s="100"/>
    </row>
    <row r="2" spans="1:9" s="3" customFormat="1" ht="15.6">
      <c r="A2" s="56"/>
      <c r="B2" s="98" t="s">
        <v>104</v>
      </c>
      <c r="C2" s="56"/>
      <c r="D2" s="56"/>
      <c r="E2" s="56"/>
      <c r="F2" s="101" t="s">
        <v>92</v>
      </c>
      <c r="G2" s="102"/>
      <c r="H2" s="103"/>
      <c r="I2" s="103"/>
    </row>
    <row r="3" spans="1:9" s="3" customFormat="1" ht="13.8" thickBot="1">
      <c r="A3" s="104"/>
      <c r="B3" s="59"/>
      <c r="C3" s="56"/>
      <c r="D3" s="56"/>
      <c r="E3" s="56"/>
      <c r="F3" s="2"/>
      <c r="G3" s="105"/>
      <c r="H3" s="105"/>
      <c r="I3" s="105"/>
    </row>
    <row r="4" spans="1:9" s="3" customFormat="1">
      <c r="A4" s="106"/>
      <c r="B4" s="64"/>
      <c r="C4" s="107" t="s">
        <v>0</v>
      </c>
      <c r="D4" s="107" t="s">
        <v>1</v>
      </c>
      <c r="E4" s="108" t="s">
        <v>2</v>
      </c>
      <c r="F4" s="2"/>
      <c r="G4" s="105"/>
      <c r="H4" s="105"/>
      <c r="I4" s="105"/>
    </row>
    <row r="5" spans="1:9" s="3" customFormat="1">
      <c r="A5" s="109"/>
      <c r="B5" s="110"/>
      <c r="C5" s="111"/>
      <c r="D5" s="111"/>
      <c r="E5" s="111"/>
      <c r="F5" s="4"/>
      <c r="G5" s="105"/>
      <c r="H5" s="105"/>
      <c r="I5" s="105"/>
    </row>
    <row r="6" spans="1:9" s="3" customFormat="1" ht="15.6">
      <c r="A6" s="112" t="s">
        <v>3</v>
      </c>
      <c r="B6" s="110" t="s">
        <v>63</v>
      </c>
      <c r="C6" s="189">
        <v>149</v>
      </c>
      <c r="D6" s="189">
        <v>255</v>
      </c>
      <c r="E6" s="114">
        <f>D6+C6</f>
        <v>404</v>
      </c>
      <c r="F6" s="101"/>
      <c r="G6" s="115"/>
      <c r="H6" s="103"/>
      <c r="I6" s="103"/>
    </row>
    <row r="7" spans="1:9" s="3" customFormat="1" ht="15.6">
      <c r="A7" s="112"/>
      <c r="B7" s="110"/>
      <c r="C7" s="116"/>
      <c r="D7" s="116"/>
      <c r="E7" s="114"/>
      <c r="F7" s="101"/>
      <c r="G7" s="115"/>
      <c r="H7" s="115"/>
      <c r="I7" s="103"/>
    </row>
    <row r="8" spans="1:9" s="3" customFormat="1" ht="15.6">
      <c r="A8" s="112"/>
      <c r="B8" s="110" t="s">
        <v>4</v>
      </c>
      <c r="C8" s="116"/>
      <c r="D8" s="116"/>
      <c r="E8" s="114"/>
      <c r="F8" s="101"/>
      <c r="G8" s="115"/>
      <c r="H8" s="103"/>
      <c r="I8" s="115"/>
    </row>
    <row r="9" spans="1:9" s="3" customFormat="1" ht="15.6">
      <c r="A9" s="112"/>
      <c r="B9" s="117" t="s">
        <v>5</v>
      </c>
      <c r="C9" s="118"/>
      <c r="D9" s="118"/>
      <c r="E9" s="114"/>
      <c r="F9" s="2"/>
      <c r="G9" s="115"/>
      <c r="H9" s="119"/>
      <c r="I9" s="103"/>
    </row>
    <row r="10" spans="1:9" s="3" customFormat="1" ht="15.6">
      <c r="A10" s="112"/>
      <c r="B10" s="120" t="s">
        <v>6</v>
      </c>
      <c r="C10" s="121">
        <v>2009</v>
      </c>
      <c r="D10" s="121">
        <v>2082</v>
      </c>
      <c r="E10" s="114">
        <f>D10+C10</f>
        <v>4091</v>
      </c>
      <c r="F10" s="122">
        <f ca="1">C10/OFFSET(C10,4,0)</f>
        <v>1</v>
      </c>
      <c r="G10" s="122">
        <f t="shared" ref="G10:H10" ca="1" si="0">D10/OFFSET(D10,4,0)</f>
        <v>1</v>
      </c>
      <c r="H10" s="122">
        <f t="shared" ca="1" si="0"/>
        <v>1</v>
      </c>
      <c r="I10" s="103"/>
    </row>
    <row r="11" spans="1:9" s="3" customFormat="1">
      <c r="A11" s="112"/>
      <c r="B11" s="120" t="s">
        <v>7</v>
      </c>
      <c r="C11" s="121"/>
      <c r="D11" s="121"/>
      <c r="E11" s="114">
        <f t="shared" ref="E11:E14" si="1">D11+C11</f>
        <v>0</v>
      </c>
      <c r="F11" s="122">
        <f ca="1">C11/OFFSET(C11,3,0)</f>
        <v>0</v>
      </c>
      <c r="G11" s="122">
        <f t="shared" ref="G11:H11" ca="1" si="2">D11/OFFSET(D11,3,0)</f>
        <v>0</v>
      </c>
      <c r="H11" s="122">
        <f t="shared" ca="1" si="2"/>
        <v>0</v>
      </c>
      <c r="I11" s="105"/>
    </row>
    <row r="12" spans="1:9" s="3" customFormat="1">
      <c r="A12" s="112"/>
      <c r="B12" s="120" t="s">
        <v>8</v>
      </c>
      <c r="C12" s="121"/>
      <c r="D12" s="121"/>
      <c r="E12" s="114">
        <f t="shared" si="1"/>
        <v>0</v>
      </c>
      <c r="F12" s="122">
        <f ca="1">C12/OFFSET(C12,2,0)</f>
        <v>0</v>
      </c>
      <c r="G12" s="122">
        <f t="shared" ref="G12:H12" ca="1" si="3">D12/OFFSET(D12,2,0)</f>
        <v>0</v>
      </c>
      <c r="H12" s="122">
        <f t="shared" ca="1" si="3"/>
        <v>0</v>
      </c>
      <c r="I12" s="105"/>
    </row>
    <row r="13" spans="1:9" s="3" customFormat="1">
      <c r="A13" s="112"/>
      <c r="B13" s="120" t="s">
        <v>9</v>
      </c>
      <c r="C13" s="121"/>
      <c r="D13" s="121"/>
      <c r="E13" s="114">
        <f t="shared" si="1"/>
        <v>0</v>
      </c>
      <c r="F13" s="122">
        <f ca="1">C13/OFFSET(C13,1,0)</f>
        <v>0</v>
      </c>
      <c r="G13" s="122">
        <f t="shared" ref="G13:H13" ca="1" si="4">D13/OFFSET(D13,1,0)</f>
        <v>0</v>
      </c>
      <c r="H13" s="122">
        <f t="shared" ca="1" si="4"/>
        <v>0</v>
      </c>
      <c r="I13" s="105"/>
    </row>
    <row r="14" spans="1:9" s="3" customFormat="1">
      <c r="A14" s="112" t="s">
        <v>10</v>
      </c>
      <c r="B14" s="123" t="s">
        <v>11</v>
      </c>
      <c r="C14" s="124">
        <f>SUM(C10:C13)</f>
        <v>2009</v>
      </c>
      <c r="D14" s="124">
        <f>SUM(D10:D13)</f>
        <v>2082</v>
      </c>
      <c r="E14" s="114">
        <f t="shared" si="1"/>
        <v>4091</v>
      </c>
      <c r="F14" s="122"/>
      <c r="G14" s="122"/>
      <c r="H14" s="122"/>
      <c r="I14" s="105"/>
    </row>
    <row r="15" spans="1:9" s="3" customFormat="1">
      <c r="A15" s="112"/>
      <c r="B15" s="117" t="s">
        <v>58</v>
      </c>
      <c r="C15" s="125"/>
      <c r="D15" s="125"/>
      <c r="E15" s="114"/>
      <c r="F15" s="2"/>
      <c r="G15" s="105"/>
      <c r="H15" s="105"/>
      <c r="I15" s="105"/>
    </row>
    <row r="16" spans="1:9" s="3" customFormat="1">
      <c r="A16" s="112"/>
      <c r="B16" s="120" t="s">
        <v>6</v>
      </c>
      <c r="C16" s="125"/>
      <c r="D16" s="125"/>
      <c r="E16" s="114">
        <f t="shared" ref="E16:E72" si="5">D16+C16</f>
        <v>0</v>
      </c>
      <c r="F16" s="122" t="e">
        <f ca="1">C16/OFFSET(C16,4,0)</f>
        <v>#DIV/0!</v>
      </c>
      <c r="G16" s="122" t="e">
        <f t="shared" ref="G16:H16" ca="1" si="6">D16/OFFSET(D16,4,0)</f>
        <v>#DIV/0!</v>
      </c>
      <c r="H16" s="122" t="e">
        <f t="shared" ca="1" si="6"/>
        <v>#DIV/0!</v>
      </c>
      <c r="I16" s="105"/>
    </row>
    <row r="17" spans="1:9" s="3" customFormat="1">
      <c r="A17" s="112"/>
      <c r="B17" s="120" t="s">
        <v>7</v>
      </c>
      <c r="C17" s="125"/>
      <c r="D17" s="125"/>
      <c r="E17" s="114">
        <f t="shared" si="5"/>
        <v>0</v>
      </c>
      <c r="F17" s="122" t="e">
        <f ca="1">C17/OFFSET(C17,3,0)</f>
        <v>#DIV/0!</v>
      </c>
      <c r="G17" s="122" t="e">
        <f t="shared" ref="G17:H17" ca="1" si="7">D17/OFFSET(D17,3,0)</f>
        <v>#DIV/0!</v>
      </c>
      <c r="H17" s="122" t="e">
        <f t="shared" ca="1" si="7"/>
        <v>#DIV/0!</v>
      </c>
      <c r="I17" s="105"/>
    </row>
    <row r="18" spans="1:9" s="3" customFormat="1" ht="15.6">
      <c r="A18" s="112"/>
      <c r="B18" s="120" t="s">
        <v>8</v>
      </c>
      <c r="C18" s="125"/>
      <c r="D18" s="125"/>
      <c r="E18" s="114">
        <f t="shared" si="5"/>
        <v>0</v>
      </c>
      <c r="F18" s="122" t="e">
        <f ca="1">C18/OFFSET(C18,2,0)</f>
        <v>#DIV/0!</v>
      </c>
      <c r="G18" s="122" t="e">
        <f t="shared" ref="G18:H18" ca="1" si="8">D18/OFFSET(D18,2,0)</f>
        <v>#DIV/0!</v>
      </c>
      <c r="H18" s="122" t="e">
        <f t="shared" ca="1" si="8"/>
        <v>#DIV/0!</v>
      </c>
      <c r="I18" s="126"/>
    </row>
    <row r="19" spans="1:9" s="3" customFormat="1">
      <c r="A19" s="112"/>
      <c r="B19" s="120" t="s">
        <v>9</v>
      </c>
      <c r="C19" s="125"/>
      <c r="D19" s="125"/>
      <c r="E19" s="114">
        <f t="shared" si="5"/>
        <v>0</v>
      </c>
      <c r="F19" s="122" t="e">
        <f ca="1">C19/OFFSET(C19,1,0)</f>
        <v>#DIV/0!</v>
      </c>
      <c r="G19" s="122" t="e">
        <f t="shared" ref="G19:H19" ca="1" si="9">D19/OFFSET(D19,1,0)</f>
        <v>#DIV/0!</v>
      </c>
      <c r="H19" s="127" t="e">
        <f t="shared" ca="1" si="9"/>
        <v>#DIV/0!</v>
      </c>
      <c r="I19" s="105"/>
    </row>
    <row r="20" spans="1:9" s="3" customFormat="1">
      <c r="A20" s="112" t="s">
        <v>12</v>
      </c>
      <c r="B20" s="123" t="s">
        <v>13</v>
      </c>
      <c r="C20" s="114">
        <f>SUM(C16:C19)</f>
        <v>0</v>
      </c>
      <c r="D20" s="114">
        <f>SUM(D16:D19)</f>
        <v>0</v>
      </c>
      <c r="E20" s="114">
        <f t="shared" si="5"/>
        <v>0</v>
      </c>
      <c r="F20" s="122"/>
      <c r="G20" s="122"/>
      <c r="H20" s="122"/>
      <c r="I20" s="105"/>
    </row>
    <row r="21" spans="1:9" s="3" customFormat="1">
      <c r="A21" s="112"/>
      <c r="B21" s="117" t="s">
        <v>59</v>
      </c>
      <c r="C21" s="125"/>
      <c r="D21" s="125"/>
      <c r="E21" s="114"/>
      <c r="F21" s="2"/>
      <c r="G21" s="105"/>
      <c r="H21" s="105"/>
      <c r="I21" s="105"/>
    </row>
    <row r="22" spans="1:9" s="3" customFormat="1" ht="15.6">
      <c r="A22" s="112"/>
      <c r="B22" s="120" t="s">
        <v>6</v>
      </c>
      <c r="C22" s="128"/>
      <c r="D22" s="128"/>
      <c r="E22" s="114">
        <f t="shared" si="5"/>
        <v>0</v>
      </c>
      <c r="F22" s="122" t="e">
        <f ca="1">C22/OFFSET(C22,4,0)</f>
        <v>#DIV/0!</v>
      </c>
      <c r="G22" s="122" t="e">
        <f t="shared" ref="G22:H22" ca="1" si="10">D22/OFFSET(D22,4,0)</f>
        <v>#DIV/0!</v>
      </c>
      <c r="H22" s="122" t="e">
        <f t="shared" ca="1" si="10"/>
        <v>#DIV/0!</v>
      </c>
      <c r="I22" s="126"/>
    </row>
    <row r="23" spans="1:9" s="3" customFormat="1">
      <c r="A23" s="112"/>
      <c r="B23" s="120" t="s">
        <v>7</v>
      </c>
      <c r="C23" s="128"/>
      <c r="D23" s="128"/>
      <c r="E23" s="114">
        <f t="shared" si="5"/>
        <v>0</v>
      </c>
      <c r="F23" s="122" t="e">
        <f ca="1">C23/OFFSET(C23,3,0)</f>
        <v>#DIV/0!</v>
      </c>
      <c r="G23" s="122" t="e">
        <f t="shared" ref="G23:H23" ca="1" si="11">D23/OFFSET(D23,3,0)</f>
        <v>#DIV/0!</v>
      </c>
      <c r="H23" s="122" t="e">
        <f t="shared" ca="1" si="11"/>
        <v>#DIV/0!</v>
      </c>
      <c r="I23" s="105"/>
    </row>
    <row r="24" spans="1:9" s="3" customFormat="1">
      <c r="A24" s="112"/>
      <c r="B24" s="120" t="s">
        <v>8</v>
      </c>
      <c r="C24" s="128"/>
      <c r="D24" s="128"/>
      <c r="E24" s="114">
        <f t="shared" si="5"/>
        <v>0</v>
      </c>
      <c r="F24" s="122" t="e">
        <f ca="1">C24/OFFSET(C24,2,0)</f>
        <v>#DIV/0!</v>
      </c>
      <c r="G24" s="122" t="e">
        <f t="shared" ref="G24:H24" ca="1" si="12">D24/OFFSET(D24,2,0)</f>
        <v>#DIV/0!</v>
      </c>
      <c r="H24" s="122" t="e">
        <f t="shared" ca="1" si="12"/>
        <v>#DIV/0!</v>
      </c>
      <c r="I24" s="105"/>
    </row>
    <row r="25" spans="1:9" s="3" customFormat="1">
      <c r="A25" s="112"/>
      <c r="B25" s="120" t="s">
        <v>9</v>
      </c>
      <c r="C25" s="128"/>
      <c r="D25" s="128"/>
      <c r="E25" s="114">
        <f t="shared" si="5"/>
        <v>0</v>
      </c>
      <c r="F25" s="122" t="e">
        <f ca="1">C25/OFFSET(C25,1,0)</f>
        <v>#DIV/0!</v>
      </c>
      <c r="G25" s="122" t="e">
        <f t="shared" ref="G25:H25" ca="1" si="13">D25/OFFSET(D25,1,0)</f>
        <v>#DIV/0!</v>
      </c>
      <c r="H25" s="127" t="e">
        <f t="shared" ca="1" si="13"/>
        <v>#DIV/0!</v>
      </c>
      <c r="I25" s="105"/>
    </row>
    <row r="26" spans="1:9" s="3" customFormat="1">
      <c r="A26" s="112" t="s">
        <v>14</v>
      </c>
      <c r="B26" s="123" t="s">
        <v>15</v>
      </c>
      <c r="C26" s="114">
        <f>SUM(C22:C25)</f>
        <v>0</v>
      </c>
      <c r="D26" s="114">
        <f>SUM(D22:D25)</f>
        <v>0</v>
      </c>
      <c r="E26" s="114">
        <f t="shared" si="5"/>
        <v>0</v>
      </c>
      <c r="F26" s="122"/>
      <c r="G26" s="122"/>
      <c r="H26" s="122"/>
      <c r="I26" s="105"/>
    </row>
    <row r="27" spans="1:9" s="3" customFormat="1">
      <c r="A27" s="112"/>
      <c r="B27" s="117" t="s">
        <v>16</v>
      </c>
      <c r="C27" s="125"/>
      <c r="D27" s="125"/>
      <c r="E27" s="114"/>
      <c r="F27" s="2"/>
      <c r="G27" s="105"/>
      <c r="H27" s="105"/>
      <c r="I27" s="105"/>
    </row>
    <row r="28" spans="1:9" s="3" customFormat="1">
      <c r="A28" s="112"/>
      <c r="B28" s="120" t="s">
        <v>6</v>
      </c>
      <c r="C28" s="125"/>
      <c r="D28" s="125"/>
      <c r="E28" s="114">
        <f t="shared" si="5"/>
        <v>0</v>
      </c>
      <c r="F28" s="122" t="e">
        <f ca="1">C28/OFFSET(C28,4,0)</f>
        <v>#DIV/0!</v>
      </c>
      <c r="G28" s="122" t="e">
        <f t="shared" ref="G28:H28" ca="1" si="14">D28/OFFSET(D28,4,0)</f>
        <v>#DIV/0!</v>
      </c>
      <c r="H28" s="122" t="e">
        <f t="shared" ca="1" si="14"/>
        <v>#DIV/0!</v>
      </c>
      <c r="I28" s="105"/>
    </row>
    <row r="29" spans="1:9" s="3" customFormat="1" ht="15.6">
      <c r="A29" s="112"/>
      <c r="B29" s="120" t="s">
        <v>7</v>
      </c>
      <c r="C29" s="125"/>
      <c r="D29" s="125"/>
      <c r="E29" s="114">
        <f t="shared" si="5"/>
        <v>0</v>
      </c>
      <c r="F29" s="122" t="e">
        <f ca="1">C29/OFFSET(C29,3,0)</f>
        <v>#DIV/0!</v>
      </c>
      <c r="G29" s="122" t="e">
        <f t="shared" ref="G29:H29" ca="1" si="15">D29/OFFSET(D29,3,0)</f>
        <v>#DIV/0!</v>
      </c>
      <c r="H29" s="122" t="e">
        <f t="shared" ca="1" si="15"/>
        <v>#DIV/0!</v>
      </c>
      <c r="I29" s="103"/>
    </row>
    <row r="30" spans="1:9" s="3" customFormat="1">
      <c r="A30" s="112"/>
      <c r="B30" s="120" t="s">
        <v>8</v>
      </c>
      <c r="C30" s="125"/>
      <c r="D30" s="125"/>
      <c r="E30" s="114">
        <f t="shared" si="5"/>
        <v>0</v>
      </c>
      <c r="F30" s="122" t="e">
        <f ca="1">C30/OFFSET(C30,2,0)</f>
        <v>#DIV/0!</v>
      </c>
      <c r="G30" s="122" t="e">
        <f t="shared" ref="G30:H30" ca="1" si="16">D30/OFFSET(D30,2,0)</f>
        <v>#DIV/0!</v>
      </c>
      <c r="H30" s="122" t="e">
        <f t="shared" ca="1" si="16"/>
        <v>#DIV/0!</v>
      </c>
      <c r="I30" s="105"/>
    </row>
    <row r="31" spans="1:9" s="3" customFormat="1" ht="15.6">
      <c r="A31" s="112"/>
      <c r="B31" s="120" t="s">
        <v>9</v>
      </c>
      <c r="C31" s="125"/>
      <c r="D31" s="125"/>
      <c r="E31" s="114">
        <f t="shared" si="5"/>
        <v>0</v>
      </c>
      <c r="F31" s="122" t="e">
        <f ca="1">C31/OFFSET(C31,1,0)</f>
        <v>#DIV/0!</v>
      </c>
      <c r="G31" s="122" t="e">
        <f t="shared" ref="G31:H31" ca="1" si="17">D31/OFFSET(D31,1,0)</f>
        <v>#DIV/0!</v>
      </c>
      <c r="H31" s="127" t="e">
        <f t="shared" ca="1" si="17"/>
        <v>#DIV/0!</v>
      </c>
      <c r="I31" s="103"/>
    </row>
    <row r="32" spans="1:9" s="3" customFormat="1">
      <c r="A32" s="112" t="s">
        <v>17</v>
      </c>
      <c r="B32" s="123" t="s">
        <v>18</v>
      </c>
      <c r="C32" s="114">
        <f>SUM(C28:C31)</f>
        <v>0</v>
      </c>
      <c r="D32" s="114">
        <f>SUM(D28:D31)</f>
        <v>0</v>
      </c>
      <c r="E32" s="114">
        <f t="shared" si="5"/>
        <v>0</v>
      </c>
      <c r="F32" s="2"/>
      <c r="G32" s="105"/>
      <c r="H32" s="105"/>
      <c r="I32" s="105"/>
    </row>
    <row r="33" spans="1:9" s="3" customFormat="1">
      <c r="A33" s="112" t="s">
        <v>19</v>
      </c>
      <c r="B33" s="129" t="s">
        <v>54</v>
      </c>
      <c r="C33" s="111">
        <f>C14+C20+C26+C32</f>
        <v>2009</v>
      </c>
      <c r="D33" s="111">
        <f>D14+D20+D26+D32</f>
        <v>2082</v>
      </c>
      <c r="E33" s="114">
        <f t="shared" si="5"/>
        <v>4091</v>
      </c>
      <c r="F33" s="101"/>
      <c r="G33" s="105"/>
      <c r="H33" s="105"/>
      <c r="I33" s="105"/>
    </row>
    <row r="34" spans="1:9" s="3" customFormat="1" ht="15.6">
      <c r="A34" s="130" t="s">
        <v>20</v>
      </c>
      <c r="B34" s="131" t="s">
        <v>21</v>
      </c>
      <c r="C34" s="132"/>
      <c r="D34" s="132"/>
      <c r="E34" s="114">
        <f t="shared" si="5"/>
        <v>0</v>
      </c>
      <c r="F34" s="101"/>
      <c r="G34" s="115"/>
      <c r="H34" s="133"/>
      <c r="I34" s="115"/>
    </row>
    <row r="35" spans="1:9" s="3" customFormat="1" ht="15.6">
      <c r="A35" s="112" t="s">
        <v>22</v>
      </c>
      <c r="B35" s="110" t="s">
        <v>23</v>
      </c>
      <c r="C35" s="111">
        <f>C33-C34</f>
        <v>2009</v>
      </c>
      <c r="D35" s="111">
        <f>D33-D34</f>
        <v>2082</v>
      </c>
      <c r="E35" s="114">
        <f t="shared" si="5"/>
        <v>4091</v>
      </c>
      <c r="F35" s="101"/>
      <c r="G35" s="134"/>
      <c r="H35" s="135"/>
      <c r="I35" s="134"/>
    </row>
    <row r="36" spans="1:9" s="3" customFormat="1" ht="16.2" thickBot="1">
      <c r="A36" s="136"/>
      <c r="B36" s="137"/>
      <c r="C36" s="125"/>
      <c r="D36" s="125"/>
      <c r="E36" s="114"/>
      <c r="F36" s="101"/>
      <c r="G36" s="126"/>
      <c r="H36" s="103"/>
      <c r="I36" s="115"/>
    </row>
    <row r="37" spans="1:9" s="3" customFormat="1" ht="13.8" thickTop="1">
      <c r="A37" s="138"/>
      <c r="B37" s="139"/>
      <c r="C37" s="125"/>
      <c r="D37" s="125"/>
      <c r="E37" s="114"/>
      <c r="F37" s="2"/>
      <c r="G37" s="105"/>
      <c r="H37" s="105"/>
      <c r="I37" s="105"/>
    </row>
    <row r="38" spans="1:9" s="3" customFormat="1" ht="15.6">
      <c r="A38" s="112"/>
      <c r="B38" s="110" t="s">
        <v>24</v>
      </c>
      <c r="C38" s="125"/>
      <c r="D38" s="125"/>
      <c r="E38" s="114"/>
      <c r="F38" s="101"/>
      <c r="G38" s="103"/>
      <c r="H38" s="115"/>
      <c r="I38" s="115"/>
    </row>
    <row r="39" spans="1:9" s="3" customFormat="1">
      <c r="A39" s="112"/>
      <c r="B39" s="120" t="s">
        <v>6</v>
      </c>
      <c r="C39" s="140">
        <v>1453</v>
      </c>
      <c r="D39" s="140">
        <v>962</v>
      </c>
      <c r="E39" s="114">
        <f t="shared" si="5"/>
        <v>2415</v>
      </c>
      <c r="F39" s="122">
        <f ca="1">C39/OFFSET(C39,4,0)</f>
        <v>1</v>
      </c>
      <c r="G39" s="122">
        <f t="shared" ref="G39:H39" ca="1" si="18">D39/OFFSET(D39,4,0)</f>
        <v>1</v>
      </c>
      <c r="H39" s="122">
        <f t="shared" ca="1" si="18"/>
        <v>1</v>
      </c>
      <c r="I39" s="105"/>
    </row>
    <row r="40" spans="1:9" s="3" customFormat="1">
      <c r="A40" s="112"/>
      <c r="B40" s="120" t="s">
        <v>7</v>
      </c>
      <c r="C40" s="140"/>
      <c r="D40" s="140"/>
      <c r="E40" s="114">
        <f t="shared" si="5"/>
        <v>0</v>
      </c>
      <c r="F40" s="122">
        <f ca="1">C40/OFFSET(C40,3,0)</f>
        <v>0</v>
      </c>
      <c r="G40" s="122">
        <f t="shared" ref="G40:H40" ca="1" si="19">D40/OFFSET(D40,3,0)</f>
        <v>0</v>
      </c>
      <c r="H40" s="122">
        <f t="shared" ca="1" si="19"/>
        <v>0</v>
      </c>
      <c r="I40" s="105"/>
    </row>
    <row r="41" spans="1:9" s="3" customFormat="1">
      <c r="A41" s="112"/>
      <c r="B41" s="120" t="s">
        <v>8</v>
      </c>
      <c r="C41" s="140"/>
      <c r="D41" s="140"/>
      <c r="E41" s="114">
        <f t="shared" si="5"/>
        <v>0</v>
      </c>
      <c r="F41" s="122">
        <f ca="1">C41/OFFSET(C41,2,0)</f>
        <v>0</v>
      </c>
      <c r="G41" s="122">
        <f t="shared" ref="G41:H41" ca="1" si="20">D41/OFFSET(D41,2,0)</f>
        <v>0</v>
      </c>
      <c r="H41" s="122">
        <f t="shared" ca="1" si="20"/>
        <v>0</v>
      </c>
      <c r="I41" s="105"/>
    </row>
    <row r="42" spans="1:9" s="3" customFormat="1">
      <c r="A42" s="112"/>
      <c r="B42" s="120" t="s">
        <v>9</v>
      </c>
      <c r="C42" s="140"/>
      <c r="D42" s="140"/>
      <c r="E42" s="114">
        <f t="shared" si="5"/>
        <v>0</v>
      </c>
      <c r="F42" s="122">
        <f ca="1">C42/OFFSET(C42,1,0)</f>
        <v>0</v>
      </c>
      <c r="G42" s="122">
        <f t="shared" ref="G42:H42" ca="1" si="21">D42/OFFSET(D42,1,0)</f>
        <v>0</v>
      </c>
      <c r="H42" s="127">
        <f t="shared" ca="1" si="21"/>
        <v>0</v>
      </c>
      <c r="I42" s="105"/>
    </row>
    <row r="43" spans="1:9" s="3" customFormat="1">
      <c r="A43" s="112" t="s">
        <v>25</v>
      </c>
      <c r="B43" s="123" t="s">
        <v>26</v>
      </c>
      <c r="C43" s="111">
        <f>SUM(C39:C42)</f>
        <v>1453</v>
      </c>
      <c r="D43" s="111">
        <f>SUM(D39:D42)</f>
        <v>962</v>
      </c>
      <c r="E43" s="114">
        <f t="shared" si="5"/>
        <v>2415</v>
      </c>
      <c r="F43" s="122"/>
      <c r="G43" s="122"/>
      <c r="H43" s="122"/>
      <c r="I43" s="105"/>
    </row>
    <row r="44" spans="1:9" s="3" customFormat="1">
      <c r="A44" s="112"/>
      <c r="B44" s="110"/>
      <c r="C44" s="125"/>
      <c r="D44" s="125"/>
      <c r="E44" s="114"/>
      <c r="F44" s="2"/>
      <c r="G44" s="105"/>
      <c r="H44" s="105"/>
      <c r="I44" s="105"/>
    </row>
    <row r="45" spans="1:9" s="3" customFormat="1">
      <c r="A45" s="112"/>
      <c r="B45" s="110" t="s">
        <v>60</v>
      </c>
      <c r="C45" s="125"/>
      <c r="D45" s="125"/>
      <c r="E45" s="114"/>
      <c r="F45" s="2"/>
      <c r="G45" s="105"/>
      <c r="H45" s="105"/>
      <c r="I45" s="105"/>
    </row>
    <row r="46" spans="1:9" s="3" customFormat="1">
      <c r="A46" s="112"/>
      <c r="B46" s="120" t="s">
        <v>6</v>
      </c>
      <c r="C46" s="141">
        <v>107</v>
      </c>
      <c r="D46" s="141">
        <v>478</v>
      </c>
      <c r="E46" s="114">
        <f t="shared" si="5"/>
        <v>585</v>
      </c>
      <c r="F46" s="122">
        <f ca="1">C46/OFFSET(C46,4,0)</f>
        <v>1</v>
      </c>
      <c r="G46" s="122">
        <f t="shared" ref="G46:H46" ca="1" si="22">D46/OFFSET(D46,4,0)</f>
        <v>1</v>
      </c>
      <c r="H46" s="122">
        <f t="shared" ca="1" si="22"/>
        <v>1</v>
      </c>
      <c r="I46" s="105"/>
    </row>
    <row r="47" spans="1:9" s="3" customFormat="1">
      <c r="A47" s="112"/>
      <c r="B47" s="120" t="s">
        <v>7</v>
      </c>
      <c r="C47" s="141"/>
      <c r="D47" s="141"/>
      <c r="E47" s="114">
        <f t="shared" si="5"/>
        <v>0</v>
      </c>
      <c r="F47" s="122">
        <f ca="1">C47/OFFSET(C47,3,0)</f>
        <v>0</v>
      </c>
      <c r="G47" s="122">
        <f t="shared" ref="G47:H47" ca="1" si="23">D47/OFFSET(D47,3,0)</f>
        <v>0</v>
      </c>
      <c r="H47" s="122">
        <f t="shared" ca="1" si="23"/>
        <v>0</v>
      </c>
      <c r="I47" s="105"/>
    </row>
    <row r="48" spans="1:9" s="3" customFormat="1">
      <c r="A48" s="112"/>
      <c r="B48" s="120" t="s">
        <v>8</v>
      </c>
      <c r="C48" s="141"/>
      <c r="D48" s="141"/>
      <c r="E48" s="114">
        <f t="shared" si="5"/>
        <v>0</v>
      </c>
      <c r="F48" s="122">
        <f ca="1">C48/OFFSET(C48,2,0)</f>
        <v>0</v>
      </c>
      <c r="G48" s="122">
        <f t="shared" ref="G48:H48" ca="1" si="24">D48/OFFSET(D48,2,0)</f>
        <v>0</v>
      </c>
      <c r="H48" s="122">
        <f t="shared" ca="1" si="24"/>
        <v>0</v>
      </c>
      <c r="I48" s="105"/>
    </row>
    <row r="49" spans="1:9" s="3" customFormat="1" ht="14.4">
      <c r="A49" s="112"/>
      <c r="B49" s="120" t="s">
        <v>9</v>
      </c>
      <c r="C49" s="141"/>
      <c r="D49" s="141"/>
      <c r="E49" s="114">
        <f t="shared" si="5"/>
        <v>0</v>
      </c>
      <c r="F49" s="122">
        <f ca="1">C49/OFFSET(C49,1,0)</f>
        <v>0</v>
      </c>
      <c r="G49" s="122">
        <f t="shared" ref="G49:H49" ca="1" si="25">D49/OFFSET(D49,1,0)</f>
        <v>0</v>
      </c>
      <c r="H49" s="127">
        <f t="shared" ca="1" si="25"/>
        <v>0</v>
      </c>
      <c r="I49" s="142"/>
    </row>
    <row r="50" spans="1:9" s="3" customFormat="1">
      <c r="A50" s="112" t="s">
        <v>27</v>
      </c>
      <c r="B50" s="110" t="s">
        <v>28</v>
      </c>
      <c r="C50" s="111">
        <f>SUM(C46:C49)</f>
        <v>107</v>
      </c>
      <c r="D50" s="111">
        <f>SUM(D46:D49)</f>
        <v>478</v>
      </c>
      <c r="E50" s="114">
        <f t="shared" si="5"/>
        <v>585</v>
      </c>
      <c r="F50" s="56"/>
      <c r="G50" s="56"/>
      <c r="H50" s="56"/>
      <c r="I50" s="105"/>
    </row>
    <row r="51" spans="1:9" s="3" customFormat="1" ht="14.4">
      <c r="A51" s="112"/>
      <c r="B51" s="110"/>
      <c r="C51" s="125"/>
      <c r="D51" s="125"/>
      <c r="E51" s="114"/>
      <c r="F51" s="101"/>
      <c r="G51" s="142"/>
      <c r="H51" s="143"/>
      <c r="I51" s="144"/>
    </row>
    <row r="52" spans="1:9" s="3" customFormat="1" ht="15.6">
      <c r="A52" s="112"/>
      <c r="B52" s="110" t="s">
        <v>61</v>
      </c>
      <c r="C52" s="125"/>
      <c r="D52" s="125"/>
      <c r="E52" s="114"/>
      <c r="F52" s="2"/>
      <c r="G52" s="145"/>
      <c r="H52" s="144"/>
      <c r="I52" s="146"/>
    </row>
    <row r="53" spans="1:9" s="3" customFormat="1" ht="14.4">
      <c r="A53" s="112"/>
      <c r="B53" s="120" t="s">
        <v>6</v>
      </c>
      <c r="C53" s="147"/>
      <c r="D53" s="147"/>
      <c r="E53" s="114">
        <f t="shared" si="5"/>
        <v>0</v>
      </c>
      <c r="F53" s="122" t="e">
        <f ca="1">C53/OFFSET(C53,4,0)</f>
        <v>#DIV/0!</v>
      </c>
      <c r="G53" s="122" t="e">
        <f t="shared" ref="G53:H53" ca="1" si="26">D53/OFFSET(D53,4,0)</f>
        <v>#DIV/0!</v>
      </c>
      <c r="H53" s="122" t="e">
        <f t="shared" ca="1" si="26"/>
        <v>#DIV/0!</v>
      </c>
      <c r="I53" s="142"/>
    </row>
    <row r="54" spans="1:9" s="3" customFormat="1">
      <c r="A54" s="112"/>
      <c r="B54" s="120" t="s">
        <v>7</v>
      </c>
      <c r="C54" s="125"/>
      <c r="D54" s="125"/>
      <c r="E54" s="114">
        <f t="shared" si="5"/>
        <v>0</v>
      </c>
      <c r="F54" s="122" t="e">
        <f ca="1">C54/OFFSET(C54,3,0)</f>
        <v>#DIV/0!</v>
      </c>
      <c r="G54" s="122" t="e">
        <f t="shared" ref="G54:H54" ca="1" si="27">D54/OFFSET(D54,3,0)</f>
        <v>#DIV/0!</v>
      </c>
      <c r="H54" s="122" t="e">
        <f t="shared" ca="1" si="27"/>
        <v>#DIV/0!</v>
      </c>
      <c r="I54" s="105"/>
    </row>
    <row r="55" spans="1:9" s="3" customFormat="1">
      <c r="A55" s="112"/>
      <c r="B55" s="120" t="s">
        <v>8</v>
      </c>
      <c r="C55" s="125"/>
      <c r="D55" s="125"/>
      <c r="E55" s="114">
        <f t="shared" si="5"/>
        <v>0</v>
      </c>
      <c r="F55" s="122" t="e">
        <f ca="1">C55/OFFSET(C55,2,0)</f>
        <v>#DIV/0!</v>
      </c>
      <c r="G55" s="122" t="e">
        <f t="shared" ref="G55:H55" ca="1" si="28">D55/OFFSET(D55,2,0)</f>
        <v>#DIV/0!</v>
      </c>
      <c r="H55" s="122" t="e">
        <f t="shared" ca="1" si="28"/>
        <v>#DIV/0!</v>
      </c>
      <c r="I55" s="148"/>
    </row>
    <row r="56" spans="1:9" s="3" customFormat="1">
      <c r="A56" s="112"/>
      <c r="B56" s="120" t="s">
        <v>9</v>
      </c>
      <c r="C56" s="149"/>
      <c r="D56" s="149"/>
      <c r="E56" s="114">
        <f t="shared" si="5"/>
        <v>0</v>
      </c>
      <c r="F56" s="122" t="e">
        <f ca="1">C56/OFFSET(C56,1,0)</f>
        <v>#DIV/0!</v>
      </c>
      <c r="G56" s="122" t="e">
        <f t="shared" ref="G56:H56" ca="1" si="29">D56/OFFSET(D56,1,0)</f>
        <v>#DIV/0!</v>
      </c>
      <c r="H56" s="127" t="e">
        <f t="shared" ca="1" si="29"/>
        <v>#DIV/0!</v>
      </c>
      <c r="I56" s="105"/>
    </row>
    <row r="57" spans="1:9" s="3" customFormat="1">
      <c r="A57" s="112" t="s">
        <v>29</v>
      </c>
      <c r="B57" s="110" t="s">
        <v>30</v>
      </c>
      <c r="C57" s="111">
        <f>SUM(C53:C56)</f>
        <v>0</v>
      </c>
      <c r="D57" s="111">
        <f>SUM(D53:D56)</f>
        <v>0</v>
      </c>
      <c r="E57" s="114">
        <f t="shared" si="5"/>
        <v>0</v>
      </c>
      <c r="F57" s="56"/>
      <c r="G57" s="56"/>
      <c r="H57" s="56"/>
      <c r="I57" s="105"/>
    </row>
    <row r="58" spans="1:9" s="3" customFormat="1">
      <c r="A58" s="112"/>
      <c r="B58" s="110"/>
      <c r="C58" s="125"/>
      <c r="D58" s="125"/>
      <c r="E58" s="114"/>
      <c r="F58" s="2"/>
      <c r="G58" s="105"/>
      <c r="H58" s="105"/>
      <c r="I58" s="105"/>
    </row>
    <row r="59" spans="1:9" s="3" customFormat="1">
      <c r="A59" s="150" t="s">
        <v>72</v>
      </c>
      <c r="B59" s="110" t="s">
        <v>31</v>
      </c>
      <c r="C59" s="151">
        <v>180</v>
      </c>
      <c r="D59" s="151">
        <v>59</v>
      </c>
      <c r="E59" s="114">
        <f t="shared" si="5"/>
        <v>239</v>
      </c>
      <c r="F59" s="2"/>
      <c r="G59" s="105"/>
      <c r="H59" s="105"/>
      <c r="I59" s="105"/>
    </row>
    <row r="60" spans="1:9" s="3" customFormat="1">
      <c r="A60" s="150" t="s">
        <v>73</v>
      </c>
      <c r="B60" s="152" t="s">
        <v>71</v>
      </c>
      <c r="C60" s="153"/>
      <c r="D60" s="153"/>
      <c r="E60" s="114">
        <f t="shared" si="5"/>
        <v>0</v>
      </c>
      <c r="F60" s="2"/>
      <c r="G60" s="105"/>
      <c r="H60" s="105"/>
      <c r="I60" s="105"/>
    </row>
    <row r="61" spans="1:9" s="3" customFormat="1" ht="14.4">
      <c r="A61" s="112"/>
      <c r="B61" s="110" t="s">
        <v>32</v>
      </c>
      <c r="C61" s="125"/>
      <c r="D61" s="125"/>
      <c r="E61" s="114"/>
      <c r="F61" s="2"/>
      <c r="G61" s="105"/>
      <c r="H61" s="143"/>
      <c r="I61" s="142"/>
    </row>
    <row r="62" spans="1:9" s="3" customFormat="1" ht="14.4">
      <c r="A62" s="112" t="s">
        <v>33</v>
      </c>
      <c r="B62" s="154" t="s">
        <v>34</v>
      </c>
      <c r="C62" s="155"/>
      <c r="D62" s="155"/>
      <c r="E62" s="114">
        <f t="shared" si="5"/>
        <v>0</v>
      </c>
      <c r="F62" s="122">
        <f ca="1">C62/OFFSET(C62,4,0)</f>
        <v>0</v>
      </c>
      <c r="G62" s="122">
        <f t="shared" ref="G62:H62" ca="1" si="30">D62/OFFSET(D62,4,0)</f>
        <v>0</v>
      </c>
      <c r="H62" s="122">
        <f t="shared" ca="1" si="30"/>
        <v>0</v>
      </c>
      <c r="I62" s="145"/>
    </row>
    <row r="63" spans="1:9" s="3" customFormat="1">
      <c r="A63" s="112" t="s">
        <v>35</v>
      </c>
      <c r="B63" s="154" t="s">
        <v>36</v>
      </c>
      <c r="C63" s="155"/>
      <c r="D63" s="155"/>
      <c r="E63" s="114">
        <f t="shared" si="5"/>
        <v>0</v>
      </c>
      <c r="F63" s="122">
        <f ca="1">C63/OFFSET(C63,3,0)</f>
        <v>0</v>
      </c>
      <c r="G63" s="122">
        <f t="shared" ref="G63:H63" ca="1" si="31">D63/OFFSET(D63,3,0)</f>
        <v>0</v>
      </c>
      <c r="H63" s="122">
        <f t="shared" ca="1" si="31"/>
        <v>0</v>
      </c>
      <c r="I63" s="105"/>
    </row>
    <row r="64" spans="1:9" s="3" customFormat="1">
      <c r="A64" s="112" t="s">
        <v>37</v>
      </c>
      <c r="B64" s="154" t="s">
        <v>38</v>
      </c>
      <c r="C64" s="155"/>
      <c r="D64" s="155"/>
      <c r="E64" s="114">
        <f t="shared" si="5"/>
        <v>0</v>
      </c>
      <c r="F64" s="122">
        <f ca="1">C64/OFFSET(C64,2,0)</f>
        <v>0</v>
      </c>
      <c r="G64" s="122">
        <f t="shared" ref="G64:H64" ca="1" si="32">D64/OFFSET(D64,2,0)</f>
        <v>0</v>
      </c>
      <c r="H64" s="122">
        <f t="shared" ca="1" si="32"/>
        <v>0</v>
      </c>
    </row>
    <row r="65" spans="1:9" s="3" customFormat="1">
      <c r="A65" s="112" t="s">
        <v>39</v>
      </c>
      <c r="B65" s="154" t="s">
        <v>40</v>
      </c>
      <c r="C65" s="155">
        <v>277</v>
      </c>
      <c r="D65" s="155">
        <v>567</v>
      </c>
      <c r="E65" s="114">
        <f t="shared" si="5"/>
        <v>844</v>
      </c>
      <c r="F65" s="122">
        <f ca="1">C65/OFFSET(C65,1,0)</f>
        <v>1</v>
      </c>
      <c r="G65" s="122">
        <f t="shared" ref="G65:H65" ca="1" si="33">D65/OFFSET(D65,1,0)</f>
        <v>1</v>
      </c>
      <c r="H65" s="127">
        <f t="shared" ca="1" si="33"/>
        <v>1</v>
      </c>
    </row>
    <row r="66" spans="1:9" s="3" customFormat="1">
      <c r="A66" s="112" t="s">
        <v>41</v>
      </c>
      <c r="B66" s="129" t="s">
        <v>55</v>
      </c>
      <c r="C66" s="111">
        <f>SUM(C62:C65)</f>
        <v>277</v>
      </c>
      <c r="D66" s="111">
        <f>SUM(D62:D65)</f>
        <v>567</v>
      </c>
      <c r="E66" s="114">
        <f t="shared" si="5"/>
        <v>844</v>
      </c>
      <c r="F66" s="122">
        <f>C66/C33</f>
        <v>0.13787954206072672</v>
      </c>
      <c r="G66" s="122">
        <f t="shared" ref="G66:H66" si="34">D66/D33</f>
        <v>0.2723342939481268</v>
      </c>
      <c r="H66" s="122">
        <f t="shared" si="34"/>
        <v>0.20630652652163287</v>
      </c>
    </row>
    <row r="67" spans="1:9" s="3" customFormat="1">
      <c r="A67" s="130" t="s">
        <v>42</v>
      </c>
      <c r="B67" s="131" t="s">
        <v>21</v>
      </c>
      <c r="C67" s="132"/>
      <c r="D67" s="132"/>
      <c r="E67" s="114">
        <f t="shared" si="5"/>
        <v>0</v>
      </c>
      <c r="F67" s="2"/>
      <c r="G67" s="105"/>
      <c r="H67" s="105"/>
    </row>
    <row r="68" spans="1:9" s="3" customFormat="1" ht="14.4">
      <c r="A68" s="112" t="s">
        <v>43</v>
      </c>
      <c r="B68" s="110" t="s">
        <v>44</v>
      </c>
      <c r="C68" s="111">
        <f>C66-C67</f>
        <v>277</v>
      </c>
      <c r="D68" s="111">
        <f>D66-D67</f>
        <v>567</v>
      </c>
      <c r="E68" s="114">
        <f t="shared" si="5"/>
        <v>844</v>
      </c>
      <c r="F68" s="2"/>
      <c r="G68" s="144"/>
      <c r="H68" s="156"/>
    </row>
    <row r="69" spans="1:9" s="3" customFormat="1">
      <c r="A69" s="112"/>
      <c r="B69" s="110"/>
      <c r="C69" s="125"/>
      <c r="D69" s="125"/>
      <c r="E69" s="114"/>
      <c r="F69" s="2"/>
      <c r="G69" s="105"/>
      <c r="H69" s="105"/>
    </row>
    <row r="70" spans="1:9" s="3" customFormat="1" ht="14.4">
      <c r="A70" s="112" t="s">
        <v>45</v>
      </c>
      <c r="B70" s="110" t="s">
        <v>46</v>
      </c>
      <c r="C70" s="124">
        <f>C43+C50+C57+C59+C60+C68</f>
        <v>2017</v>
      </c>
      <c r="D70" s="124">
        <f>D43+D50+D57+D59+D60+D68</f>
        <v>2066</v>
      </c>
      <c r="E70" s="114">
        <f t="shared" si="5"/>
        <v>4083</v>
      </c>
      <c r="F70" s="2"/>
      <c r="G70" s="157"/>
      <c r="H70" s="145"/>
    </row>
    <row r="71" spans="1:9" s="3" customFormat="1">
      <c r="A71" s="112"/>
      <c r="B71" s="158"/>
      <c r="C71" s="125"/>
      <c r="D71" s="125"/>
      <c r="E71" s="114"/>
      <c r="F71" s="2"/>
      <c r="G71" s="105"/>
      <c r="H71" s="105"/>
    </row>
    <row r="72" spans="1:9" s="3" customFormat="1" ht="14.4">
      <c r="A72" s="112" t="s">
        <v>47</v>
      </c>
      <c r="B72" s="110" t="s">
        <v>48</v>
      </c>
      <c r="C72" s="111">
        <v>4</v>
      </c>
      <c r="D72" s="111">
        <v>16</v>
      </c>
      <c r="E72" s="114">
        <f t="shared" si="5"/>
        <v>20</v>
      </c>
      <c r="F72" s="101"/>
      <c r="G72" s="159"/>
      <c r="H72" s="160"/>
    </row>
    <row r="73" spans="1:9" s="3" customFormat="1">
      <c r="A73" s="112"/>
      <c r="B73" s="158"/>
      <c r="C73" s="125"/>
      <c r="D73" s="125"/>
      <c r="E73" s="114"/>
      <c r="F73" s="2"/>
      <c r="G73" s="105"/>
      <c r="H73" s="105"/>
      <c r="I73" s="105"/>
    </row>
    <row r="74" spans="1:9" s="3" customFormat="1">
      <c r="A74" s="112" t="s">
        <v>49</v>
      </c>
      <c r="B74" s="110" t="s">
        <v>50</v>
      </c>
      <c r="C74" s="114">
        <f>C70+C72</f>
        <v>2021</v>
      </c>
      <c r="D74" s="114">
        <f>D70+D72</f>
        <v>2082</v>
      </c>
      <c r="E74" s="114">
        <f>D74+C74</f>
        <v>4103</v>
      </c>
      <c r="F74" s="2"/>
      <c r="G74" s="105"/>
      <c r="H74" s="105"/>
      <c r="I74" s="105"/>
    </row>
    <row r="75" spans="1:9" s="3" customFormat="1">
      <c r="A75" s="112"/>
      <c r="B75" s="110" t="s">
        <v>93</v>
      </c>
      <c r="C75" s="125">
        <v>2166</v>
      </c>
      <c r="D75" s="125">
        <v>1836</v>
      </c>
      <c r="E75" s="114">
        <f>D75+C75</f>
        <v>4002</v>
      </c>
      <c r="F75" s="2"/>
      <c r="G75" s="105"/>
      <c r="H75" s="105"/>
      <c r="I75" s="105"/>
    </row>
    <row r="76" spans="1:9" s="3" customFormat="1" ht="13.8" thickBot="1">
      <c r="A76" s="161" t="s">
        <v>51</v>
      </c>
      <c r="B76" s="162" t="s">
        <v>64</v>
      </c>
      <c r="C76" s="163">
        <v>137</v>
      </c>
      <c r="D76" s="163">
        <v>155</v>
      </c>
      <c r="E76" s="114">
        <f>D76+C76</f>
        <v>292</v>
      </c>
      <c r="F76" s="2"/>
      <c r="G76" s="105"/>
      <c r="H76" s="105"/>
      <c r="I76" s="105"/>
    </row>
    <row r="77" spans="1:9" s="3" customFormat="1" ht="30.75" customHeight="1">
      <c r="A77" s="260" t="s">
        <v>56</v>
      </c>
      <c r="B77" s="261"/>
      <c r="C77" s="164">
        <f>C6+C33-C67-C74</f>
        <v>137</v>
      </c>
      <c r="D77" s="164">
        <f>D6+D33-D67-D74</f>
        <v>255</v>
      </c>
      <c r="E77" s="165">
        <f>(E6+E33)-(E67+E74)</f>
        <v>392</v>
      </c>
      <c r="F77" s="2"/>
      <c r="G77" s="105"/>
      <c r="H77" s="105"/>
      <c r="I77" s="105"/>
    </row>
    <row r="78" spans="1:9" s="3" customFormat="1" ht="16.2" customHeight="1">
      <c r="A78" s="166"/>
      <c r="B78" s="87" t="s">
        <v>67</v>
      </c>
      <c r="C78" s="167">
        <f>(C43+C57+C59+C60+C50)/(C43+C57+C59+C68+C60+C50)</f>
        <v>0.86266732771442733</v>
      </c>
      <c r="D78" s="167">
        <f t="shared" ref="D78:E78" si="35">(D43+D57+D59+D60+D50)/(D43+D57+D59+D68+D60+D50)</f>
        <v>0.72555663117134561</v>
      </c>
      <c r="E78" s="167">
        <f t="shared" si="35"/>
        <v>0.79328924810188584</v>
      </c>
      <c r="F78" s="168"/>
      <c r="G78" s="105"/>
      <c r="H78" s="105"/>
      <c r="I78" s="105"/>
    </row>
    <row r="79" spans="1:9" s="3" customFormat="1" ht="16.2" customHeight="1">
      <c r="A79" s="166"/>
      <c r="B79" s="87" t="s">
        <v>68</v>
      </c>
      <c r="C79" s="167">
        <f>(C43+C57+C59+C60+C50)/(C43+C57+C59+C68+C72+C67+C60+C50)</f>
        <v>0.8609599208312716</v>
      </c>
      <c r="D79" s="167">
        <f t="shared" ref="D79:E79" si="36">(D43+D57+D59+D60+D50)/(D43+D57+D59+D68+D72+D67+D60+D50)</f>
        <v>0.71998078770413065</v>
      </c>
      <c r="E79" s="167">
        <f t="shared" si="36"/>
        <v>0.78942237387277603</v>
      </c>
      <c r="F79" s="2"/>
      <c r="G79" s="105"/>
      <c r="H79" s="105"/>
      <c r="I79" s="105"/>
    </row>
    <row r="80" spans="1:9" ht="16.2" customHeight="1">
      <c r="A80" s="166"/>
      <c r="B80" s="87" t="s">
        <v>70</v>
      </c>
      <c r="C80" s="167">
        <f>C59/C35</f>
        <v>8.9596814335490299E-2</v>
      </c>
      <c r="D80" s="167">
        <f t="shared" ref="D80:E80" si="37">D59/D35</f>
        <v>2.8338136407300672E-2</v>
      </c>
      <c r="E80" s="167">
        <f t="shared" si="37"/>
        <v>5.8420923979467125E-2</v>
      </c>
    </row>
    <row r="81" spans="1:11" ht="16.2" customHeight="1">
      <c r="A81" s="166"/>
      <c r="B81" s="87" t="s">
        <v>69</v>
      </c>
      <c r="C81" s="167">
        <f>D66/E66</f>
        <v>0.6718009478672986</v>
      </c>
      <c r="D81" s="167"/>
      <c r="E81" s="167"/>
    </row>
    <row r="82" spans="1:11" ht="16.2" customHeight="1">
      <c r="A82" s="166"/>
      <c r="B82" s="87" t="s">
        <v>88</v>
      </c>
      <c r="C82" s="169">
        <f>C20/C35</f>
        <v>0</v>
      </c>
      <c r="D82" s="169">
        <f t="shared" ref="D82:E82" si="38">D20/D35</f>
        <v>0</v>
      </c>
      <c r="E82" s="169">
        <f t="shared" si="38"/>
        <v>0</v>
      </c>
    </row>
    <row r="83" spans="1:11" ht="16.2" customHeight="1">
      <c r="A83" s="166"/>
      <c r="B83" s="87" t="s">
        <v>94</v>
      </c>
      <c r="C83" s="169">
        <f>(C43+C50+C57+C59+C60)/(C6+C33)</f>
        <v>0.80630213160333641</v>
      </c>
      <c r="D83" s="169">
        <f t="shared" ref="D83:E83" si="39">(D43+D50+D57+D59+D60)/(D6+D33)</f>
        <v>0.64142062473256312</v>
      </c>
      <c r="E83" s="169">
        <f t="shared" si="39"/>
        <v>0.72057842046718579</v>
      </c>
    </row>
    <row r="84" spans="1:11" ht="82.2" customHeight="1">
      <c r="A84" s="262" t="s">
        <v>57</v>
      </c>
      <c r="B84" s="263"/>
      <c r="C84" s="263"/>
      <c r="D84" s="263"/>
      <c r="E84" s="263"/>
    </row>
    <row r="85" spans="1:11">
      <c r="A85" s="170"/>
    </row>
    <row r="86" spans="1:11" s="172" customFormat="1" ht="19.5" customHeight="1">
      <c r="A86" s="171" t="s">
        <v>62</v>
      </c>
      <c r="B86" s="93"/>
      <c r="F86" s="2"/>
      <c r="G86" s="105"/>
      <c r="H86" s="105"/>
      <c r="I86" s="105"/>
      <c r="J86" s="5"/>
      <c r="K86" s="5"/>
    </row>
    <row r="87" spans="1:11" s="172" customFormat="1" ht="19.5" customHeight="1">
      <c r="A87" s="171"/>
      <c r="B87" s="93"/>
      <c r="F87" s="2"/>
      <c r="G87" s="105"/>
      <c r="H87" s="105"/>
      <c r="I87" s="105"/>
      <c r="J87" s="5"/>
      <c r="K87" s="5"/>
    </row>
    <row r="88" spans="1:11" s="172" customFormat="1" ht="19.5" customHeight="1">
      <c r="A88" s="171"/>
      <c r="B88" s="93"/>
      <c r="F88" s="2"/>
      <c r="G88" s="105"/>
      <c r="H88" s="105"/>
      <c r="I88" s="105"/>
      <c r="J88" s="5"/>
      <c r="K88" s="5"/>
    </row>
    <row r="89" spans="1:11" s="172" customFormat="1" ht="19.5" customHeight="1">
      <c r="A89" s="171"/>
      <c r="B89" s="93"/>
      <c r="F89" s="2"/>
      <c r="G89" s="105"/>
      <c r="H89" s="105"/>
      <c r="I89" s="105"/>
      <c r="J89" s="5"/>
      <c r="K89" s="5"/>
    </row>
    <row r="90" spans="1:11" s="172" customFormat="1" ht="19.5" customHeight="1">
      <c r="A90" s="171"/>
      <c r="B90" s="93"/>
      <c r="F90" s="2"/>
      <c r="G90" s="105"/>
      <c r="H90" s="105"/>
      <c r="I90" s="105"/>
      <c r="J90" s="5"/>
      <c r="K90" s="5"/>
    </row>
    <row r="91" spans="1:11" s="172" customFormat="1" ht="19.5" customHeight="1">
      <c r="A91" s="171"/>
      <c r="B91" s="93"/>
      <c r="F91" s="2"/>
      <c r="G91" s="105"/>
      <c r="H91" s="105"/>
      <c r="I91" s="105"/>
      <c r="J91" s="5"/>
      <c r="K91" s="5"/>
    </row>
    <row r="92" spans="1:11" s="172" customFormat="1" ht="19.5" customHeight="1">
      <c r="A92" s="171"/>
      <c r="B92" s="93"/>
      <c r="F92" s="2"/>
      <c r="G92" s="105"/>
      <c r="H92" s="105"/>
      <c r="I92" s="105"/>
      <c r="J92" s="5"/>
      <c r="K92" s="5"/>
    </row>
    <row r="93" spans="1:11" s="172" customFormat="1" ht="19.5" customHeight="1">
      <c r="A93" s="171"/>
      <c r="B93" s="1" t="s">
        <v>65</v>
      </c>
      <c r="C93" s="172">
        <f>(C74-C68)/C74</f>
        <v>0.86293913904007913</v>
      </c>
      <c r="D93" s="1" t="s">
        <v>66</v>
      </c>
      <c r="E93" s="172">
        <f>(D74-D68)/D74</f>
        <v>0.7276657060518732</v>
      </c>
      <c r="F93" s="2"/>
      <c r="G93" s="105"/>
      <c r="H93" s="105"/>
      <c r="I93" s="105"/>
      <c r="J93" s="5"/>
      <c r="K93" s="5"/>
    </row>
    <row r="94" spans="1:11" ht="68.25" customHeight="1">
      <c r="A94" s="264" t="s">
        <v>52</v>
      </c>
      <c r="B94" s="264"/>
      <c r="C94" s="264"/>
      <c r="D94" s="264"/>
      <c r="E94" s="264"/>
    </row>
    <row r="95" spans="1:11" ht="25.5" customHeight="1"/>
    <row r="96" spans="1:11" ht="18.75" customHeight="1">
      <c r="A96" s="173" t="s">
        <v>53</v>
      </c>
    </row>
  </sheetData>
  <mergeCells count="3">
    <mergeCell ref="A77:B77"/>
    <mergeCell ref="A84:E84"/>
    <mergeCell ref="A94:E94"/>
  </mergeCells>
  <pageMargins left="0.27" right="0.25" top="0.3" bottom="0.22" header="0.25" footer="0.18"/>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6"/>
  <sheetViews>
    <sheetView workbookViewId="0">
      <selection sqref="A1:XFD1048576"/>
    </sheetView>
  </sheetViews>
  <sheetFormatPr defaultRowHeight="13.2"/>
  <cols>
    <col min="1" max="1" width="3.33203125" style="56" customWidth="1"/>
    <col min="2" max="2" width="28.6640625" style="59" customWidth="1"/>
    <col min="3" max="5" width="8.88671875" style="56"/>
    <col min="6" max="6" width="7.88671875" style="2" customWidth="1"/>
    <col min="7" max="8" width="7.88671875" style="105" customWidth="1"/>
    <col min="9" max="9" width="8.109375" style="105" customWidth="1"/>
    <col min="10" max="10" width="3" style="3" customWidth="1"/>
    <col min="11" max="11" width="8.88671875" style="3"/>
    <col min="12" max="16384" width="8.88671875" style="56"/>
  </cols>
  <sheetData>
    <row r="1" spans="1:9" s="3" customFormat="1">
      <c r="A1" s="56"/>
      <c r="B1" s="98" t="s">
        <v>103</v>
      </c>
      <c r="C1" s="98" t="s">
        <v>103</v>
      </c>
      <c r="D1" s="56"/>
      <c r="E1" s="56"/>
      <c r="F1" s="2" t="s">
        <v>90</v>
      </c>
      <c r="G1" s="99"/>
      <c r="H1" s="100"/>
      <c r="I1" s="100"/>
    </row>
    <row r="2" spans="1:9" s="3" customFormat="1" ht="15.6">
      <c r="A2" s="56"/>
      <c r="B2" s="98" t="s">
        <v>105</v>
      </c>
      <c r="C2" s="56"/>
      <c r="D2" s="56"/>
      <c r="E2" s="56"/>
      <c r="F2" s="101" t="s">
        <v>92</v>
      </c>
      <c r="G2" s="102"/>
      <c r="H2" s="103"/>
      <c r="I2" s="103"/>
    </row>
    <row r="3" spans="1:9" s="3" customFormat="1" ht="13.8" thickBot="1">
      <c r="A3" s="104"/>
      <c r="B3" s="59"/>
      <c r="C3" s="56"/>
      <c r="D3" s="56"/>
      <c r="E3" s="56"/>
      <c r="F3" s="2"/>
      <c r="G3" s="105"/>
      <c r="H3" s="105"/>
      <c r="I3" s="105"/>
    </row>
    <row r="4" spans="1:9" s="3" customFormat="1">
      <c r="A4" s="106"/>
      <c r="B4" s="64"/>
      <c r="C4" s="107" t="s">
        <v>0</v>
      </c>
      <c r="D4" s="107" t="s">
        <v>1</v>
      </c>
      <c r="E4" s="108" t="s">
        <v>2</v>
      </c>
      <c r="F4" s="2"/>
      <c r="G4" s="105"/>
      <c r="H4" s="105"/>
      <c r="I4" s="105"/>
    </row>
    <row r="5" spans="1:9" s="3" customFormat="1">
      <c r="A5" s="109"/>
      <c r="B5" s="110"/>
      <c r="C5" s="111"/>
      <c r="D5" s="111"/>
      <c r="E5" s="111"/>
      <c r="F5" s="4"/>
      <c r="G5" s="105"/>
      <c r="H5" s="105"/>
      <c r="I5" s="105"/>
    </row>
    <row r="6" spans="1:9" s="3" customFormat="1" ht="15.6">
      <c r="A6" s="112" t="s">
        <v>3</v>
      </c>
      <c r="B6" s="110" t="s">
        <v>63</v>
      </c>
      <c r="C6" s="113">
        <v>137</v>
      </c>
      <c r="D6" s="113">
        <v>155</v>
      </c>
      <c r="E6" s="114">
        <f>D6+C6</f>
        <v>292</v>
      </c>
      <c r="F6" s="101"/>
      <c r="G6" s="115"/>
      <c r="H6" s="103"/>
      <c r="I6" s="103"/>
    </row>
    <row r="7" spans="1:9" s="3" customFormat="1" ht="15.6">
      <c r="A7" s="112"/>
      <c r="B7" s="110"/>
      <c r="C7" s="116"/>
      <c r="D7" s="116"/>
      <c r="E7" s="114"/>
      <c r="F7" s="101"/>
      <c r="G7" s="115"/>
      <c r="H7" s="115"/>
      <c r="I7" s="103"/>
    </row>
    <row r="8" spans="1:9" s="3" customFormat="1" ht="15.6">
      <c r="A8" s="112"/>
      <c r="B8" s="110" t="s">
        <v>4</v>
      </c>
      <c r="C8" s="116"/>
      <c r="D8" s="116"/>
      <c r="E8" s="114"/>
      <c r="F8" s="101"/>
      <c r="G8" s="115"/>
      <c r="H8" s="103"/>
      <c r="I8" s="115"/>
    </row>
    <row r="9" spans="1:9" s="3" customFormat="1" ht="15.6">
      <c r="A9" s="112"/>
      <c r="B9" s="117" t="s">
        <v>5</v>
      </c>
      <c r="C9" s="118"/>
      <c r="D9" s="118"/>
      <c r="E9" s="114"/>
      <c r="F9" s="2"/>
      <c r="G9" s="115"/>
      <c r="H9" s="119"/>
      <c r="I9" s="103"/>
    </row>
    <row r="10" spans="1:9" s="3" customFormat="1" ht="15.6">
      <c r="A10" s="112"/>
      <c r="B10" s="120" t="s">
        <v>6</v>
      </c>
      <c r="C10" s="121">
        <v>1875</v>
      </c>
      <c r="D10" s="121">
        <v>1620</v>
      </c>
      <c r="E10" s="114">
        <f>D10+C10</f>
        <v>3495</v>
      </c>
      <c r="F10" s="122">
        <f ca="1">C10/OFFSET(C10,4,0)</f>
        <v>1</v>
      </c>
      <c r="G10" s="122">
        <f t="shared" ref="G10:H10" ca="1" si="0">D10/OFFSET(D10,4,0)</f>
        <v>1</v>
      </c>
      <c r="H10" s="122">
        <f t="shared" ca="1" si="0"/>
        <v>1</v>
      </c>
      <c r="I10" s="103"/>
    </row>
    <row r="11" spans="1:9" s="3" customFormat="1">
      <c r="A11" s="112"/>
      <c r="B11" s="120" t="s">
        <v>7</v>
      </c>
      <c r="C11" s="121"/>
      <c r="D11" s="121"/>
      <c r="E11" s="114">
        <f t="shared" ref="E11:E14" si="1">D11+C11</f>
        <v>0</v>
      </c>
      <c r="F11" s="122">
        <f ca="1">C11/OFFSET(C11,3,0)</f>
        <v>0</v>
      </c>
      <c r="G11" s="122">
        <f t="shared" ref="G11:H11" ca="1" si="2">D11/OFFSET(D11,3,0)</f>
        <v>0</v>
      </c>
      <c r="H11" s="122">
        <f t="shared" ca="1" si="2"/>
        <v>0</v>
      </c>
      <c r="I11" s="105"/>
    </row>
    <row r="12" spans="1:9" s="3" customFormat="1">
      <c r="A12" s="112"/>
      <c r="B12" s="120" t="s">
        <v>8</v>
      </c>
      <c r="C12" s="121"/>
      <c r="D12" s="121"/>
      <c r="E12" s="114">
        <f t="shared" si="1"/>
        <v>0</v>
      </c>
      <c r="F12" s="122">
        <f ca="1">C12/OFFSET(C12,2,0)</f>
        <v>0</v>
      </c>
      <c r="G12" s="122">
        <f t="shared" ref="G12:H12" ca="1" si="3">D12/OFFSET(D12,2,0)</f>
        <v>0</v>
      </c>
      <c r="H12" s="122">
        <f t="shared" ca="1" si="3"/>
        <v>0</v>
      </c>
      <c r="I12" s="105"/>
    </row>
    <row r="13" spans="1:9" s="3" customFormat="1">
      <c r="A13" s="112"/>
      <c r="B13" s="120" t="s">
        <v>9</v>
      </c>
      <c r="C13" s="121"/>
      <c r="D13" s="121"/>
      <c r="E13" s="114">
        <f t="shared" si="1"/>
        <v>0</v>
      </c>
      <c r="F13" s="122">
        <f ca="1">C13/OFFSET(C13,1,0)</f>
        <v>0</v>
      </c>
      <c r="G13" s="122">
        <f t="shared" ref="G13:H13" ca="1" si="4">D13/OFFSET(D13,1,0)</f>
        <v>0</v>
      </c>
      <c r="H13" s="122">
        <f t="shared" ca="1" si="4"/>
        <v>0</v>
      </c>
      <c r="I13" s="105"/>
    </row>
    <row r="14" spans="1:9" s="3" customFormat="1">
      <c r="A14" s="112" t="s">
        <v>10</v>
      </c>
      <c r="B14" s="123" t="s">
        <v>11</v>
      </c>
      <c r="C14" s="124">
        <f>SUM(C10:C13)</f>
        <v>1875</v>
      </c>
      <c r="D14" s="124">
        <f>SUM(D10:D13)</f>
        <v>1620</v>
      </c>
      <c r="E14" s="114">
        <f t="shared" si="1"/>
        <v>3495</v>
      </c>
      <c r="F14" s="122"/>
      <c r="G14" s="122"/>
      <c r="H14" s="122"/>
      <c r="I14" s="105"/>
    </row>
    <row r="15" spans="1:9" s="3" customFormat="1">
      <c r="A15" s="112"/>
      <c r="B15" s="117" t="s">
        <v>58</v>
      </c>
      <c r="C15" s="125"/>
      <c r="D15" s="125"/>
      <c r="E15" s="114"/>
      <c r="F15" s="2"/>
      <c r="G15" s="105"/>
      <c r="H15" s="105"/>
      <c r="I15" s="105"/>
    </row>
    <row r="16" spans="1:9" s="3" customFormat="1">
      <c r="A16" s="112"/>
      <c r="B16" s="120" t="s">
        <v>6</v>
      </c>
      <c r="C16" s="125"/>
      <c r="D16" s="125"/>
      <c r="E16" s="114">
        <f t="shared" ref="E16:E72" si="5">D16+C16</f>
        <v>0</v>
      </c>
      <c r="F16" s="122" t="e">
        <f ca="1">C16/OFFSET(C16,4,0)</f>
        <v>#DIV/0!</v>
      </c>
      <c r="G16" s="122" t="e">
        <f t="shared" ref="G16:H16" ca="1" si="6">D16/OFFSET(D16,4,0)</f>
        <v>#DIV/0!</v>
      </c>
      <c r="H16" s="122" t="e">
        <f t="shared" ca="1" si="6"/>
        <v>#DIV/0!</v>
      </c>
      <c r="I16" s="105"/>
    </row>
    <row r="17" spans="1:9" s="3" customFormat="1">
      <c r="A17" s="112"/>
      <c r="B17" s="120" t="s">
        <v>7</v>
      </c>
      <c r="C17" s="125"/>
      <c r="D17" s="125"/>
      <c r="E17" s="114">
        <f t="shared" si="5"/>
        <v>0</v>
      </c>
      <c r="F17" s="122" t="e">
        <f ca="1">C17/OFFSET(C17,3,0)</f>
        <v>#DIV/0!</v>
      </c>
      <c r="G17" s="122" t="e">
        <f t="shared" ref="G17:H17" ca="1" si="7">D17/OFFSET(D17,3,0)</f>
        <v>#DIV/0!</v>
      </c>
      <c r="H17" s="122" t="e">
        <f t="shared" ca="1" si="7"/>
        <v>#DIV/0!</v>
      </c>
      <c r="I17" s="105"/>
    </row>
    <row r="18" spans="1:9" s="3" customFormat="1" ht="15.6">
      <c r="A18" s="112"/>
      <c r="B18" s="120" t="s">
        <v>8</v>
      </c>
      <c r="C18" s="125"/>
      <c r="D18" s="125"/>
      <c r="E18" s="114">
        <f t="shared" si="5"/>
        <v>0</v>
      </c>
      <c r="F18" s="122" t="e">
        <f ca="1">C18/OFFSET(C18,2,0)</f>
        <v>#DIV/0!</v>
      </c>
      <c r="G18" s="122" t="e">
        <f t="shared" ref="G18:H18" ca="1" si="8">D18/OFFSET(D18,2,0)</f>
        <v>#DIV/0!</v>
      </c>
      <c r="H18" s="122" t="e">
        <f t="shared" ca="1" si="8"/>
        <v>#DIV/0!</v>
      </c>
      <c r="I18" s="126"/>
    </row>
    <row r="19" spans="1:9" s="3" customFormat="1">
      <c r="A19" s="112"/>
      <c r="B19" s="120" t="s">
        <v>9</v>
      </c>
      <c r="C19" s="125"/>
      <c r="D19" s="125"/>
      <c r="E19" s="114">
        <f t="shared" si="5"/>
        <v>0</v>
      </c>
      <c r="F19" s="122" t="e">
        <f ca="1">C19/OFFSET(C19,1,0)</f>
        <v>#DIV/0!</v>
      </c>
      <c r="G19" s="122" t="e">
        <f t="shared" ref="G19:H19" ca="1" si="9">D19/OFFSET(D19,1,0)</f>
        <v>#DIV/0!</v>
      </c>
      <c r="H19" s="127" t="e">
        <f t="shared" ca="1" si="9"/>
        <v>#DIV/0!</v>
      </c>
      <c r="I19" s="105"/>
    </row>
    <row r="20" spans="1:9" s="3" customFormat="1">
      <c r="A20" s="112" t="s">
        <v>12</v>
      </c>
      <c r="B20" s="123" t="s">
        <v>13</v>
      </c>
      <c r="C20" s="114">
        <f>SUM(C16:C19)</f>
        <v>0</v>
      </c>
      <c r="D20" s="114">
        <f>SUM(D16:D19)</f>
        <v>0</v>
      </c>
      <c r="E20" s="114">
        <f t="shared" si="5"/>
        <v>0</v>
      </c>
      <c r="F20" s="122"/>
      <c r="G20" s="122"/>
      <c r="H20" s="122"/>
      <c r="I20" s="105"/>
    </row>
    <row r="21" spans="1:9" s="3" customFormat="1">
      <c r="A21" s="112"/>
      <c r="B21" s="117" t="s">
        <v>59</v>
      </c>
      <c r="C21" s="125"/>
      <c r="D21" s="125"/>
      <c r="E21" s="114"/>
      <c r="F21" s="2"/>
      <c r="G21" s="105"/>
      <c r="H21" s="105"/>
      <c r="I21" s="105"/>
    </row>
    <row r="22" spans="1:9" s="3" customFormat="1" ht="15.6">
      <c r="A22" s="112"/>
      <c r="B22" s="120" t="s">
        <v>6</v>
      </c>
      <c r="C22" s="128"/>
      <c r="D22" s="128"/>
      <c r="E22" s="114">
        <f t="shared" si="5"/>
        <v>0</v>
      </c>
      <c r="F22" s="122" t="e">
        <f ca="1">C22/OFFSET(C22,4,0)</f>
        <v>#DIV/0!</v>
      </c>
      <c r="G22" s="122" t="e">
        <f t="shared" ref="G22:H22" ca="1" si="10">D22/OFFSET(D22,4,0)</f>
        <v>#DIV/0!</v>
      </c>
      <c r="H22" s="122" t="e">
        <f t="shared" ca="1" si="10"/>
        <v>#DIV/0!</v>
      </c>
      <c r="I22" s="126"/>
    </row>
    <row r="23" spans="1:9" s="3" customFormat="1">
      <c r="A23" s="112"/>
      <c r="B23" s="120" t="s">
        <v>7</v>
      </c>
      <c r="C23" s="128"/>
      <c r="D23" s="128"/>
      <c r="E23" s="114">
        <f t="shared" si="5"/>
        <v>0</v>
      </c>
      <c r="F23" s="122" t="e">
        <f ca="1">C23/OFFSET(C23,3,0)</f>
        <v>#DIV/0!</v>
      </c>
      <c r="G23" s="122" t="e">
        <f t="shared" ref="G23:H23" ca="1" si="11">D23/OFFSET(D23,3,0)</f>
        <v>#DIV/0!</v>
      </c>
      <c r="H23" s="122" t="e">
        <f t="shared" ca="1" si="11"/>
        <v>#DIV/0!</v>
      </c>
      <c r="I23" s="105"/>
    </row>
    <row r="24" spans="1:9" s="3" customFormat="1">
      <c r="A24" s="112"/>
      <c r="B24" s="120" t="s">
        <v>8</v>
      </c>
      <c r="C24" s="128"/>
      <c r="D24" s="128"/>
      <c r="E24" s="114">
        <f t="shared" si="5"/>
        <v>0</v>
      </c>
      <c r="F24" s="122" t="e">
        <f ca="1">C24/OFFSET(C24,2,0)</f>
        <v>#DIV/0!</v>
      </c>
      <c r="G24" s="122" t="e">
        <f t="shared" ref="G24:H24" ca="1" si="12">D24/OFFSET(D24,2,0)</f>
        <v>#DIV/0!</v>
      </c>
      <c r="H24" s="122" t="e">
        <f t="shared" ca="1" si="12"/>
        <v>#DIV/0!</v>
      </c>
      <c r="I24" s="105"/>
    </row>
    <row r="25" spans="1:9" s="3" customFormat="1">
      <c r="A25" s="112"/>
      <c r="B25" s="120" t="s">
        <v>9</v>
      </c>
      <c r="C25" s="128"/>
      <c r="D25" s="128"/>
      <c r="E25" s="114">
        <f t="shared" si="5"/>
        <v>0</v>
      </c>
      <c r="F25" s="122" t="e">
        <f ca="1">C25/OFFSET(C25,1,0)</f>
        <v>#DIV/0!</v>
      </c>
      <c r="G25" s="122" t="e">
        <f t="shared" ref="G25:H25" ca="1" si="13">D25/OFFSET(D25,1,0)</f>
        <v>#DIV/0!</v>
      </c>
      <c r="H25" s="127" t="e">
        <f t="shared" ca="1" si="13"/>
        <v>#DIV/0!</v>
      </c>
      <c r="I25" s="105"/>
    </row>
    <row r="26" spans="1:9" s="3" customFormat="1">
      <c r="A26" s="112" t="s">
        <v>14</v>
      </c>
      <c r="B26" s="123" t="s">
        <v>15</v>
      </c>
      <c r="C26" s="114">
        <f>SUM(C22:C25)</f>
        <v>0</v>
      </c>
      <c r="D26" s="114">
        <f>SUM(D22:D25)</f>
        <v>0</v>
      </c>
      <c r="E26" s="114">
        <f t="shared" si="5"/>
        <v>0</v>
      </c>
      <c r="F26" s="122"/>
      <c r="G26" s="122"/>
      <c r="H26" s="122"/>
      <c r="I26" s="105"/>
    </row>
    <row r="27" spans="1:9" s="3" customFormat="1">
      <c r="A27" s="112"/>
      <c r="B27" s="117" t="s">
        <v>16</v>
      </c>
      <c r="C27" s="125"/>
      <c r="D27" s="125"/>
      <c r="E27" s="114"/>
      <c r="F27" s="2"/>
      <c r="G27" s="105"/>
      <c r="H27" s="105"/>
      <c r="I27" s="105"/>
    </row>
    <row r="28" spans="1:9" s="3" customFormat="1">
      <c r="A28" s="112"/>
      <c r="B28" s="120" t="s">
        <v>6</v>
      </c>
      <c r="C28" s="125"/>
      <c r="D28" s="125"/>
      <c r="E28" s="114">
        <f t="shared" si="5"/>
        <v>0</v>
      </c>
      <c r="F28" s="122" t="e">
        <f ca="1">C28/OFFSET(C28,4,0)</f>
        <v>#DIV/0!</v>
      </c>
      <c r="G28" s="122" t="e">
        <f t="shared" ref="G28:H28" ca="1" si="14">D28/OFFSET(D28,4,0)</f>
        <v>#DIV/0!</v>
      </c>
      <c r="H28" s="122" t="e">
        <f t="shared" ca="1" si="14"/>
        <v>#DIV/0!</v>
      </c>
      <c r="I28" s="105"/>
    </row>
    <row r="29" spans="1:9" s="3" customFormat="1" ht="15.6">
      <c r="A29" s="112"/>
      <c r="B29" s="120" t="s">
        <v>7</v>
      </c>
      <c r="C29" s="125"/>
      <c r="D29" s="125"/>
      <c r="E29" s="114">
        <f t="shared" si="5"/>
        <v>0</v>
      </c>
      <c r="F29" s="122" t="e">
        <f ca="1">C29/OFFSET(C29,3,0)</f>
        <v>#DIV/0!</v>
      </c>
      <c r="G29" s="122" t="e">
        <f t="shared" ref="G29:H29" ca="1" si="15">D29/OFFSET(D29,3,0)</f>
        <v>#DIV/0!</v>
      </c>
      <c r="H29" s="122" t="e">
        <f t="shared" ca="1" si="15"/>
        <v>#DIV/0!</v>
      </c>
      <c r="I29" s="103"/>
    </row>
    <row r="30" spans="1:9" s="3" customFormat="1">
      <c r="A30" s="112"/>
      <c r="B30" s="120" t="s">
        <v>8</v>
      </c>
      <c r="C30" s="125"/>
      <c r="D30" s="125"/>
      <c r="E30" s="114">
        <f t="shared" si="5"/>
        <v>0</v>
      </c>
      <c r="F30" s="122" t="e">
        <f ca="1">C30/OFFSET(C30,2,0)</f>
        <v>#DIV/0!</v>
      </c>
      <c r="G30" s="122" t="e">
        <f t="shared" ref="G30:H30" ca="1" si="16">D30/OFFSET(D30,2,0)</f>
        <v>#DIV/0!</v>
      </c>
      <c r="H30" s="122" t="e">
        <f t="shared" ca="1" si="16"/>
        <v>#DIV/0!</v>
      </c>
      <c r="I30" s="105"/>
    </row>
    <row r="31" spans="1:9" s="3" customFormat="1" ht="15.6">
      <c r="A31" s="112"/>
      <c r="B31" s="120" t="s">
        <v>9</v>
      </c>
      <c r="C31" s="125"/>
      <c r="D31" s="125"/>
      <c r="E31" s="114">
        <f t="shared" si="5"/>
        <v>0</v>
      </c>
      <c r="F31" s="122" t="e">
        <f ca="1">C31/OFFSET(C31,1,0)</f>
        <v>#DIV/0!</v>
      </c>
      <c r="G31" s="122" t="e">
        <f t="shared" ref="G31:H31" ca="1" si="17">D31/OFFSET(D31,1,0)</f>
        <v>#DIV/0!</v>
      </c>
      <c r="H31" s="127" t="e">
        <f t="shared" ca="1" si="17"/>
        <v>#DIV/0!</v>
      </c>
      <c r="I31" s="103"/>
    </row>
    <row r="32" spans="1:9" s="3" customFormat="1">
      <c r="A32" s="112" t="s">
        <v>17</v>
      </c>
      <c r="B32" s="123" t="s">
        <v>18</v>
      </c>
      <c r="C32" s="114">
        <f>SUM(C28:C31)</f>
        <v>0</v>
      </c>
      <c r="D32" s="114">
        <f>SUM(D28:D31)</f>
        <v>0</v>
      </c>
      <c r="E32" s="114">
        <f t="shared" si="5"/>
        <v>0</v>
      </c>
      <c r="F32" s="2"/>
      <c r="G32" s="105"/>
      <c r="H32" s="105"/>
      <c r="I32" s="105"/>
    </row>
    <row r="33" spans="1:9" s="3" customFormat="1">
      <c r="A33" s="112" t="s">
        <v>19</v>
      </c>
      <c r="B33" s="129" t="s">
        <v>54</v>
      </c>
      <c r="C33" s="111">
        <f>C14+C20+C26+C32</f>
        <v>1875</v>
      </c>
      <c r="D33" s="111">
        <f>D14+D20+D26+D32</f>
        <v>1620</v>
      </c>
      <c r="E33" s="114">
        <f t="shared" si="5"/>
        <v>3495</v>
      </c>
      <c r="F33" s="101"/>
      <c r="G33" s="105"/>
      <c r="H33" s="105"/>
      <c r="I33" s="105"/>
    </row>
    <row r="34" spans="1:9" s="3" customFormat="1" ht="15.6">
      <c r="A34" s="130" t="s">
        <v>20</v>
      </c>
      <c r="B34" s="131" t="s">
        <v>21</v>
      </c>
      <c r="C34" s="132"/>
      <c r="D34" s="132"/>
      <c r="E34" s="114">
        <f t="shared" si="5"/>
        <v>0</v>
      </c>
      <c r="F34" s="101"/>
      <c r="G34" s="115"/>
      <c r="H34" s="133"/>
      <c r="I34" s="115"/>
    </row>
    <row r="35" spans="1:9" s="3" customFormat="1" ht="15.6">
      <c r="A35" s="112" t="s">
        <v>22</v>
      </c>
      <c r="B35" s="110" t="s">
        <v>23</v>
      </c>
      <c r="C35" s="111">
        <f>C33-C34</f>
        <v>1875</v>
      </c>
      <c r="D35" s="111">
        <f>D33-D34</f>
        <v>1620</v>
      </c>
      <c r="E35" s="114">
        <f t="shared" si="5"/>
        <v>3495</v>
      </c>
      <c r="F35" s="101"/>
      <c r="G35" s="134"/>
      <c r="H35" s="135"/>
      <c r="I35" s="134"/>
    </row>
    <row r="36" spans="1:9" s="3" customFormat="1" ht="16.2" thickBot="1">
      <c r="A36" s="136"/>
      <c r="B36" s="137"/>
      <c r="C36" s="125"/>
      <c r="D36" s="125"/>
      <c r="E36" s="114"/>
      <c r="F36" s="101"/>
      <c r="G36" s="126"/>
      <c r="H36" s="103"/>
      <c r="I36" s="115"/>
    </row>
    <row r="37" spans="1:9" s="3" customFormat="1" ht="13.8" thickTop="1">
      <c r="A37" s="138"/>
      <c r="B37" s="139"/>
      <c r="C37" s="125"/>
      <c r="D37" s="125"/>
      <c r="E37" s="114"/>
      <c r="F37" s="2"/>
      <c r="G37" s="105"/>
      <c r="H37" s="105"/>
      <c r="I37" s="105"/>
    </row>
    <row r="38" spans="1:9" s="3" customFormat="1" ht="15.6">
      <c r="A38" s="112"/>
      <c r="B38" s="110" t="s">
        <v>24</v>
      </c>
      <c r="C38" s="125"/>
      <c r="D38" s="125"/>
      <c r="E38" s="114"/>
      <c r="F38" s="101"/>
      <c r="G38" s="103"/>
      <c r="H38" s="115"/>
      <c r="I38" s="115"/>
    </row>
    <row r="39" spans="1:9" s="3" customFormat="1">
      <c r="A39" s="112"/>
      <c r="B39" s="120" t="s">
        <v>6</v>
      </c>
      <c r="C39" s="140">
        <v>1250</v>
      </c>
      <c r="D39" s="140">
        <v>859</v>
      </c>
      <c r="E39" s="114">
        <f t="shared" si="5"/>
        <v>2109</v>
      </c>
      <c r="F39" s="122">
        <f ca="1">C39/OFFSET(C39,4,0)</f>
        <v>1</v>
      </c>
      <c r="G39" s="122">
        <f t="shared" ref="G39:H39" ca="1" si="18">D39/OFFSET(D39,4,0)</f>
        <v>1</v>
      </c>
      <c r="H39" s="122">
        <f t="shared" ca="1" si="18"/>
        <v>1</v>
      </c>
      <c r="I39" s="105"/>
    </row>
    <row r="40" spans="1:9" s="3" customFormat="1">
      <c r="A40" s="112"/>
      <c r="B40" s="120" t="s">
        <v>7</v>
      </c>
      <c r="C40" s="140"/>
      <c r="D40" s="140"/>
      <c r="E40" s="114">
        <f t="shared" si="5"/>
        <v>0</v>
      </c>
      <c r="F40" s="122">
        <f ca="1">C40/OFFSET(C40,3,0)</f>
        <v>0</v>
      </c>
      <c r="G40" s="122">
        <f t="shared" ref="G40:H40" ca="1" si="19">D40/OFFSET(D40,3,0)</f>
        <v>0</v>
      </c>
      <c r="H40" s="122">
        <f t="shared" ca="1" si="19"/>
        <v>0</v>
      </c>
      <c r="I40" s="105"/>
    </row>
    <row r="41" spans="1:9" s="3" customFormat="1">
      <c r="A41" s="112"/>
      <c r="B41" s="120" t="s">
        <v>8</v>
      </c>
      <c r="C41" s="140"/>
      <c r="D41" s="140"/>
      <c r="E41" s="114">
        <f t="shared" si="5"/>
        <v>0</v>
      </c>
      <c r="F41" s="122">
        <f ca="1">C41/OFFSET(C41,2,0)</f>
        <v>0</v>
      </c>
      <c r="G41" s="122">
        <f t="shared" ref="G41:H41" ca="1" si="20">D41/OFFSET(D41,2,0)</f>
        <v>0</v>
      </c>
      <c r="H41" s="122">
        <f t="shared" ca="1" si="20"/>
        <v>0</v>
      </c>
      <c r="I41" s="105"/>
    </row>
    <row r="42" spans="1:9" s="3" customFormat="1">
      <c r="A42" s="112"/>
      <c r="B42" s="120" t="s">
        <v>9</v>
      </c>
      <c r="C42" s="140"/>
      <c r="D42" s="140"/>
      <c r="E42" s="114">
        <f t="shared" si="5"/>
        <v>0</v>
      </c>
      <c r="F42" s="122">
        <f ca="1">C42/OFFSET(C42,1,0)</f>
        <v>0</v>
      </c>
      <c r="G42" s="122">
        <f t="shared" ref="G42:H42" ca="1" si="21">D42/OFFSET(D42,1,0)</f>
        <v>0</v>
      </c>
      <c r="H42" s="127">
        <f t="shared" ca="1" si="21"/>
        <v>0</v>
      </c>
      <c r="I42" s="105"/>
    </row>
    <row r="43" spans="1:9" s="3" customFormat="1">
      <c r="A43" s="112" t="s">
        <v>25</v>
      </c>
      <c r="B43" s="123" t="s">
        <v>26</v>
      </c>
      <c r="C43" s="111">
        <f>SUM(C39:C42)</f>
        <v>1250</v>
      </c>
      <c r="D43" s="111">
        <f>SUM(D39:D42)</f>
        <v>859</v>
      </c>
      <c r="E43" s="114">
        <f t="shared" si="5"/>
        <v>2109</v>
      </c>
      <c r="F43" s="122"/>
      <c r="G43" s="122"/>
      <c r="H43" s="122"/>
      <c r="I43" s="105"/>
    </row>
    <row r="44" spans="1:9" s="3" customFormat="1">
      <c r="A44" s="112"/>
      <c r="B44" s="110"/>
      <c r="C44" s="125"/>
      <c r="D44" s="125"/>
      <c r="E44" s="114"/>
      <c r="F44" s="2"/>
      <c r="G44" s="105"/>
      <c r="H44" s="105"/>
      <c r="I44" s="105"/>
    </row>
    <row r="45" spans="1:9" s="3" customFormat="1">
      <c r="A45" s="112"/>
      <c r="B45" s="110" t="s">
        <v>60</v>
      </c>
      <c r="C45" s="125"/>
      <c r="D45" s="125"/>
      <c r="E45" s="114"/>
      <c r="F45" s="2"/>
      <c r="G45" s="105"/>
      <c r="H45" s="105"/>
      <c r="I45" s="105"/>
    </row>
    <row r="46" spans="1:9" s="3" customFormat="1">
      <c r="A46" s="112"/>
      <c r="B46" s="120" t="s">
        <v>6</v>
      </c>
      <c r="C46" s="141">
        <v>185</v>
      </c>
      <c r="D46" s="141">
        <v>395</v>
      </c>
      <c r="E46" s="114">
        <f t="shared" si="5"/>
        <v>580</v>
      </c>
      <c r="F46" s="122">
        <f ca="1">C46/OFFSET(C46,4,0)</f>
        <v>1</v>
      </c>
      <c r="G46" s="122">
        <f t="shared" ref="G46:H46" ca="1" si="22">D46/OFFSET(D46,4,0)</f>
        <v>1</v>
      </c>
      <c r="H46" s="122">
        <f t="shared" ca="1" si="22"/>
        <v>1</v>
      </c>
      <c r="I46" s="105"/>
    </row>
    <row r="47" spans="1:9" s="3" customFormat="1">
      <c r="A47" s="112"/>
      <c r="B47" s="120" t="s">
        <v>7</v>
      </c>
      <c r="C47" s="141"/>
      <c r="D47" s="141"/>
      <c r="E47" s="114">
        <f t="shared" si="5"/>
        <v>0</v>
      </c>
      <c r="F47" s="122">
        <f ca="1">C47/OFFSET(C47,3,0)</f>
        <v>0</v>
      </c>
      <c r="G47" s="122">
        <f t="shared" ref="G47:H47" ca="1" si="23">D47/OFFSET(D47,3,0)</f>
        <v>0</v>
      </c>
      <c r="H47" s="122">
        <f t="shared" ca="1" si="23"/>
        <v>0</v>
      </c>
      <c r="I47" s="105"/>
    </row>
    <row r="48" spans="1:9" s="3" customFormat="1">
      <c r="A48" s="112"/>
      <c r="B48" s="120" t="s">
        <v>8</v>
      </c>
      <c r="C48" s="141"/>
      <c r="D48" s="141"/>
      <c r="E48" s="114">
        <f t="shared" si="5"/>
        <v>0</v>
      </c>
      <c r="F48" s="122">
        <f ca="1">C48/OFFSET(C48,2,0)</f>
        <v>0</v>
      </c>
      <c r="G48" s="122">
        <f t="shared" ref="G48:H48" ca="1" si="24">D48/OFFSET(D48,2,0)</f>
        <v>0</v>
      </c>
      <c r="H48" s="122">
        <f t="shared" ca="1" si="24"/>
        <v>0</v>
      </c>
      <c r="I48" s="105"/>
    </row>
    <row r="49" spans="1:9" s="3" customFormat="1" ht="14.4">
      <c r="A49" s="112"/>
      <c r="B49" s="120" t="s">
        <v>9</v>
      </c>
      <c r="C49" s="141"/>
      <c r="D49" s="141"/>
      <c r="E49" s="114">
        <f t="shared" si="5"/>
        <v>0</v>
      </c>
      <c r="F49" s="122">
        <f ca="1">C49/OFFSET(C49,1,0)</f>
        <v>0</v>
      </c>
      <c r="G49" s="122">
        <f t="shared" ref="G49:H49" ca="1" si="25">D49/OFFSET(D49,1,0)</f>
        <v>0</v>
      </c>
      <c r="H49" s="127">
        <f t="shared" ca="1" si="25"/>
        <v>0</v>
      </c>
      <c r="I49" s="142"/>
    </row>
    <row r="50" spans="1:9" s="3" customFormat="1">
      <c r="A50" s="112" t="s">
        <v>27</v>
      </c>
      <c r="B50" s="110" t="s">
        <v>28</v>
      </c>
      <c r="C50" s="111">
        <f>SUM(C46:C49)</f>
        <v>185</v>
      </c>
      <c r="D50" s="111">
        <f>SUM(D46:D49)</f>
        <v>395</v>
      </c>
      <c r="E50" s="114">
        <f t="shared" si="5"/>
        <v>580</v>
      </c>
      <c r="F50" s="56"/>
      <c r="G50" s="56"/>
      <c r="H50" s="56"/>
      <c r="I50" s="105"/>
    </row>
    <row r="51" spans="1:9" s="3" customFormat="1" ht="14.4">
      <c r="A51" s="112"/>
      <c r="B51" s="110"/>
      <c r="C51" s="125"/>
      <c r="D51" s="125"/>
      <c r="E51" s="114"/>
      <c r="F51" s="101"/>
      <c r="G51" s="142"/>
      <c r="H51" s="143"/>
      <c r="I51" s="144"/>
    </row>
    <row r="52" spans="1:9" s="3" customFormat="1" ht="15.6">
      <c r="A52" s="112"/>
      <c r="B52" s="110" t="s">
        <v>61</v>
      </c>
      <c r="C52" s="125"/>
      <c r="D52" s="125"/>
      <c r="E52" s="114"/>
      <c r="F52" s="2"/>
      <c r="G52" s="145"/>
      <c r="H52" s="144"/>
      <c r="I52" s="146"/>
    </row>
    <row r="53" spans="1:9" s="3" customFormat="1" ht="14.4">
      <c r="A53" s="112"/>
      <c r="B53" s="120" t="s">
        <v>6</v>
      </c>
      <c r="C53" s="147"/>
      <c r="D53" s="147"/>
      <c r="E53" s="114">
        <f t="shared" si="5"/>
        <v>0</v>
      </c>
      <c r="F53" s="122" t="e">
        <f ca="1">C53/OFFSET(C53,4,0)</f>
        <v>#DIV/0!</v>
      </c>
      <c r="G53" s="122" t="e">
        <f t="shared" ref="G53:H53" ca="1" si="26">D53/OFFSET(D53,4,0)</f>
        <v>#DIV/0!</v>
      </c>
      <c r="H53" s="122" t="e">
        <f t="shared" ca="1" si="26"/>
        <v>#DIV/0!</v>
      </c>
      <c r="I53" s="142"/>
    </row>
    <row r="54" spans="1:9" s="3" customFormat="1">
      <c r="A54" s="112"/>
      <c r="B54" s="120" t="s">
        <v>7</v>
      </c>
      <c r="C54" s="125"/>
      <c r="D54" s="125"/>
      <c r="E54" s="114">
        <f t="shared" si="5"/>
        <v>0</v>
      </c>
      <c r="F54" s="122" t="e">
        <f ca="1">C54/OFFSET(C54,3,0)</f>
        <v>#DIV/0!</v>
      </c>
      <c r="G54" s="122" t="e">
        <f t="shared" ref="G54:H54" ca="1" si="27">D54/OFFSET(D54,3,0)</f>
        <v>#DIV/0!</v>
      </c>
      <c r="H54" s="122" t="e">
        <f t="shared" ca="1" si="27"/>
        <v>#DIV/0!</v>
      </c>
      <c r="I54" s="105"/>
    </row>
    <row r="55" spans="1:9" s="3" customFormat="1">
      <c r="A55" s="112"/>
      <c r="B55" s="120" t="s">
        <v>8</v>
      </c>
      <c r="C55" s="125"/>
      <c r="D55" s="125"/>
      <c r="E55" s="114">
        <f t="shared" si="5"/>
        <v>0</v>
      </c>
      <c r="F55" s="122" t="e">
        <f ca="1">C55/OFFSET(C55,2,0)</f>
        <v>#DIV/0!</v>
      </c>
      <c r="G55" s="122" t="e">
        <f t="shared" ref="G55:H55" ca="1" si="28">D55/OFFSET(D55,2,0)</f>
        <v>#DIV/0!</v>
      </c>
      <c r="H55" s="122" t="e">
        <f t="shared" ca="1" si="28"/>
        <v>#DIV/0!</v>
      </c>
      <c r="I55" s="148"/>
    </row>
    <row r="56" spans="1:9" s="3" customFormat="1">
      <c r="A56" s="112"/>
      <c r="B56" s="120" t="s">
        <v>9</v>
      </c>
      <c r="C56" s="149"/>
      <c r="D56" s="149"/>
      <c r="E56" s="114">
        <f t="shared" si="5"/>
        <v>0</v>
      </c>
      <c r="F56" s="122" t="e">
        <f ca="1">C56/OFFSET(C56,1,0)</f>
        <v>#DIV/0!</v>
      </c>
      <c r="G56" s="122" t="e">
        <f t="shared" ref="G56:H56" ca="1" si="29">D56/OFFSET(D56,1,0)</f>
        <v>#DIV/0!</v>
      </c>
      <c r="H56" s="127" t="e">
        <f t="shared" ca="1" si="29"/>
        <v>#DIV/0!</v>
      </c>
      <c r="I56" s="105"/>
    </row>
    <row r="57" spans="1:9" s="3" customFormat="1">
      <c r="A57" s="112" t="s">
        <v>29</v>
      </c>
      <c r="B57" s="110" t="s">
        <v>30</v>
      </c>
      <c r="C57" s="111">
        <f>SUM(C53:C56)</f>
        <v>0</v>
      </c>
      <c r="D57" s="111">
        <f>SUM(D53:D56)</f>
        <v>0</v>
      </c>
      <c r="E57" s="114">
        <f t="shared" si="5"/>
        <v>0</v>
      </c>
      <c r="F57" s="56"/>
      <c r="G57" s="56"/>
      <c r="H57" s="56"/>
      <c r="I57" s="105"/>
    </row>
    <row r="58" spans="1:9" s="3" customFormat="1">
      <c r="A58" s="112"/>
      <c r="B58" s="110"/>
      <c r="C58" s="125"/>
      <c r="D58" s="125"/>
      <c r="E58" s="114"/>
      <c r="F58" s="2"/>
      <c r="G58" s="105"/>
      <c r="H58" s="105"/>
      <c r="I58" s="105"/>
    </row>
    <row r="59" spans="1:9" s="3" customFormat="1">
      <c r="A59" s="150" t="s">
        <v>72</v>
      </c>
      <c r="B59" s="110" t="s">
        <v>31</v>
      </c>
      <c r="C59" s="151">
        <v>216</v>
      </c>
      <c r="D59" s="151">
        <v>43</v>
      </c>
      <c r="E59" s="114">
        <f t="shared" si="5"/>
        <v>259</v>
      </c>
      <c r="F59" s="2"/>
      <c r="G59" s="105"/>
      <c r="H59" s="105"/>
      <c r="I59" s="105"/>
    </row>
    <row r="60" spans="1:9" s="3" customFormat="1">
      <c r="A60" s="150" t="s">
        <v>73</v>
      </c>
      <c r="B60" s="152" t="s">
        <v>71</v>
      </c>
      <c r="C60" s="153"/>
      <c r="D60" s="153"/>
      <c r="E60" s="114">
        <f t="shared" si="5"/>
        <v>0</v>
      </c>
      <c r="F60" s="2"/>
      <c r="G60" s="105"/>
      <c r="H60" s="105"/>
      <c r="I60" s="105"/>
    </row>
    <row r="61" spans="1:9" s="3" customFormat="1" ht="14.4">
      <c r="A61" s="112"/>
      <c r="B61" s="110" t="s">
        <v>32</v>
      </c>
      <c r="C61" s="125"/>
      <c r="D61" s="125"/>
      <c r="E61" s="114"/>
      <c r="F61" s="2"/>
      <c r="G61" s="105"/>
      <c r="H61" s="143"/>
      <c r="I61" s="142"/>
    </row>
    <row r="62" spans="1:9" s="3" customFormat="1" ht="14.4">
      <c r="A62" s="112" t="s">
        <v>33</v>
      </c>
      <c r="B62" s="154" t="s">
        <v>34</v>
      </c>
      <c r="C62" s="155"/>
      <c r="D62" s="155"/>
      <c r="E62" s="114">
        <f t="shared" si="5"/>
        <v>0</v>
      </c>
      <c r="F62" s="122">
        <f ca="1">C62/OFFSET(C62,4,0)</f>
        <v>0</v>
      </c>
      <c r="G62" s="122">
        <f t="shared" ref="G62:H62" ca="1" si="30">D62/OFFSET(D62,4,0)</f>
        <v>0</v>
      </c>
      <c r="H62" s="122">
        <f t="shared" ca="1" si="30"/>
        <v>0</v>
      </c>
      <c r="I62" s="145"/>
    </row>
    <row r="63" spans="1:9" s="3" customFormat="1">
      <c r="A63" s="112" t="s">
        <v>35</v>
      </c>
      <c r="B63" s="154" t="s">
        <v>36</v>
      </c>
      <c r="C63" s="155"/>
      <c r="D63" s="155"/>
      <c r="E63" s="114">
        <f t="shared" si="5"/>
        <v>0</v>
      </c>
      <c r="F63" s="122">
        <f ca="1">C63/OFFSET(C63,3,0)</f>
        <v>0</v>
      </c>
      <c r="G63" s="122">
        <f t="shared" ref="G63:H63" ca="1" si="31">D63/OFFSET(D63,3,0)</f>
        <v>0</v>
      </c>
      <c r="H63" s="122">
        <f t="shared" ca="1" si="31"/>
        <v>0</v>
      </c>
      <c r="I63" s="105"/>
    </row>
    <row r="64" spans="1:9" s="3" customFormat="1">
      <c r="A64" s="112" t="s">
        <v>37</v>
      </c>
      <c r="B64" s="154" t="s">
        <v>38</v>
      </c>
      <c r="C64" s="155"/>
      <c r="D64" s="155"/>
      <c r="E64" s="114">
        <f t="shared" si="5"/>
        <v>0</v>
      </c>
      <c r="F64" s="122">
        <f ca="1">C64/OFFSET(C64,2,0)</f>
        <v>0</v>
      </c>
      <c r="G64" s="122">
        <f t="shared" ref="G64:H64" ca="1" si="32">D64/OFFSET(D64,2,0)</f>
        <v>0</v>
      </c>
      <c r="H64" s="122">
        <f t="shared" ca="1" si="32"/>
        <v>0</v>
      </c>
    </row>
    <row r="65" spans="1:9" s="3" customFormat="1">
      <c r="A65" s="112" t="s">
        <v>39</v>
      </c>
      <c r="B65" s="154" t="s">
        <v>40</v>
      </c>
      <c r="C65" s="155">
        <v>212</v>
      </c>
      <c r="D65" s="155">
        <v>296</v>
      </c>
      <c r="E65" s="114">
        <f t="shared" si="5"/>
        <v>508</v>
      </c>
      <c r="F65" s="122">
        <f ca="1">C65/OFFSET(C65,1,0)</f>
        <v>1</v>
      </c>
      <c r="G65" s="122">
        <f t="shared" ref="G65:H65" ca="1" si="33">D65/OFFSET(D65,1,0)</f>
        <v>1</v>
      </c>
      <c r="H65" s="127">
        <f t="shared" ca="1" si="33"/>
        <v>1</v>
      </c>
    </row>
    <row r="66" spans="1:9" s="3" customFormat="1">
      <c r="A66" s="112" t="s">
        <v>41</v>
      </c>
      <c r="B66" s="129" t="s">
        <v>55</v>
      </c>
      <c r="C66" s="111">
        <f>SUM(C62:C65)</f>
        <v>212</v>
      </c>
      <c r="D66" s="111">
        <f>SUM(D62:D65)</f>
        <v>296</v>
      </c>
      <c r="E66" s="114">
        <f t="shared" si="5"/>
        <v>508</v>
      </c>
      <c r="F66" s="122">
        <f>C66/C33</f>
        <v>0.11306666666666666</v>
      </c>
      <c r="G66" s="122">
        <f t="shared" ref="G66:H66" si="34">D66/D33</f>
        <v>0.18271604938271604</v>
      </c>
      <c r="H66" s="122">
        <f t="shared" si="34"/>
        <v>0.14535050071530758</v>
      </c>
    </row>
    <row r="67" spans="1:9" s="3" customFormat="1">
      <c r="A67" s="130" t="s">
        <v>42</v>
      </c>
      <c r="B67" s="131" t="s">
        <v>21</v>
      </c>
      <c r="C67" s="132"/>
      <c r="D67" s="132"/>
      <c r="E67" s="114">
        <f t="shared" si="5"/>
        <v>0</v>
      </c>
      <c r="F67" s="2"/>
      <c r="G67" s="105"/>
      <c r="H67" s="105"/>
    </row>
    <row r="68" spans="1:9" s="3" customFormat="1" ht="14.4">
      <c r="A68" s="112" t="s">
        <v>43</v>
      </c>
      <c r="B68" s="110" t="s">
        <v>44</v>
      </c>
      <c r="C68" s="111">
        <f>C66-C67</f>
        <v>212</v>
      </c>
      <c r="D68" s="111">
        <f>D66-D67</f>
        <v>296</v>
      </c>
      <c r="E68" s="114">
        <f t="shared" si="5"/>
        <v>508</v>
      </c>
      <c r="F68" s="2"/>
      <c r="G68" s="144"/>
      <c r="H68" s="156"/>
    </row>
    <row r="69" spans="1:9" s="3" customFormat="1">
      <c r="A69" s="112"/>
      <c r="B69" s="110"/>
      <c r="C69" s="125"/>
      <c r="D69" s="125"/>
      <c r="E69" s="114"/>
      <c r="F69" s="2"/>
      <c r="G69" s="105"/>
      <c r="H69" s="105"/>
    </row>
    <row r="70" spans="1:9" s="3" customFormat="1" ht="14.4">
      <c r="A70" s="112" t="s">
        <v>45</v>
      </c>
      <c r="B70" s="110" t="s">
        <v>46</v>
      </c>
      <c r="C70" s="124">
        <f>C43+C50+C57+C59+C60+C68</f>
        <v>1863</v>
      </c>
      <c r="D70" s="124">
        <f>D43+D50+D57+D59+D60+D68</f>
        <v>1593</v>
      </c>
      <c r="E70" s="114">
        <f t="shared" si="5"/>
        <v>3456</v>
      </c>
      <c r="F70" s="2"/>
      <c r="G70" s="157"/>
      <c r="H70" s="145"/>
    </row>
    <row r="71" spans="1:9" s="3" customFormat="1">
      <c r="A71" s="112"/>
      <c r="B71" s="158"/>
      <c r="C71" s="125"/>
      <c r="D71" s="125"/>
      <c r="E71" s="114"/>
      <c r="F71" s="2"/>
      <c r="G71" s="105"/>
      <c r="H71" s="105"/>
    </row>
    <row r="72" spans="1:9" s="3" customFormat="1" ht="14.4">
      <c r="A72" s="112" t="s">
        <v>47</v>
      </c>
      <c r="B72" s="110" t="s">
        <v>48</v>
      </c>
      <c r="C72" s="111">
        <v>4</v>
      </c>
      <c r="D72" s="111">
        <v>33</v>
      </c>
      <c r="E72" s="114">
        <f t="shared" si="5"/>
        <v>37</v>
      </c>
      <c r="F72" s="101"/>
      <c r="G72" s="159"/>
      <c r="H72" s="160"/>
    </row>
    <row r="73" spans="1:9" s="3" customFormat="1">
      <c r="A73" s="112"/>
      <c r="B73" s="158"/>
      <c r="C73" s="125"/>
      <c r="D73" s="125"/>
      <c r="E73" s="114"/>
      <c r="F73" s="2"/>
      <c r="G73" s="105"/>
      <c r="H73" s="105"/>
      <c r="I73" s="105"/>
    </row>
    <row r="74" spans="1:9" s="3" customFormat="1">
      <c r="A74" s="112" t="s">
        <v>49</v>
      </c>
      <c r="B74" s="110" t="s">
        <v>50</v>
      </c>
      <c r="C74" s="114">
        <f>C70+C72</f>
        <v>1867</v>
      </c>
      <c r="D74" s="114">
        <f>D70+D72</f>
        <v>1626</v>
      </c>
      <c r="E74" s="114">
        <f>D74+C74</f>
        <v>3493</v>
      </c>
      <c r="F74" s="2"/>
      <c r="G74" s="105"/>
      <c r="H74" s="105"/>
      <c r="I74" s="105"/>
    </row>
    <row r="75" spans="1:9" s="3" customFormat="1">
      <c r="A75" s="112"/>
      <c r="B75" s="110" t="s">
        <v>93</v>
      </c>
      <c r="C75" s="125">
        <v>3213</v>
      </c>
      <c r="D75" s="125">
        <v>3792</v>
      </c>
      <c r="E75" s="114">
        <f>D75+C75</f>
        <v>7005</v>
      </c>
      <c r="F75" s="2"/>
      <c r="G75" s="105"/>
      <c r="H75" s="105"/>
      <c r="I75" s="105"/>
    </row>
    <row r="76" spans="1:9" s="3" customFormat="1" ht="13.8" thickBot="1">
      <c r="A76" s="161" t="s">
        <v>51</v>
      </c>
      <c r="B76" s="162" t="s">
        <v>64</v>
      </c>
      <c r="C76" s="163">
        <v>145</v>
      </c>
      <c r="D76" s="163">
        <v>149</v>
      </c>
      <c r="E76" s="114">
        <f>D76+C76</f>
        <v>294</v>
      </c>
      <c r="F76" s="2"/>
      <c r="G76" s="105"/>
      <c r="H76" s="105"/>
      <c r="I76" s="105"/>
    </row>
    <row r="77" spans="1:9" s="3" customFormat="1" ht="30.75" customHeight="1">
      <c r="A77" s="260" t="s">
        <v>56</v>
      </c>
      <c r="B77" s="261"/>
      <c r="C77" s="164">
        <f>C6+C33-C67-C74</f>
        <v>145</v>
      </c>
      <c r="D77" s="164">
        <f>D6+D33-D67-D74</f>
        <v>149</v>
      </c>
      <c r="E77" s="165">
        <f>(E6+E33)-(E67+E74)</f>
        <v>294</v>
      </c>
      <c r="F77" s="2"/>
      <c r="G77" s="105"/>
      <c r="H77" s="105"/>
      <c r="I77" s="105"/>
    </row>
    <row r="78" spans="1:9" s="3" customFormat="1" ht="16.2" customHeight="1">
      <c r="A78" s="166"/>
      <c r="B78" s="87" t="s">
        <v>67</v>
      </c>
      <c r="C78" s="167">
        <f>(C43+C57+C59+C60+C50)/(C43+C57+C59+C68+C60+C50)</f>
        <v>0.88620504562533553</v>
      </c>
      <c r="D78" s="167">
        <f t="shared" ref="D78:E78" si="35">(D43+D57+D59+D60+D50)/(D43+D57+D59+D68+D60+D50)</f>
        <v>0.81418706842435651</v>
      </c>
      <c r="E78" s="167">
        <f t="shared" si="35"/>
        <v>0.8530092592592593</v>
      </c>
      <c r="F78" s="168"/>
      <c r="G78" s="105"/>
      <c r="H78" s="105"/>
      <c r="I78" s="105"/>
    </row>
    <row r="79" spans="1:9" s="3" customFormat="1" ht="16.2" customHeight="1">
      <c r="A79" s="166"/>
      <c r="B79" s="87" t="s">
        <v>68</v>
      </c>
      <c r="C79" s="167">
        <f>(C43+C57+C59+C60+C50)/(C43+C57+C59+C68+C72+C67+C60+C50)</f>
        <v>0.88430637386181044</v>
      </c>
      <c r="D79" s="167">
        <f t="shared" ref="D79:E79" si="36">(D43+D57+D59+D60+D50)/(D43+D57+D59+D68+D72+D67+D60+D50)</f>
        <v>0.79766297662976626</v>
      </c>
      <c r="E79" s="167">
        <f t="shared" si="36"/>
        <v>0.84397366160893217</v>
      </c>
      <c r="F79" s="2"/>
      <c r="G79" s="105"/>
      <c r="H79" s="105"/>
      <c r="I79" s="105"/>
    </row>
    <row r="80" spans="1:9" ht="16.2" customHeight="1">
      <c r="A80" s="166"/>
      <c r="B80" s="87" t="s">
        <v>70</v>
      </c>
      <c r="C80" s="167">
        <f>C59/C35</f>
        <v>0.1152</v>
      </c>
      <c r="D80" s="167">
        <f t="shared" ref="D80:E80" si="37">D59/D35</f>
        <v>2.6543209876543211E-2</v>
      </c>
      <c r="E80" s="167">
        <f t="shared" si="37"/>
        <v>7.4105865522174533E-2</v>
      </c>
    </row>
    <row r="81" spans="1:11" ht="16.2" customHeight="1">
      <c r="A81" s="166"/>
      <c r="B81" s="87" t="s">
        <v>69</v>
      </c>
      <c r="C81" s="167">
        <f>D66/E66</f>
        <v>0.58267716535433067</v>
      </c>
      <c r="D81" s="167"/>
      <c r="E81" s="167"/>
    </row>
    <row r="82" spans="1:11" ht="16.2" customHeight="1">
      <c r="A82" s="166"/>
      <c r="B82" s="87" t="s">
        <v>88</v>
      </c>
      <c r="C82" s="169">
        <f>C20/C35</f>
        <v>0</v>
      </c>
      <c r="D82" s="169">
        <f t="shared" ref="D82:E82" si="38">D20/D35</f>
        <v>0</v>
      </c>
      <c r="E82" s="169">
        <f t="shared" si="38"/>
        <v>0</v>
      </c>
    </row>
    <row r="83" spans="1:11" ht="16.2" customHeight="1">
      <c r="A83" s="166"/>
      <c r="B83" s="87" t="s">
        <v>94</v>
      </c>
      <c r="C83" s="169">
        <f>(C43+C50+C57+C59+C60)/(C6+C33)</f>
        <v>0.82057654075546715</v>
      </c>
      <c r="D83" s="169">
        <f t="shared" ref="D83:E83" si="39">(D43+D50+D57+D59+D60)/(D6+D33)</f>
        <v>0.73070422535211266</v>
      </c>
      <c r="E83" s="169">
        <f t="shared" si="39"/>
        <v>0.77845260100343283</v>
      </c>
    </row>
    <row r="84" spans="1:11" ht="82.2" customHeight="1">
      <c r="A84" s="262" t="s">
        <v>57</v>
      </c>
      <c r="B84" s="263"/>
      <c r="C84" s="263"/>
      <c r="D84" s="263"/>
      <c r="E84" s="263"/>
    </row>
    <row r="85" spans="1:11">
      <c r="A85" s="170"/>
    </row>
    <row r="86" spans="1:11" s="172" customFormat="1" ht="19.5" customHeight="1">
      <c r="A86" s="171" t="s">
        <v>62</v>
      </c>
      <c r="B86" s="93"/>
      <c r="F86" s="2"/>
      <c r="G86" s="105"/>
      <c r="H86" s="105"/>
      <c r="I86" s="105"/>
      <c r="J86" s="5"/>
      <c r="K86" s="5"/>
    </row>
    <row r="87" spans="1:11" s="172" customFormat="1" ht="19.5" customHeight="1">
      <c r="A87" s="171"/>
      <c r="B87" s="93"/>
      <c r="F87" s="2"/>
      <c r="G87" s="105"/>
      <c r="H87" s="105"/>
      <c r="I87" s="105"/>
      <c r="J87" s="5"/>
      <c r="K87" s="5"/>
    </row>
    <row r="88" spans="1:11" s="172" customFormat="1" ht="19.5" customHeight="1">
      <c r="A88" s="171"/>
      <c r="B88" s="93"/>
      <c r="F88" s="2"/>
      <c r="G88" s="105"/>
      <c r="H88" s="105"/>
      <c r="I88" s="105"/>
      <c r="J88" s="5"/>
      <c r="K88" s="5"/>
    </row>
    <row r="89" spans="1:11" s="172" customFormat="1" ht="19.5" customHeight="1">
      <c r="A89" s="171"/>
      <c r="B89" s="93"/>
      <c r="F89" s="2"/>
      <c r="G89" s="105"/>
      <c r="H89" s="105"/>
      <c r="I89" s="105"/>
      <c r="J89" s="5"/>
      <c r="K89" s="5"/>
    </row>
    <row r="90" spans="1:11" s="172" customFormat="1" ht="19.5" customHeight="1">
      <c r="A90" s="171"/>
      <c r="B90" s="93"/>
      <c r="F90" s="2"/>
      <c r="G90" s="105"/>
      <c r="H90" s="105"/>
      <c r="I90" s="105"/>
      <c r="J90" s="5"/>
      <c r="K90" s="5"/>
    </row>
    <row r="91" spans="1:11" s="172" customFormat="1" ht="19.5" customHeight="1">
      <c r="A91" s="171"/>
      <c r="B91" s="93"/>
      <c r="F91" s="2"/>
      <c r="G91" s="105"/>
      <c r="H91" s="105"/>
      <c r="I91" s="105"/>
      <c r="J91" s="5"/>
      <c r="K91" s="5"/>
    </row>
    <row r="92" spans="1:11" s="172" customFormat="1" ht="19.5" customHeight="1">
      <c r="A92" s="171"/>
      <c r="B92" s="93"/>
      <c r="F92" s="2"/>
      <c r="G92" s="105"/>
      <c r="H92" s="105"/>
      <c r="I92" s="105"/>
      <c r="J92" s="5"/>
      <c r="K92" s="5"/>
    </row>
    <row r="93" spans="1:11" s="172" customFormat="1" ht="19.5" customHeight="1">
      <c r="A93" s="171"/>
      <c r="B93" s="1" t="s">
        <v>65</v>
      </c>
      <c r="C93" s="172">
        <f>(C74-C68)/C74</f>
        <v>0.886448848419925</v>
      </c>
      <c r="D93" s="1" t="s">
        <v>66</v>
      </c>
      <c r="E93" s="172">
        <f>(D74-D68)/D74</f>
        <v>0.81795817958179584</v>
      </c>
      <c r="F93" s="2"/>
      <c r="G93" s="105"/>
      <c r="H93" s="105"/>
      <c r="I93" s="105"/>
      <c r="J93" s="5"/>
      <c r="K93" s="5"/>
    </row>
    <row r="94" spans="1:11" ht="68.25" customHeight="1">
      <c r="A94" s="264" t="s">
        <v>52</v>
      </c>
      <c r="B94" s="264"/>
      <c r="C94" s="264"/>
      <c r="D94" s="264"/>
      <c r="E94" s="264"/>
    </row>
    <row r="95" spans="1:11" ht="25.5" customHeight="1"/>
    <row r="96" spans="1:11" ht="18.75" customHeight="1">
      <c r="A96" s="173" t="s">
        <v>53</v>
      </c>
    </row>
  </sheetData>
  <mergeCells count="3">
    <mergeCell ref="A77:B77"/>
    <mergeCell ref="A84:E84"/>
    <mergeCell ref="A94:E94"/>
  </mergeCells>
  <pageMargins left="0.27" right="0.25" top="0.3" bottom="0.22" header="0.25" footer="0.18"/>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vt:i4>
      </vt:variant>
    </vt:vector>
  </HeadingPairs>
  <TitlesOfParts>
    <vt:vector size="23" baseType="lpstr">
      <vt:lpstr>2008-1</vt:lpstr>
      <vt:lpstr>2009-1</vt:lpstr>
      <vt:lpstr>2010-1</vt:lpstr>
      <vt:lpstr>2011-1</vt:lpstr>
      <vt:lpstr>2012-1</vt:lpstr>
      <vt:lpstr>2013-1</vt:lpstr>
      <vt:lpstr>2008-2</vt:lpstr>
      <vt:lpstr>2009-2</vt:lpstr>
      <vt:lpstr>2010-2</vt:lpstr>
      <vt:lpstr>2011-2</vt:lpstr>
      <vt:lpstr>2012-2</vt:lpstr>
      <vt:lpstr>2013-2</vt:lpstr>
      <vt:lpstr>2008-3</vt:lpstr>
      <vt:lpstr>2009-3</vt:lpstr>
      <vt:lpstr>2010-3</vt:lpstr>
      <vt:lpstr>2011-3</vt:lpstr>
      <vt:lpstr>2012-3</vt:lpstr>
      <vt:lpstr>2013-3</vt:lpstr>
      <vt:lpstr>template</vt:lpstr>
      <vt:lpstr>sn</vt:lpstr>
      <vt:lpstr>all</vt:lpstr>
      <vt:lpstr>Faithful</vt:lpstr>
      <vt:lpstr>Faithful!quarterly_statistics</vt:lpstr>
    </vt:vector>
  </TitlesOfParts>
  <Company>Duffield Foundation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user</cp:lastModifiedBy>
  <cp:lastPrinted>2009-07-20T21:36:32Z</cp:lastPrinted>
  <dcterms:created xsi:type="dcterms:W3CDTF">2007-03-19T20:27:15Z</dcterms:created>
  <dcterms:modified xsi:type="dcterms:W3CDTF">2013-03-17T22:12:19Z</dcterms:modified>
</cp:coreProperties>
</file>